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13_ncr:1_{140BFB59-C5C1-4CC6-BF23-A6B9EC93D61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Закупки" sheetId="6" r:id="rId1"/>
    <sheet name="Лист1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Закупки!$A$5:$BJ$671</definedName>
    <definedName name="Z_00B20E82_2CB8_4520_B1B6_948A9371E4AB__wvu_FilterData" localSheetId="0">Закупки!$A$5:$BH$73</definedName>
    <definedName name="Z_011CEDB1_AC16_4815_B224_14D4E85E895F__wvu_FilterData" localSheetId="0">Закупки!$A$6:$BJ$387</definedName>
    <definedName name="Z_014AECEB_323D_4EF4_AC25_8DE5788CD3C1__wvu_FilterData" localSheetId="0">Закупки!$A$5:$BH$671</definedName>
    <definedName name="Z_016AD79D_156B_45FF_8659_1E7A4B54E73F__wvu_FilterData" localSheetId="0">Закупки!$A$6:$BH$73</definedName>
    <definedName name="Z_0179E4CD_F6E7_4BDF_917A_88E2F1EAC680__wvu_FilterData" localSheetId="0">Закупки!$A$6:$BH$73</definedName>
    <definedName name="Z_01BB8626_1EF6_4BBB_A34F_8728561A4A36_.wvu.FilterData" localSheetId="0" hidden="1">Закупки!$A$5:$BJ$671</definedName>
    <definedName name="Z_01F69AB8_A073_4230_A87B_F32DEB24B7E0__wvu_FilterData" localSheetId="0">Закупки!$A$5:$BJ$668</definedName>
    <definedName name="Z_0369E3AC_A533_42A9_8078_3C598B909404__wvu_FilterData" localSheetId="0">Закупки!$A$5:$BJ$668</definedName>
    <definedName name="Z_039AA2DE_7AAF_4F90_BC40_B02849895805__wvu_FilterData" localSheetId="0">Закупки!$A$5:$BJ$664</definedName>
    <definedName name="Z_04DC2629_E799_4991_A869_6939B303F105_.wvu.FilterData" localSheetId="0" hidden="1">Закупки!$A$5:$BJ$671</definedName>
    <definedName name="Z_04F4BB6C_8041_4F82_825A_96E9A2C3C897_.wvu.FilterData" localSheetId="0" hidden="1">Закупки!$A$5:$BJ$671</definedName>
    <definedName name="Z_055CB7B1_2151_4779_90DA_33A41716B8B5__wvu_FilterData" localSheetId="0">Закупки!$A$6:$BH$73</definedName>
    <definedName name="Z_0666D547_E828_43D8_9FEF_4047D6A53627__wvu_FilterData" localSheetId="0">Закупки!$A$5:$BH$675</definedName>
    <definedName name="Z_06B8A64B_9532_4CFB_82D9_6C9E45716098_.wvu.FilterData" localSheetId="0" hidden="1">Закупки!$A$6:$BJ$670</definedName>
    <definedName name="Z_07A474AA_65E1_47DB_83CA_65786E3929EC_.wvu.FilterData" localSheetId="0" hidden="1">Закупки!$A$5:$BJ$671</definedName>
    <definedName name="Z_07C0BC75_3810_457A_ADDA_46F00BE08B70_.wvu.FilterData" localSheetId="0" hidden="1">Закупки!$A$5:$BJ$671</definedName>
    <definedName name="Z_07DFA1DE_B162_4D9A_9EFE_09571CB571C5__wvu_FilterData" localSheetId="0">Закупки!$A$5:$BH$671</definedName>
    <definedName name="Z_087FBA3B_4260_4580_99AD_68BE3A03B711__wvu_FilterData" localSheetId="0">Закупки!$A$5:$BH$675</definedName>
    <definedName name="Z_08B0AE69_30FD_47DA_A0D5_CF92C8A9C8A3__wvu_FilterData" localSheetId="0">Закупки!$A$5:$BH$671</definedName>
    <definedName name="Z_08C21D6B_9334_4C6A_9E19_3E0D6DC63070__wvu_FilterData" localSheetId="0">Закупки!$A$6:$BH$73</definedName>
    <definedName name="Z_09F15106_97AB_433A_9527_CEBCC21589C4__wvu_FilterData" localSheetId="0">Закупки!$A$5:$BH$671</definedName>
    <definedName name="Z_0ACFAF73_BD33_4ADA_ACEE_9768287001F3_.wvu.FilterData" localSheetId="0" hidden="1">Закупки!$A$5:$BJ$671</definedName>
    <definedName name="Z_0B29838B_EF3F_4B6E_ABDC_10E5F75942AC_.wvu.FilterData" localSheetId="0" hidden="1">Закупки!$A$5:$BJ$668</definedName>
    <definedName name="Z_0B6BE38A_869F_437A_8C2C_EEEA6A9A6587__wvu_FilterData" localSheetId="0">Закупки!$A$5:$BH$249</definedName>
    <definedName name="Z_0C9DC52D_5C19_4062_8341_55BFC230F475__wvu_FilterData" localSheetId="0">Закупки!$A$6:$BH$73</definedName>
    <definedName name="Z_0CDA7D03_9C78_4B20_BDC8_6F5CF38BA360_.wvu.FilterData" localSheetId="0" hidden="1">Закупки!$A$5:$BJ$668</definedName>
    <definedName name="Z_0D01CDB2_97D8_4025_8742_0B19FE0AB2EB__wvu_FilterData" localSheetId="0">Закупки!$A$5:$BJ$664</definedName>
    <definedName name="Z_0D43EC48_5646_415F_99D7_39E7D9D93BFB__wvu_FilterData" localSheetId="0">Закупки!$A$5:$BH$671</definedName>
    <definedName name="Z_0D4E1E6E_FA8B_4E96_BE11_14AA23D0BC14_.wvu.FilterData" localSheetId="0" hidden="1">Закупки!$A$5:$BJ$671</definedName>
    <definedName name="Z_0DE90D47_595D_4D37_9A08_71548722ADFF_.wvu.FilterData" localSheetId="0" hidden="1">Закупки!$A$5:$BJ$671</definedName>
    <definedName name="Z_0E0D1ECB_E263_4010_B616_40825760220D__wvu_FilterData" localSheetId="0">Закупки!$A$5:$BJ$387</definedName>
    <definedName name="Z_0E50A3FB_E145_4337_A876_41DA82480D9E_.wvu.FilterData" localSheetId="0" hidden="1">Закупки!$A$5:$BJ$670</definedName>
    <definedName name="Z_0F217FEA_1B95_476C_A02C_1F1294976CA5__wvu_FilterData" localSheetId="0">Закупки!$A$6:$BH$73</definedName>
    <definedName name="Z_0F636CD4_58A5_4A99_8EAD_FBC9B0C393A2_.wvu.FilterData" localSheetId="0" hidden="1">Закупки!$A$5:$BJ$668</definedName>
    <definedName name="Z_0F7FC84B_B964_486F_8100_547F1231B1EF__wvu_FilterData" localSheetId="0">Закупки!$A$5:$BH$671</definedName>
    <definedName name="Z_109A26DC_6996_4561_8466_FD909DB404C7__wvu_FilterData" localSheetId="0">Закупки!$A$5:$BH$671</definedName>
    <definedName name="Z_121C823D_05FA_4140_B132_3FD59C01D536__wvu_FilterData" localSheetId="0">Закупки!$A$5:$BH$669</definedName>
    <definedName name="Z_123879D2_D009_48C6_8E7A_56C1D538E083_.wvu.FilterData" localSheetId="0" hidden="1">Закупки!$A$5:$BJ$668</definedName>
    <definedName name="Z_125CF6FC_21DD_4CE6_9D7D_AFD4CC3FE6E9_.wvu.FilterData" localSheetId="0" hidden="1">Закупки!$A$5:$BJ$671</definedName>
    <definedName name="Z_12777881_A6E2_4392_8802_4E5AFA459A3E__wvu_FilterData" localSheetId="0">Закупки!$A$5:$BH$671</definedName>
    <definedName name="Z_12DFEBF3_74C7_4E64_B068_EF14158BF79B_.wvu.FilterData" localSheetId="0" hidden="1">Закупки!$A$5:$BJ$671</definedName>
    <definedName name="Z_1363B845_308D_47FA_B506_681192FDD3D9__wvu_FilterData" localSheetId="0">Закупки!$A$6:$BH$73</definedName>
    <definedName name="Z_138D5FB8_E4BD_4DCD_AAC7_CEA735DD12C4__wvu_FilterData" localSheetId="0">Закупки!$A$6:$BH$73</definedName>
    <definedName name="Z_13B9E716_8BDF_41F7_815E_D2C4D5A06FA4_.wvu.FilterData" localSheetId="0" hidden="1">Закупки!$A$5:$BJ$671</definedName>
    <definedName name="Z_13E1569C_137D_47D0_97C0_F7238F340F42__wvu_FilterData" localSheetId="0">Закупки!$A$5:$BJ$387</definedName>
    <definedName name="Z_14273F5F_B5B1_4FA6_8F09_A8166C5D4FCA__wvu_FilterData" localSheetId="0">Закупки!$A$5:$BH$675</definedName>
    <definedName name="Z_14E151EE_53C5_4CEA_A249_B01A2DC524EB__wvu_FilterData" localSheetId="0">Закупки!$A$5:$BJ$668</definedName>
    <definedName name="Z_151EA897_E18F_42F4_BEFF_8F8160D1D2B4_.wvu.FilterData" localSheetId="0" hidden="1">Закупки!$A$5:$BJ$670</definedName>
    <definedName name="Z_15447063_C2CA_49AD_9F5B_291BB36089F1__wvu_FilterData" localSheetId="0">Закупки!$A$6:$BJ$662</definedName>
    <definedName name="Z_15DBAEF9_EEF1_4E3B_B984_1325BB180261_.wvu.FilterData" localSheetId="0" hidden="1">Закупки!$A$5:$BJ$671</definedName>
    <definedName name="Z_165B02E6_EE32_4656_9EED_E66CB15F6E82__wvu_FilterData" localSheetId="0">Закупки!$A$5:$BH$73</definedName>
    <definedName name="Z_16A76F5A_D819_4209_AFF6_79D4E0C28428__wvu_FilterData" localSheetId="0">Закупки!$A$5:$BJ$664</definedName>
    <definedName name="Z_16DC846A_A7F3_4E5A_97AC_4A3E46E16831__wvu_FilterData" localSheetId="0">Закупки!$A$5:$BH$675</definedName>
    <definedName name="Z_1756F9A4_5189_4040_BDCC_546A87F12A8C__wvu_FilterData" localSheetId="0">Закупки!$A$5:$BH$671</definedName>
    <definedName name="Z_1780CD81_0D70_4F96_B3B0_26D8C59CD664__wvu_FilterData" localSheetId="0">Закупки!$A$5:$BH$671</definedName>
    <definedName name="Z_17AF2BA4_518A_420F_BAE0_591C63F3CA4B__wvu_FilterData" localSheetId="0">Закупки!$A$5:$BJ$668</definedName>
    <definedName name="Z_17BB5E39_F9A5_4A8A_8832_D2D78D739458__wvu_FilterData" localSheetId="0">Закупки!$A$5:$BH$671</definedName>
    <definedName name="Z_17E24FF5_071D_43BB_B74D_45DE74ED7D10_.wvu.FilterData" localSheetId="0" hidden="1">Закупки!$A$5:$BJ$671</definedName>
    <definedName name="Z_193A6462_F349_4705_915D_7A9A62AB9F26__wvu_FilterData" localSheetId="0">Закупки!$A$6:$BH$73</definedName>
    <definedName name="Z_195F9305_7077_498E_9D86_9EF0E65BE77A__wvu_FilterData" localSheetId="0">Закупки!$A$6:$BH$675</definedName>
    <definedName name="Z_1A66ACD7_D0ED_4A0F_9896_57A622DCD2F7_.wvu.FilterData" localSheetId="0" hidden="1">Закупки!$A$5:$BJ$671</definedName>
    <definedName name="Z_1AA02995_F942_4C82_AB0F_53EAD481A861__wvu_FilterData" localSheetId="0">Закупки!$A$5:$BH$669</definedName>
    <definedName name="Z_1B1042E4_7626_48F5_82C6_9811A6F6420E__wvu_FilterData" localSheetId="0">Закупки!$A$5:$BH$249</definedName>
    <definedName name="Z_1B2A8520_F879_4D0D_A788_A8892B38D9EE__wvu_FilterData" localSheetId="0">Закупки!$A$5:$BH$671</definedName>
    <definedName name="Z_1BA0FACB_B375_4AD3_BFA0_8A2F3E694678__wvu_FilterData" localSheetId="0">Закупки!$A$5:$BH$671</definedName>
    <definedName name="Z_1BCBC26F_41C0_4BD1_B64C_642FD7AED0C3__wvu_FilterData" localSheetId="0">Закупки!$A$5:$BH$671</definedName>
    <definedName name="Z_1CF6EF36_805F_4101_9B58_DBAAABD54F30__wvu_FilterData" localSheetId="0">Закупки!$A$5:$BJ$664</definedName>
    <definedName name="Z_1D740780_5081_4F59_9ECE_BC23E909670C_.wvu.FilterData" localSheetId="0" hidden="1">Закупки!$A$5:$BJ$670</definedName>
    <definedName name="Z_1D8E6691_E370_495D_8690_A7BD95E24F4D__wvu_FilterData" localSheetId="0">Закупки!$A$6:$BH$73</definedName>
    <definedName name="Z_1DEC0F3E_37A6_4F12_8DDC_C074899E5C28__wvu_FilterData" localSheetId="0">Закупки!$A$6:$BH$73</definedName>
    <definedName name="Z_1E18EACA_BF72_4AAF_82C2_DB6F45CA233D_.wvu.FilterData" localSheetId="0" hidden="1">Закупки!$A$5:$BJ$670</definedName>
    <definedName name="Z_1E60D03B_6064_4246_9484_06C17FD9BA1A_.wvu.FilterData" localSheetId="0" hidden="1">Закупки!$A$5:$BJ$671</definedName>
    <definedName name="Z_1E6F78EA_933A_4AC0_8117_AC3305506636__wvu_FilterData" localSheetId="0">Закупки!$A$5:$BH$671</definedName>
    <definedName name="Z_1EAE7E64_26FA_4DBD_9B52_D5E2A95027BA__wvu_FilterData" localSheetId="0">Закупки!$A$5:$BH$675</definedName>
    <definedName name="Z_1F29F89E_14B3_4DE3_9253_3C42695F291B__wvu_FilterData" localSheetId="0">Закупки!$A$5:$BH$669</definedName>
    <definedName name="Z_1F3ECCF0_3827_4E9D_80F4_2DF1ED68F5EA__wvu_FilterData" localSheetId="0">Закупки!$A$5:$BJ$668</definedName>
    <definedName name="Z_20264615_C693_4703_8CC7_C8990E1B24FC__wvu_FilterData" localSheetId="0">Закупки!$A$5:$BH$671</definedName>
    <definedName name="Z_2035A022_1A16_4351_AECD_BE562BC4059C__wvu_FilterData" localSheetId="0">Закупки!$A$5:$BH$675</definedName>
    <definedName name="Z_20C3CFCF_DAC5_4BF4_AA01_2986D90EC4C5__wvu_FilterData" localSheetId="0">Закупки!$A$5:$BH$671</definedName>
    <definedName name="Z_218368F7_1058_49A9_8657_63B0596091B5__wvu_FilterData" localSheetId="0">Закупки!$A$5:$BH$675</definedName>
    <definedName name="Z_22B98A9B_5FD4_42EC_9ACF_72ED19E92D00_.wvu.FilterData" localSheetId="0" hidden="1">Закупки!$A$5:$BJ$670</definedName>
    <definedName name="Z_22DFC25E_E858_457A_8B23_E19577F11C35__wvu_FilterData" localSheetId="0">Закупки!$A$5:$BH$671</definedName>
    <definedName name="Z_230D0A97_6331_4A0A_A3C6_70548D6C3711_.wvu.FilterData" localSheetId="0" hidden="1">Закупки!$A$5:$BJ$671</definedName>
    <definedName name="Z_231D2615_5F8F_43E5_8DE6_FD749AD8C0E3__wvu_FilterData" localSheetId="0">Закупки!$A$5:$BH$671</definedName>
    <definedName name="Z_23FEFFC3_884F_43F4_AD7C_7DBDD76C946D_.wvu.FilterData" localSheetId="0" hidden="1">Закупки!$A$5:$BJ$671</definedName>
    <definedName name="Z_24A83911_5442_4CF2_9169_48EE2E74A36F__wvu_FilterData" localSheetId="0">Закупки!$A$5:$BJ$668</definedName>
    <definedName name="Z_2567130E_6F47_4DD9_807C_F721E5290A71__wvu_FilterData" localSheetId="0">Закупки!$A$6:$BH$73</definedName>
    <definedName name="Z_25C1C006_C74D_4C8F_A5CC_919A7272FA88__wvu_FilterData" localSheetId="0">Закупки!$A$5:$BH$669</definedName>
    <definedName name="Z_2611E256_3F9A_4A09_901E_C725794D7C91__wvu_FilterData" localSheetId="0">Закупки!$A$5:$BH$671</definedName>
    <definedName name="Z_26ED2157_8D6A_44F0_B82D_39A83AFEE4C0__wvu_FilterData" localSheetId="0">Закупки!$A$5:$BH$675</definedName>
    <definedName name="Z_27167B67_5AA6_4931_BF81_707C08A92FFA__wvu_FilterData" localSheetId="0">Закупки!$A$6:$BH$73</definedName>
    <definedName name="Z_28129C27_80FC_4203_A543_4C900A2F35EC__wvu_FilterData" localSheetId="0">Закупки!$A$6:$BJ$668</definedName>
    <definedName name="Z_28146F8D_4103_4481_A021_78D9630AAD08__wvu_FilterData" localSheetId="0">Закупки!$A$6:$BH$73</definedName>
    <definedName name="Z_289A6986_E7EB_49FF_B67E_BCD6EF6448ED_.wvu.FilterData" localSheetId="0" hidden="1">Закупки!$A$5:$BJ$668</definedName>
    <definedName name="Z_28C85415_7ED1_4A8F_8D9E_8FAFD71B0962_.wvu.FilterData" localSheetId="0" hidden="1">Закупки!$A$5:$BJ$671</definedName>
    <definedName name="Z_28CCE00F_A619_40F6_9BFC_88C153E17F9A__wvu_FilterData" localSheetId="0">Закупки!$A$5:$BH$671</definedName>
    <definedName name="Z_29076FB8_0782_43B4_B395_49F69292DDC5__wvu_FilterData" localSheetId="0">Закупки!$A$5:$BH$671</definedName>
    <definedName name="Z_2937FC73_5677_487D_9D48_D6149BE7E838_.wvu.FilterData" localSheetId="0" hidden="1">Закупки!$A$5:$BJ$671</definedName>
    <definedName name="Z_29666FDE_1531_4017_901F_116C9A476D40_.wvu.FilterData" localSheetId="0" hidden="1">Закупки!$A$5:$BJ$670</definedName>
    <definedName name="Z_2A8F9B6F_007C_4FE7_836B_AAAA10C78461_.wvu.FilterData" localSheetId="0" hidden="1">Закупки!$A$5:$BJ$671</definedName>
    <definedName name="Z_2C01893A_BA9A_4382_ACBE_5C79C8840097__wvu_FilterData" localSheetId="0">Закупки!$A$5:$BJ$664</definedName>
    <definedName name="Z_2C432394_DAEA_433E_9C2D_72B9D43B50F8__wvu_FilterData" localSheetId="0">Закупки!$A$5:$BH$249</definedName>
    <definedName name="Z_2EA0031E_274E_4A93_973E_011F92AC8177_.wvu.FilterData" localSheetId="0" hidden="1">Закупки!$A$5:$BJ$670</definedName>
    <definedName name="Z_2EC6A041_C527_4F97_8AEE_BBFDF0FC3FFB_.wvu.FilterData" localSheetId="0" hidden="1">Закупки!$A$5:$BJ$668</definedName>
    <definedName name="Z_2F284ACD_6D90_4B44_B8F9_328ED119ABE1__wvu_FilterData" localSheetId="0">Закупки!$A$5:$BH$675</definedName>
    <definedName name="Z_2F378E4F_4E0A_400E_A7BE_87805D9F1674__wvu_FilterData" localSheetId="0">Закупки!$A$5:$BJ$668</definedName>
    <definedName name="Z_2F7A7E14_5231_4088_A7B2_7842FD7DC024__wvu_FilterData" localSheetId="0">Закупки!$A$5:$BH$671</definedName>
    <definedName name="Z_30343489_E44C_40E4_9A6F_2AC21B99713F__wvu_FilterData" localSheetId="0">Закупки!$A$6:$BH$675</definedName>
    <definedName name="Z_3177DCF6_AD08_49F1_A409_0C871ACDDFAB__wvu_FilterData" localSheetId="0">Закупки!$A$5:$BJ$664</definedName>
    <definedName name="Z_3183FC37_5C1D_4D44_8BB4_EDD3A0971B19__wvu_FilterData" localSheetId="0">Закупки!$A$5:$BJ$668</definedName>
    <definedName name="Z_323FF186_4797_4D0E_A691_730A67A58EFC_.wvu.FilterData" localSheetId="0" hidden="1">Закупки!$A$5:$BJ$671</definedName>
    <definedName name="Z_327C6F1E_76C1_4A32_81C2_E4DD6564EE15__wvu_FilterData" localSheetId="0">Закупки!$A$6:$BH$73</definedName>
    <definedName name="Z_33D8970D_FCE0_4CBF_B33E_DE3623355E29__wvu_FilterData" localSheetId="0">Закупки!$A$6:$BJ$664</definedName>
    <definedName name="Z_33F61552_3186_44AC_8912_41F78E2DB2D3_.wvu.FilterData" localSheetId="0" hidden="1">Закупки!$A$5:$BJ$668</definedName>
    <definedName name="Z_34D13E36_E8FC_46F4_BEF5_2A231C3F2C79_.wvu.FilterData" localSheetId="0" hidden="1">Закупки!$A$5:$BJ$671</definedName>
    <definedName name="Z_34D4478B_F5D8_4F03_8395_E3D746CBD1DB_.wvu.FilterData" localSheetId="0" hidden="1">Закупки!$A$5:$BJ$671</definedName>
    <definedName name="Z_34F6CE5B_461A_46C9_8512_9D591C9AABD5_.wvu.FilterData" localSheetId="0" hidden="1">Закупки!$A$5:$BJ$671</definedName>
    <definedName name="Z_35575A1F_A3E3_41F1_990F_8F13470DB165__wvu_FilterData" localSheetId="0">Закупки!$A$5:$BH$671</definedName>
    <definedName name="Z_357A27EB_AB9C_464D_B879_1E38B98203B7_.wvu.FilterData" localSheetId="0" hidden="1">Закупки!$A$5:$BJ$671</definedName>
    <definedName name="Z_3586FB89_BC15_4DB3_A245_DB855F766B38_.wvu.FilterData" localSheetId="0" hidden="1">Закупки!$A$5:$BJ$670</definedName>
    <definedName name="Z_367248D7_9CCD_4E60_BF00_7408605E3F7A_.wvu.FilterData" localSheetId="0" hidden="1">Закупки!$A$6:$BJ$670</definedName>
    <definedName name="Z_368D6E9F_7CFF_4448_8717_016778A09A5E__wvu_FilterData" localSheetId="0">Закупки!$A$5:$BH$671</definedName>
    <definedName name="Z_377F7048_FC95_4B19_A34C_212DA15733E2__wvu_FilterData" localSheetId="0">Закупки!$A$6:$BH$73</definedName>
    <definedName name="Z_37CE66A5_5F67_4D38_8E1A_1E30732F6F1F__wvu_FilterData" localSheetId="0">Закупки!$A$5:$BJ$668</definedName>
    <definedName name="Z_37F17C3D_5AB6_46C1_81D2_6CA226DAF29D_.wvu.FilterData" localSheetId="0" hidden="1">Закупки!$A$5:$BJ$671</definedName>
    <definedName name="Z_3995340F_1F43_43C6_9312_61843B4B8580__wvu_FilterData" localSheetId="0">Закупки!$A$6:$BH$73</definedName>
    <definedName name="Z_3A07EAC4_EE63_4AD7_AFDD_67921449D889_.wvu.FilterData" localSheetId="0" hidden="1">Закупки!$A$5:$BJ$670</definedName>
    <definedName name="Z_3A3815D2_7327_4950_B383_3BBDDEFE276F__wvu_FilterData" localSheetId="0">Закупки!$A$5:$BJ$668</definedName>
    <definedName name="Z_3A3F98C3_703E_4E1F_998A_5E631722F679_.wvu.FilterData" localSheetId="0" hidden="1">Закупки!$A$5:$BJ$668</definedName>
    <definedName name="Z_3B724648_221E_46BC_819A_6BFD3B1E2A23__wvu_FilterData" localSheetId="0">Закупки!$A$5:$BJ$668</definedName>
    <definedName name="Z_3BA37522_9A86_47D5_8C5B_5DB31E229B77__wvu_FilterData" localSheetId="0">Закупки!$A$6:$BJ$387</definedName>
    <definedName name="Z_3BBFB7F2_232B_435E_AC3F_6DDA32C845C7__wvu_FilterData" localSheetId="0">Закупки!$A$5:$BH$249</definedName>
    <definedName name="Z_3BEC3947_BB28_466C_A519_E677CEA9AB1F__wvu_FilterData" localSheetId="0">Закупки!$A$5:$BH$671</definedName>
    <definedName name="Z_3C02C654_03A8_4DDB_8D0F_E8FD30E73875__wvu_FilterData" localSheetId="0">Закупки!$A$5:$BH$249</definedName>
    <definedName name="Z_3C17EF46_4261_4ADA_83D1_5726B7A53A6D_.wvu.FilterData" localSheetId="0" hidden="1">Закупки!$A$5:$BJ$670</definedName>
    <definedName name="Z_3DC24E7E_FC31_4828_A984_264CA75A44B9_.wvu.FilterData" localSheetId="0" hidden="1">Закупки!$A$5:$BJ$671</definedName>
    <definedName name="Z_3DC6D4BE_9D79_42DB_9AF4_61596D58DA8F_.wvu.FilterData" localSheetId="0" hidden="1">Закупки!$A$5:$BJ$670</definedName>
    <definedName name="Z_3E8DCDCF_AC5B_4BAA_9B61_CCF905A86D85_.wvu.FilterData" localSheetId="0" hidden="1">Закупки!$A$5:$BJ$671</definedName>
    <definedName name="Z_3E9ABE99_6726_40D8_990E_932BD8EAB479_.wvu.FilterData" localSheetId="0" hidden="1">Закупки!$A$5:$BJ$671</definedName>
    <definedName name="Z_3F8277C7_6F67_4641_A883_6C86EEEE47BE__wvu_FilterData" localSheetId="0">Закупки!$A$5:$BH$73</definedName>
    <definedName name="Z_41264D70_FA71_4F9F_865E_C65590128833_.wvu.FilterData" localSheetId="0" hidden="1">Закупки!$A$5:$BJ$671</definedName>
    <definedName name="Z_4168BC89_3527_4626_9C8F_05243BC034B2__wvu_FilterData" localSheetId="0">Закупки!$A$5:$BH$669</definedName>
    <definedName name="Z_43517855_AF25_4FF9_896A_92F2177E8206__wvu_FilterData" localSheetId="0">Закупки!$A$5:$BH$671</definedName>
    <definedName name="Z_43E3FD9E_E669_4787_A5C4_C3F615C8C242__wvu_FilterData" localSheetId="0">Закупки!$A$5:$BH$675</definedName>
    <definedName name="Z_445EA523_8143_4406_8912_4FF50E31DE3D_.wvu.FilterData" localSheetId="0" hidden="1">Закупки!$A$5:$BJ$671</definedName>
    <definedName name="Z_459093D6_4052_47EC_9D95_95EE9AD88CB6_.wvu.FilterData" localSheetId="0" hidden="1">Закупки!$A$5:$BJ$671</definedName>
    <definedName name="Z_46519F50_87DD_4517_82D1_CCE86CF28B79__wvu_FilterData" localSheetId="0">Закупки!$A$1:$BH$73</definedName>
    <definedName name="Z_478BAB84_16BB_4FE2_AE8D_6EFE54DE1BA6_.wvu.FilterData" localSheetId="0" hidden="1">Закупки!$A$5:$BJ$671</definedName>
    <definedName name="Z_47E74E97_18DC_46BB_9098_F845A4CA8D77_.wvu.FilterData" localSheetId="0" hidden="1">Закупки!$A$5:$BJ$670</definedName>
    <definedName name="Z_47FCC6A8_B072_4C26_856D_CF03A8AB982B__wvu_FilterData" localSheetId="0">Закупки!$A$6:$BH$73</definedName>
    <definedName name="Z_4880AC95_25DC_4126_85F1_9367857194B7__wvu_FilterData" localSheetId="0">Закупки!$A$5:$BJ$664</definedName>
    <definedName name="Z_49758D11_5FA8_46E3_AE6B_0677F1C33467__wvu_FilterData" localSheetId="0">Закупки!$A$6:$BH$73</definedName>
    <definedName name="Z_49901E40_2EEC_4AA0_83F5_D2124E5AE469__wvu_FilterData" localSheetId="0">Закупки!$A$5:$BJ$668</definedName>
    <definedName name="Z_4A383A78_6723_4464_9594_EC6B8A6835A1__wvu_FilterData" localSheetId="0">Закупки!$A$6:$BH$73</definedName>
    <definedName name="Z_4A9D15C7_A64D_4587_B6D5_3DD442F598F7__wvu_FilterData" localSheetId="0">Закупки!$A$5:$BH$249</definedName>
    <definedName name="Z_4B6D5907_52AE_4918_A21F_343E1B0BA7C8__wvu_FilterData" localSheetId="0">Закупки!$A$5:$BH$671</definedName>
    <definedName name="Z_4BD73CA7_892D_4698_9E1F_970A8AB70B5F__wvu_FilterData" localSheetId="0">Закупки!$A$5:$BH$671</definedName>
    <definedName name="Z_4CA8BAD2_67C3_4636_84CA_E22A2593ECDE_.wvu.FilterData" localSheetId="0" hidden="1">Закупки!$A$5:$BJ$671</definedName>
    <definedName name="Z_4D098824_FD71_4A1F_817B_869375DAABA8_.wvu.FilterData" localSheetId="0" hidden="1">Закупки!$A$5:$BJ$671</definedName>
    <definedName name="Z_4D8AAEA4_7B41_40E4_A77A_3EE645116E07__wvu_FilterData" localSheetId="0">Закупки!$A$6:$BH$73</definedName>
    <definedName name="Z_4E4BF43D_B2A6_4209_AE47_1B8EB9A1705C_.wvu.FilterData" localSheetId="0" hidden="1">Закупки!$A$5:$BJ$671</definedName>
    <definedName name="Z_4EC452BD_CDBA_4C11_91DC_4BE1110E5E5C_.wvu.FilterData" localSheetId="0" hidden="1">Закупки!$A$5:$BJ$671</definedName>
    <definedName name="Z_4FDEC579_B880_41DB_A157_D852FC5A41C4__wvu_FilterData" localSheetId="0">Закупки!$A$5:$BH$671</definedName>
    <definedName name="Z_5041F34D_713C_488B_A2D6_7E01BF55C8B8__wvu_FilterData" localSheetId="0">Закупки!$A$6:$BH$73</definedName>
    <definedName name="Z_5048FC95_D4C1_4A66_9FC6_ECB19CFD0425_.wvu.FilterData" localSheetId="0" hidden="1">Закупки!$A$5:$BJ$671</definedName>
    <definedName name="Z_511A0750_0D06_4754_918B_9060B43E06EF__wvu_FilterData" localSheetId="0">Закупки!$A$5:$BJ$664</definedName>
    <definedName name="Z_512B072D_5819_477E_AF45_144876BE928E__wvu_FilterData" localSheetId="0">Закупки!$A$6:$BH$73</definedName>
    <definedName name="Z_514C57C1_F0DF_42DA_8804_F0C00376FB18_.wvu.FilterData" localSheetId="0" hidden="1">Закупки!$A$5:$BJ$671</definedName>
    <definedName name="Z_515F203F_23D8_44FC_A0C2_6DA393763A6E__wvu_FilterData" localSheetId="0">Закупки!$A$6:$BH$73</definedName>
    <definedName name="Z_52126AEF_93AB_46EE_9904_5411C4838040_.wvu.FilterData" localSheetId="0" hidden="1">Закупки!$A$5:$BJ$670</definedName>
    <definedName name="Z_52DA0CE3_A30B_470E_98AB_F2ADF1D25AC5__wvu_FilterData" localSheetId="0">Закупки!$A$5:$BJ$664</definedName>
    <definedName name="Z_5357350D_B4B7_4EDE_B66E_0B9C566B9D02__wvu_FilterData" localSheetId="0">Закупки!$A$5:$BH$671</definedName>
    <definedName name="Z_53F36EC9_B00C_402A_9669_BAEA1A9C123F__wvu_FilterData" localSheetId="0">Закупки!$A$5:$BJ$668</definedName>
    <definedName name="Z_5429D011_4CE2_4969_92AD_902CE1AEF4CD_.wvu.FilterData" localSheetId="0" hidden="1">Закупки!$A$5:$BJ$671</definedName>
    <definedName name="Z_547B68AF_D1CA_435F_841D_0470F1D49EBD_.wvu.FilterData" localSheetId="0" hidden="1">Закупки!$A$5:$BJ$671</definedName>
    <definedName name="Z_550AC498_64DF_4320_AA6B_6CF12AC0C479__wvu_FilterData" localSheetId="0">Закупки!$A$5:$BH$675</definedName>
    <definedName name="Z_5522B620_147A_4E49_96EC_3138CB84B00E_.wvu.FilterData" localSheetId="0" hidden="1">Закупки!$A$5:$BJ$671</definedName>
    <definedName name="Z_56363C28_EFBA_42CD_8836_1845EE0819B5__wvu_FilterData" localSheetId="0">Закупки!$A$6:$BH$73</definedName>
    <definedName name="Z_56D6C598_DA19_4CCB_A984_63AF02272D10_.wvu.FilterData" localSheetId="0" hidden="1">Закупки!$A$5:$BJ$670</definedName>
    <definedName name="Z_56F3BD2B_1003_48C2_8329_C301671D6252__wvu_FilterData" localSheetId="0">Закупки!$A$5:$BH$675</definedName>
    <definedName name="Z_57C35ABC_EC9B_4A1B_9FC3_2280840041F8__wvu_FilterData" localSheetId="0">Закупки!$A$5:$BH$671</definedName>
    <definedName name="Z_57ECAF5F_33C9_42DA_84BE_F9E4C7F824A1_.wvu.FilterData" localSheetId="0" hidden="1">Закупки!$A$5:$BJ$671</definedName>
    <definedName name="Z_5909A50A_F651_4A2C_ACB4_5382EB817023__wvu_FilterData" localSheetId="0">Закупки!$A$5:$BH$73</definedName>
    <definedName name="Z_593AE565_6ACE_4C61_BF24_AAFB55CB3D8C__wvu_FilterData" localSheetId="0">Закупки!$A$5:$BJ$664</definedName>
    <definedName name="Z_5A2189CF_D9B1_4716_85ED_03F322CA09CA__wvu_FilterData" localSheetId="0">Закупки!$A$5:$BH$671</definedName>
    <definedName name="Z_5A44A144_8C9C_448C_9DDF_70C33055AFF0__wvu_FilterData" localSheetId="0">Закупки!$A$5:$BJ$664</definedName>
    <definedName name="Z_5B54B8BF_A8BF_43CC_887C_F693BCBE7A45__wvu_FilterData" localSheetId="0">Закупки!$A$6:$BH$73</definedName>
    <definedName name="Z_5BCDCFCA_1308_4C74_85DD_C579D79D3756_.wvu.FilterData" localSheetId="0" hidden="1">Закупки!$A$5:$BJ$668</definedName>
    <definedName name="Z_5C1233E6_24F2_43E0_929B_318DAC8BEE54__wvu_FilterData" localSheetId="0">Закупки!$A$5:$BH$671</definedName>
    <definedName name="Z_5C18E68D_2252_48C7_BBBC_659670CCC8E4__wvu_FilterData" localSheetId="0">Закупки!$A$6:$BH$73</definedName>
    <definedName name="Z_5D4C0232_7FE5_4B50_8D64_8FE3C9948713__wvu_FilterData" localSheetId="0">Закупки!$A$6:$BJ$668</definedName>
    <definedName name="Z_5DC110C0_8F6C_4BFA_ACC7_A733AEE7F241__wvu_FilterData" localSheetId="0">Закупки!$A$6:$BH$675</definedName>
    <definedName name="Z_5DCBB4D1_7D32_48F2_A2CD_07109696D2F8__wvu_FilterData" localSheetId="0">Закупки!$A$6:$BH$675</definedName>
    <definedName name="Z_5ED0C560_43DC_48D6_A6D3_38B5D4C12ECD_.wvu.FilterData" localSheetId="0" hidden="1">Закупки!$A$5:$BJ$668</definedName>
    <definedName name="Z_60D3C8CD_C688_4EDD_995C_B499094FDE0F_.wvu.FilterData" localSheetId="0" hidden="1">Закупки!$A$5:$BJ$670</definedName>
    <definedName name="Z_60E31984_485D_49E8_923A_A630AD8F0D3D__wvu_FilterData" localSheetId="0">Закупки!$A$5:$BH$675</definedName>
    <definedName name="Z_6126E480_3CB3_4F2F_9054_06CB8FBD6453__wvu_FilterData" localSheetId="0">Закупки!$A$5:$BH$671</definedName>
    <definedName name="Z_6192E993_E8C5_4FD1_9DA4_FC181A7DEEF5__wvu_FilterData" localSheetId="0">Закупки!$A$5:$BH$671</definedName>
    <definedName name="Z_6209ECBC_3026_42AD_A867_65D1DA9319F1__wvu_FilterData" localSheetId="0">Закупки!$A$5:$BH$249</definedName>
    <definedName name="Z_62BC8782_639F_4EDE_90A2_81E9148BCC8A__wvu_FilterData" localSheetId="0">Закупки!$A$6:$BH$73</definedName>
    <definedName name="Z_62F863B8_03A1_43FF_83C1_B85B9E0E4621_.wvu.FilterData" localSheetId="0" hidden="1">Закупки!$A$5:$BJ$671</definedName>
    <definedName name="Z_63AB737D_42FF_4D31_9415_DC90DB4B2D96_.wvu.FilterData" localSheetId="0" hidden="1">Закупки!$A$5:$BJ$671</definedName>
    <definedName name="Z_63E827DF_40CE_4FE6_BD6B_11434068169A_.wvu.FilterData" localSheetId="0" hidden="1">Закупки!$A$5:$BJ$671</definedName>
    <definedName name="Z_6483C5C0_0DC5_4946_BDD8_CF5595103A01__wvu_FilterData" localSheetId="0">Закупки!$A$5:$BH$671</definedName>
    <definedName name="Z_6547A324_B232_4DE6_8505_52ABA7D9C487__wvu_FilterData" localSheetId="0">Закупки!$A$5:$BH$671</definedName>
    <definedName name="Z_65B2FD0E_4993_4D80_BBDB_CE5682A6EA1D_.wvu.FilterData" localSheetId="0" hidden="1">Закупки!$A$5:$BJ$670</definedName>
    <definedName name="Z_65D3111D_48E9_4996_BB7C_BF2AA04739C1__wvu_FilterData" localSheetId="0">Закупки!$A$5:$BJ$664</definedName>
    <definedName name="Z_65D3CF58_4D71_4CA4_A65C_F1D6BD5B653F_.wvu.FilterData" localSheetId="0" hidden="1">Закупки!$A$5:$BJ$671</definedName>
    <definedName name="Z_662164B8_F933_453E_B808_A8B121D5B8B9__wvu_FilterData" localSheetId="0">Закупки!$A$5:$BH$675</definedName>
    <definedName name="Z_6653C072_8312_47C7_BC8F_CB3A646D3694__wvu_FilterData" localSheetId="0">Закупки!$A$5:$BJ$668</definedName>
    <definedName name="Z_66A30B47_9BFA_4EA9_9C91_90B0B3362EF8__wvu_FilterData" localSheetId="0">Закупки!$A$5:$BJ$668</definedName>
    <definedName name="Z_66B9952B_AF6E_4ACA_8C41_E5DC63A0CC3B__wvu_FilterData" localSheetId="0">Закупки!$A$5:$BH$671</definedName>
    <definedName name="Z_66D89257_355E_4F32_B221_F7353F7D7F6D__wvu_FilterData" localSheetId="0">Закупки!$A$5:$BH$669</definedName>
    <definedName name="Z_68AAF904_BA78_4638_A0B8_55ADB6EAAC3F__wvu_FilterData" localSheetId="0">Закупки!$A$6:$BH$73</definedName>
    <definedName name="Z_68D13049_2148_4FA0_865C_3FD80C4268D6__wvu_FilterData" localSheetId="0">Закупки!$A$5:$BH$671</definedName>
    <definedName name="Z_68FB8C91_B9AD_4456_B4AE_991FB74B765A_.wvu.FilterData" localSheetId="0" hidden="1">Закупки!$A$5:$BJ$671</definedName>
    <definedName name="Z_693C9476_A17C_4282_845E_963DA8CCA73D__wvu_FilterData" localSheetId="0">Закупки!$A$5:$BH$671</definedName>
    <definedName name="Z_6998788B_6999_4368_8137_3C2B5DC5AC27__wvu_FilterData" localSheetId="0">Закупки!$A$5:$BH$249</definedName>
    <definedName name="Z_69A9F9B7_3222_4486_ACBA_EF7CC571C5DB__wvu_FilterData" localSheetId="0">Закупки!$A$5:$BH$73</definedName>
    <definedName name="Z_69B8AF13_B966_4452_B0CE_A74E399397F4__wvu_FilterData" localSheetId="0">Закупки!$A$5:$BJ$664</definedName>
    <definedName name="Z_6A04CE3F_DF58_4A81_B035_6BCFF39EF245__wvu_FilterData" localSheetId="0">Закупки!$A$5:$BJ$664</definedName>
    <definedName name="Z_6A641327_BDC8_41CF_9DA2_C8A4C1398FF1__wvu_FilterData" localSheetId="0">Закупки!$A$6:$BH$73</definedName>
    <definedName name="Z_6BA17215_B518_4EBC_8107_03860670C1E5__wvu_FilterData" localSheetId="0">Закупки!$A$6:$BJ$664</definedName>
    <definedName name="Z_6C1A9AF0_F49B_4D2D_8EBB_DCE6A1460C79_.wvu.FilterData" localSheetId="0" hidden="1">Закупки!$A$5:$BJ$668</definedName>
    <definedName name="Z_6C9ECA93_621E_4180_BE26_E5E75A74BD52__wvu_FilterData" localSheetId="0">Закупки!$A$6:$BH$73</definedName>
    <definedName name="Z_6CE63EC3_3B6B_4B02_AF29_89CDB285A4DA_.wvu.FilterData" localSheetId="0" hidden="1">Закупки!$A$5:$BJ$671</definedName>
    <definedName name="Z_6DDA80DF_EF06_4CEC_9513_03F17F6DFACE__wvu_FilterData" localSheetId="0">Закупки!$A$6:$BJ$662</definedName>
    <definedName name="Z_6E58C227_0129_4CE3_8D57_0C1BF14EB983__wvu_FilterData" localSheetId="0">Закупки!$A$5:$BJ$668</definedName>
    <definedName name="Z_6ECB0535_B85D_46F6_93C3_9A8021F6F761_.wvu.FilterData" localSheetId="0" hidden="1">Закупки!$A$5:$BJ$670</definedName>
    <definedName name="Z_6F881D41_65B1_4C74_8965_C077CEAA7C9C__wvu_FilterData" localSheetId="0">Закупки!$A$6:$BH$675</definedName>
    <definedName name="Z_6FCFDCA8_0CF9_4E71_872A_C0A83B879908__wvu_FilterData" localSheetId="0">Закупки!$A$6:$BH$73</definedName>
    <definedName name="Z_6FE9C90C_A65C_4A66_83E4_D0D8553D61FE__wvu_FilterData" localSheetId="0">Закупки!$A$5:$BH$73</definedName>
    <definedName name="Z_700E2367_0B81_4F05_A625_38E1A5605739__wvu_FilterData" localSheetId="0">Закупки!$A$5:$BH$671</definedName>
    <definedName name="Z_711E984A_C74B_4514_AF2D_97CD10D55617__wvu_FilterData" localSheetId="0">Закупки!$A$5:$BH$671</definedName>
    <definedName name="Z_718817AC_7C9B_4595_A524_2D500F98A8AD_.wvu.FilterData" localSheetId="0" hidden="1">Закупки!$A$5:$BJ$670</definedName>
    <definedName name="Z_71B40027_00C8_4820_B5BE_24FCFD9C529F__wvu_FilterData" localSheetId="0">Закупки!$A$5:$BH$73</definedName>
    <definedName name="Z_71D0B4C8_3892_450B_9FA5_F9441E0F3310_.wvu.FilterData" localSheetId="0" hidden="1">Закупки!$A$5:$BJ$671</definedName>
    <definedName name="Z_7261D766_27F2_4B02_B1BC_EF8632AEA01D__wvu_FilterData" localSheetId="0">Закупки!$A$6:$BH$73</definedName>
    <definedName name="Z_7316CAB6_5610_474F_8DAD_F7891432DC6E__wvu_FilterData" localSheetId="0">Закупки!$A$6:$BH$73</definedName>
    <definedName name="Z_7358A899_B20A_4B77_AC54_7F372A777263__wvu_FilterData" localSheetId="0">Закупки!$A$5:$BH$675</definedName>
    <definedName name="Z_7376224E_0CFA_42A0_B47A_3836554BB56D__wvu_FilterData" localSheetId="0">Закупки!$A$5:$BJ$668</definedName>
    <definedName name="Z_745C1EFF_FC48_4B3C_A955_2378A898FDB8__wvu_FilterData" localSheetId="0">Закупки!$A$5:$BH$669</definedName>
    <definedName name="Z_75C2C80E_1D18_4D4B_8745_507192B658AF__wvu_FilterData" localSheetId="0">Закупки!$A$6:$BH$73</definedName>
    <definedName name="Z_75D67CCC_18C6_49BD_AE9B_95934A5EBFC0__wvu_FilterData" localSheetId="0">Закупки!$A$5:$BH$671</definedName>
    <definedName name="Z_76F4EB62_E446_4335_B064_1984DE1485AF__wvu_FilterData" localSheetId="0">Закупки!$A$5:$BH$675</definedName>
    <definedName name="Z_7704F936_4299_4D9F_86CE_FA0D49EE6F26__wvu_FilterData" localSheetId="0">Закупки!$A$6:$BJ$668</definedName>
    <definedName name="Z_77BE30A5_FF8F_4F83_8147_29869BD2634D__wvu_FilterData" localSheetId="0">Закупки!$A$5:$BH$675</definedName>
    <definedName name="Z_78FCAC47_88D7_4F93_9021_DD0E2017EF9F_.wvu.FilterData" localSheetId="0" hidden="1">Закупки!$A$5:$BJ$671</definedName>
    <definedName name="Z_7938214D_1850_4056_9F0B_6EC6EA20DD26_.wvu.FilterData" localSheetId="0" hidden="1">Закупки!$A$5:$BJ$671</definedName>
    <definedName name="Z_797B08DD_FB61_4786_B049_E88D5B1A9EB1_.wvu.FilterData" localSheetId="0" hidden="1">Закупки!$A$5:$BJ$671</definedName>
    <definedName name="Z_79D0633D_D3B0_464F_B779_2A83188B8D32__wvu_FilterData" localSheetId="0">Закупки!$A$5:$BJ$664</definedName>
    <definedName name="Z_7A237DCE_5917_4657_B8CA_7F40E835886D__wvu_FilterData" localSheetId="0">Закупки!$A$5:$BJ$668</definedName>
    <definedName name="Z_7A764AF2_4856_456A_B72B_75765C730256__wvu_FilterData" localSheetId="0">Закупки!$A$5:$BH$671</definedName>
    <definedName name="Z_7B0E70B5_3EB8_44AA_BC88_EBE4078165C5_.wvu.FilterData" localSheetId="0" hidden="1">Закупки!$A$5:$BJ$671</definedName>
    <definedName name="Z_7BBAFC7A_97B7_4F59_9310_E74DC0B24A70_.wvu.FilterData" localSheetId="0" hidden="1">Закупки!$A$5:$BJ$670</definedName>
    <definedName name="Z_7C2464B5_89E0_46D9_A5DF_F4EC5E395CAA_.wvu.FilterData" localSheetId="0" hidden="1">Закупки!$A$5:$BJ$671</definedName>
    <definedName name="Z_7E3B588A_0A0E_4773_A8F9_B700CEC3FDD7__wvu_FilterData" localSheetId="0">Закупки!$A$6:$BJ$668</definedName>
    <definedName name="Z_7E47C9A1_1DAD_4DE5_9571_76481B68A3BC__wvu_FilterData" localSheetId="0">Закупки!$A$5:$BH$671</definedName>
    <definedName name="Z_7E7DCFAB_4B49_42E0_9EBC_3D72EBB5E6F1__wvu_FilterData" localSheetId="0">Закупки!$A$5:$BJ$668</definedName>
    <definedName name="Z_7EAE1E02_210A_40AD_8BFC_76BC3E27FAB4__wvu_FilterData" localSheetId="0">Закупки!$A$5:$BJ$668</definedName>
    <definedName name="Z_7EF022AB_E6C1_48AD_A8A9_5307A4E01386_.wvu.FilterData" localSheetId="0" hidden="1">Закупки!$A$5:$BJ$671</definedName>
    <definedName name="Z_7F3C887E_1DC1_4F90_A959_199030F59694__wvu_FilterData" localSheetId="0">Закупки!$A$6:$BH$675</definedName>
    <definedName name="Z_7F63509D_2A17_4C76_AC7D_7CA9FA0D4213__wvu_FilterData" localSheetId="0">Закупки!$A$5:$BJ$666</definedName>
    <definedName name="Z_7FB5AFF1_2808_4864_A72A_CE7086925AAB__wvu_FilterData" localSheetId="0">Закупки!$A$5:$BH$249</definedName>
    <definedName name="Z_7FBA80E2_577D_4A24_9CE4_9ACFB9FD4947__wvu_FilterData" localSheetId="0">Закупки!$A$5:$BH$671</definedName>
    <definedName name="Z_7FE5543D_6036_4D0C_B976_46C17DBC6A05__wvu_FilterData" localSheetId="0">Закупки!$A$5:$BH$671</definedName>
    <definedName name="Z_8065A37C_C958_476A_A907_410F00833B97_.wvu.FilterData" localSheetId="0" hidden="1">Закупки!$A$5:$BJ$671</definedName>
    <definedName name="Z_80EEB106_6921_47EB_9C9B_F0AB773BF8EC_.wvu.FilterData" localSheetId="0" hidden="1">Закупки!$A$5:$BJ$671</definedName>
    <definedName name="Z_81437C55_CA69_4C71_94CB_73925CF1ED8F__wvu_FilterData" localSheetId="0">Закупки!$A$5:$BJ$5</definedName>
    <definedName name="Z_81935E6E_7D3E_4FBF_9EA5_E9589B653254_.wvu.FilterData" localSheetId="0" hidden="1">Закупки!$A$5:$BJ$671</definedName>
    <definedName name="Z_81A27B2D_E5A9_47F4_80F7_E86ADD7C14B1__wvu_FilterData" localSheetId="0">Закупки!$A$5:$BJ$668</definedName>
    <definedName name="Z_823E2FA6_2517_40E6_924B_8770C9977E04__wvu_FilterData" localSheetId="0">Закупки!$A$6:$BJ$668</definedName>
    <definedName name="Z_824842A3_A248_4531_8567_1D1762F26823_.wvu.FilterData" localSheetId="0" hidden="1">Закупки!$A$5:$BJ$668</definedName>
    <definedName name="Z_82932D28_38AD_4B0C_B5A3_B6A4B8721FBF__wvu_FilterData" localSheetId="0">Закупки!$A$5:$BJ$664</definedName>
    <definedName name="Z_838D4691_41DB_4506_A900_F429DB22EA17__wvu_FilterData" localSheetId="0">Закупки!$A$5:$BJ$664</definedName>
    <definedName name="Z_838EFD84_838E_4752_81F0_EE9D17CFECE2__wvu_FilterData" localSheetId="0">Закупки!$A$5:$BH$675</definedName>
    <definedName name="Z_83C6D06F_435B_47C9_BE65_EB921F561457__wvu_FilterData" localSheetId="0">Закупки!$A$6:$BJ$387</definedName>
    <definedName name="Z_83D218B9_9C66_46B8_9FF7_1F9F279E97FE__wvu_FilterData" localSheetId="0">Закупки!$A$6:$BH$73</definedName>
    <definedName name="Z_848C6D14_65D5_4563_A51C_EFE1C6FD6834_.wvu.FilterData" localSheetId="0" hidden="1">Закупки!$A$5:$BJ$668</definedName>
    <definedName name="Z_84C9BA22_852D_48E4_AD55_5F9B3C91D00E__wvu_FilterData" localSheetId="0">Закупки!$A$6:$BH$73</definedName>
    <definedName name="Z_852F0D65_D9E2_48C5_86C9_56BA90D481AB__wvu_FilterData" localSheetId="0">Закупки!$A$6:$BH$73</definedName>
    <definedName name="Z_85D8303C_77EE_42E2_9370_CBC201B9CA10__wvu_FilterData" localSheetId="0">Закупки!$A$5:$BH$671</definedName>
    <definedName name="Z_8643A502_5968_417E_A9BB_5120B79C9D95__wvu_FilterData" localSheetId="0">Закупки!$A$5:$BJ$668</definedName>
    <definedName name="Z_868ACEA8_EEA6_490E_8963_CDD3D89DD229__wvu_FilterData" localSheetId="0">Закупки!$A$5:$BH$669</definedName>
    <definedName name="Z_86AE1024_D7F4_4764_AB1F_9B9484995E0B__wvu_FilterData" localSheetId="0">Закупки!$A$5:$BH$675</definedName>
    <definedName name="Z_86BD5471_1C0A_481D_A4C0_E3E00798AA80_.wvu.FilterData" localSheetId="0" hidden="1">Закупки!$A$5:$BJ$671</definedName>
    <definedName name="Z_86BFBB08_65A6_43E4_BABD_0D903925E484__wvu_FilterData" localSheetId="0">Закупки!$A$6:$BH$675</definedName>
    <definedName name="Z_878543CF_C9F0_4EA6_83D7_6B6E47C8F916_.wvu.FilterData" localSheetId="0" hidden="1">Закупки!$A$5:$BJ$671</definedName>
    <definedName name="Z_8849387A_05A4_44B8_BBD3_3DE70FBBAD02__wvu_FilterData" localSheetId="0">Закупки!$A$5:$BH$675</definedName>
    <definedName name="Z_8951F6EE_8A65_44B7_AA5B_992A2CE8E541__wvu_FilterData" localSheetId="0">Закупки!$A$5:$BJ$664</definedName>
    <definedName name="Z_8A50A205_41CD_424B_8550_3CF5D5F897D6__wvu_FilterData" localSheetId="0">Закупки!$A$5:$BJ$666</definedName>
    <definedName name="Z_8A82F95F_D1A5_4FB6_9E62_FF0707E1425B_.wvu.FilterData" localSheetId="0" hidden="1">Закупки!$A$5:$BJ$670</definedName>
    <definedName name="Z_8A9ACD64_C5AB_4771_89E8_78F31889965A__wvu_FilterData" localSheetId="0">Закупки!$A$5:$BH$671</definedName>
    <definedName name="Z_8B0BD7C5_EBA3_4254_BF56_E382D78269C3_.wvu.FilterData" localSheetId="0" hidden="1">Закупки!$A$5:$BJ$668</definedName>
    <definedName name="Z_8B7769C1_D580_4F8A_810F_256010900CD9__wvu_FilterData" localSheetId="0">Закупки!$A$5:$BJ$664</definedName>
    <definedName name="Z_8BCD527E_D6D0_4A28_8899_0E90971868AE__wvu_FilterData" localSheetId="0">Закупки!$A$5:$BH$675</definedName>
    <definedName name="Z_8BD72C98_5F10_4CF3_8641_2ECEECB91C69__wvu_FilterData" localSheetId="0">Закупки!$A$5:$BH$73</definedName>
    <definedName name="Z_8C7BA350_A624_4074_B073_CFF3FBA97BB2__wvu_FilterData" localSheetId="0">Закупки!$A$6:$BH$73</definedName>
    <definedName name="Z_8D0A0CC4_E19D_4CCD_AAFA_E2CB2E4D5F94__wvu_FilterData" localSheetId="0">Закупки!$A$5:$BH$675</definedName>
    <definedName name="Z_8DDED845_CB30_4C45_9BB7_C1E907428186__wvu_FilterData" localSheetId="0">Закупки!$A$5:$BH$675</definedName>
    <definedName name="Z_8E3AF19F_F042_44B5_9726_7584E44A0ACA__wvu_FilterData" localSheetId="0">Закупки!$A$5:$BH$675</definedName>
    <definedName name="Z_8EC1117E_AB73_4D3C_A02C_3BB01AD2418B_.wvu.FilterData" localSheetId="0" hidden="1">Закупки!$A$5:$BJ$671</definedName>
    <definedName name="Z_8F03368C_3FD2_4E6F_8C8D_A21C9DDFAFD2_.wvu.FilterData" localSheetId="0" hidden="1">Закупки!$A$5:$BJ$671</definedName>
    <definedName name="Z_8F446263_0E20_42C8_A000_884C734158F9__wvu_FilterData" localSheetId="0">Закупки!$A$5:$BH$675</definedName>
    <definedName name="Z_8FB15AB4_3247_4059_9EA5_0CB6AE023B65__wvu_FilterData" localSheetId="0">Закупки!$A$6:$BH$73</definedName>
    <definedName name="Z_9079BD18_6CD7_44BB_8DFB_07E33E22E345__wvu_FilterData" localSheetId="0">Закупки!$A$5:$BH$671</definedName>
    <definedName name="Z_91D802C2_3A7C_4671_B9C2_22EBFC90D50B__wvu_FilterData" localSheetId="0">Закупки!$A$5:$BH$671</definedName>
    <definedName name="Z_91DA15FE_A374_47D8_9315_25639D7325F1__wvu_FilterData" localSheetId="0">Закупки!$A$5:$BJ$668</definedName>
    <definedName name="Z_922512C7_1AF8_40EC_9213_DAF25B352699__wvu_FilterData" localSheetId="0">Закупки!$A$5:$BJ$387</definedName>
    <definedName name="Z_923921B5_540F_4892_BFE2_5082B8874236__wvu_FilterData" localSheetId="0">Закупки!$A$5:$BH$671</definedName>
    <definedName name="Z_941C43B7_CA8C_4263_9CC8_BD20BE985361_.wvu.FilterData" localSheetId="0" hidden="1">Закупки!$A$5:$BJ$670</definedName>
    <definedName name="Z_94E9B545_16EE_4F45_8951_47A5FC726162_.wvu.FilterData" localSheetId="0" hidden="1">Закупки!$A$5:$BJ$668</definedName>
    <definedName name="Z_95721AE6_39ED_4CB1_AA61_CA11172CE9A3__wvu_FilterData" localSheetId="0">Закупки!$A$5:$BH$305</definedName>
    <definedName name="Z_95FA4090_67C5_4E48_A4D1_7AC7E3A17E5A_.wvu.FilterData" localSheetId="0" hidden="1">Закупки!$A$5:$BJ$671</definedName>
    <definedName name="Z_96805AAE_CB45_413C_A10B_94579DA44D2E__wvu_FilterData" localSheetId="0">Закупки!$A$5:$BH$671</definedName>
    <definedName name="Z_96FA17D1_DBA4_4474_9CDB_B18E5122379E__wvu_FilterData" localSheetId="0">Закупки!$A$5:$BH$675</definedName>
    <definedName name="Z_9754B102_74D0_44E8_A4D1_E876FC4DA2DD__wvu_FilterData" localSheetId="0">Закупки!$A$5:$BH$669</definedName>
    <definedName name="Z_978F5CDC_2378_4BCF_B394_A41B3CEC1575__wvu_FilterData" localSheetId="0">Закупки!$A$5:$BJ$387</definedName>
    <definedName name="Z_983E1C0D_9AB3_4DF6_A6DA_0E78E9C2CE4F__wvu_FilterData" localSheetId="0">Закупки!$A$5:$BH$73</definedName>
    <definedName name="Z_999669C1_3652_458C_9C56_485ACF410807__wvu_FilterData" localSheetId="0">Закупки!$A$5:$BH$671</definedName>
    <definedName name="Z_9A30EF4B_548A_4FC6_B0F0_9EA63734D022_.wvu.FilterData" localSheetId="0" hidden="1">Закупки!$A$5:$BJ$671</definedName>
    <definedName name="Z_9A8BB15A_2580_45BB_86D0_1710E983EA63__wvu_FilterData" localSheetId="0">Закупки!$A$5:$BJ$387</definedName>
    <definedName name="Z_9B2DDC50_781B_490B_96F1_F32DA50C0B61__wvu_FilterData" localSheetId="0">Закупки!$A$5:$BH$675</definedName>
    <definedName name="Z_9B6F2D29_47A4_42F8_9095_3917001ABCA8__wvu_FilterData" localSheetId="0">Закупки!$A$6:$BH$73</definedName>
    <definedName name="Z_9BD2CFF4_47EC_473F_9311_2D87AB42EC32_.wvu.FilterData" localSheetId="0" hidden="1">Закупки!$A$5:$BJ$671</definedName>
    <definedName name="Z_9C625888_23A6_4997_B1C8_B313516828BA_.wvu.FilterData" localSheetId="0" hidden="1">Закупки!$A$5:$BJ$668</definedName>
    <definedName name="Z_9C7CEB99_895D_4337_AEB2_947255454A87_.wvu.FilterData" localSheetId="0" hidden="1">Закупки!$A$5:$BJ$671</definedName>
    <definedName name="Z_9D75E4EC_D40A_4556_B9E6_A8B777E75FED_.wvu.FilterData" localSheetId="0" hidden="1">Закупки!$A$5:$BJ$671</definedName>
    <definedName name="Z_9E01C13E_C3E2_4D5A_AAF2_C239E7802330__wvu_FilterData" localSheetId="0">Закупки!$A$6:$BH$73</definedName>
    <definedName name="Z_9E5DE486_1837_4F8A_BAD4_7DDCA91565C2_.wvu.FilterData" localSheetId="0" hidden="1">Закупки!$A$5:$BJ$671</definedName>
    <definedName name="Z_A012E888_3759_403A_A283_B5F5DCF8E14E__wvu_FilterData" localSheetId="0">Закупки!$A$5:$BH$675</definedName>
    <definedName name="Z_A01EED91_A231_43A9_A851_9C4E30CB9004_.wvu.FilterData" localSheetId="0" hidden="1">Закупки!$A$5:$BJ$671</definedName>
    <definedName name="Z_A0BB67D2_186C_46DE_A62C_0AE2A6153DB1_.wvu.FilterData" localSheetId="0" hidden="1">Закупки!$A$5:$BJ$671</definedName>
    <definedName name="Z_A0CCF7A2_DA32_46A1_A283_4E3656A0E3CF__wvu_FilterData" localSheetId="0">Закупки!$A$5:$BH$671</definedName>
    <definedName name="Z_A0E56559_A76F_4267_87CF_AE081C9001BC__wvu_FilterData" localSheetId="0">Закупки!$A$6:$BH$73</definedName>
    <definedName name="Z_A138BDF5_E298_4496_AC6F_5B20B61766E3__wvu_FilterData" localSheetId="0">Закупки!$A$5:$BH$675</definedName>
    <definedName name="Z_A1C04F25_E04E_4B89_90F9_2596AF308F46__wvu_FilterData" localSheetId="0">Закупки!$A$5:$BJ$668</definedName>
    <definedName name="Z_A1D6AE54_E3A1_4BE4_9942_F65C53A295D5_.wvu.FilterData" localSheetId="0" hidden="1">Закупки!$A$5:$BJ$671</definedName>
    <definedName name="Z_A5D24F23_FB45_4D6C_8C4C_24B46F04F9D6__wvu_FilterData" localSheetId="0">Закупки!$A$5:$BH$671</definedName>
    <definedName name="Z_A5FC3C1F_C9FC_4FBA_BC5E_A013C73CD313__wvu_FilterData" localSheetId="0">Закупки!$A$5:$BH$675</definedName>
    <definedName name="Z_A60AB212_AA0C_4C0D_9E4A_23BE1A7E60EF__wvu_FilterData" localSheetId="0">Закупки!$A$5:$BJ$664</definedName>
    <definedName name="Z_A61F9953_59FD_4D40_ABB4_FC5A4AC87C3E__wvu_FilterData" localSheetId="0">Закупки!$A$5:$BH$671</definedName>
    <definedName name="Z_A641DD1B_91B3_4E24_BF94_24AA0EF001C7_.wvu.FilterData" localSheetId="0" hidden="1">Закупки!$A$5:$BJ$671</definedName>
    <definedName name="Z_A76B177E_9FBF_46C8_A4A8_6EACC3A24C33__wvu_FilterData" localSheetId="0">Закупки!$A$6:$BJ$668</definedName>
    <definedName name="Z_A7E5C05A_063D_4349_9EF0_AA3A943D761E__wvu_FilterData" localSheetId="0">Закупки!$A$5:$BH$671</definedName>
    <definedName name="Z_A80DE3E9_4726_452C_BFA0_94B07D2555C4_.wvu.FilterData" localSheetId="0" hidden="1">Закупки!$A$5:$BJ$671</definedName>
    <definedName name="Z_A91C17FF_2923_4A20_A7DB_BEF2CB3D9F05_.wvu.FilterData" localSheetId="0" hidden="1">Закупки!$A$5:$BJ$670</definedName>
    <definedName name="Z_A94F9D94_E089_4DF6_A652_688886AC1575__wvu_FilterData" localSheetId="0">Закупки!$A$5:$BJ$664</definedName>
    <definedName name="Z_A98DAFD6_1818_4216_8228_96B9631D808B_.wvu.FilterData" localSheetId="0" hidden="1">Закупки!$A$5:$BJ$671</definedName>
    <definedName name="Z_A9A97D17_9C48_46A4_9216_24B3F77EBB3C__wvu_FilterData" localSheetId="0">Закупки!$A$5:$BH$73</definedName>
    <definedName name="Z_A9AA5256_7273_4EA6_BCAE_94572C74FE41__wvu_FilterData" localSheetId="0">Закупки!$A$6:$BH$73</definedName>
    <definedName name="Z_A9F2DE59_4C50_4560_B0E8_679806399121_.wvu.FilterData" localSheetId="0" hidden="1">Закупки!$A$5:$BJ$670</definedName>
    <definedName name="Z_AA28BB8C_941F_4190_8DB3_F857F0FA3D20__wvu_FilterData" localSheetId="0">Закупки!$A$6:$BJ$668</definedName>
    <definedName name="Z_AA6058DB_6DE5_4A6B_835E_DE49C771F83C_.wvu.FilterData" localSheetId="0" hidden="1">Закупки!$A$5:$BJ$670</definedName>
    <definedName name="Z_AAF6E18A_8C96_4B1D_A592_2AFCBD828C4C__wvu_FilterData" localSheetId="0">Закупки!$A$5:$BH$675</definedName>
    <definedName name="Z_AB251BC2_B891_4C1A_9670_026E2F3D3893__wvu_FilterData" localSheetId="0">Закупки!$A$6:$BH$73</definedName>
    <definedName name="Z_ABB4BCB3_18B3_4B5C_9F62_B23CAB6AD4C2__wvu_FilterData" localSheetId="0">Закупки!$A$5:$BH$671</definedName>
    <definedName name="Z_AC3B9403_FE14_4733_B65F_AF382A61D5A1__wvu_FilterData" localSheetId="0">Закупки!$A$6:$BH$73</definedName>
    <definedName name="Z_AC407A32_2EAC_41EB_907E_F38C157D035C__wvu_FilterData" localSheetId="0">Закупки!$A$6:$BJ$668</definedName>
    <definedName name="Z_AD02CA5B_5788_4268_B5F7_E1FB1FBA5BDD__wvu_FilterData" localSheetId="0">Закупки!$A$5:$BH$305</definedName>
    <definedName name="Z_ADA4A07F_6E6C_4DAD_8A23_C7ECAADDEB57__wvu_FilterData" localSheetId="0">Закупки!$A$5:$BH$671</definedName>
    <definedName name="Z_ADEBCD9A_0155_407A_B082_902947440165__wvu_FilterData" localSheetId="0">Закупки!$A$6:$BH$73</definedName>
    <definedName name="Z_AE64A36A_B3F1_4166_9C4D_B86AD152A335_.wvu.FilterData" localSheetId="0" hidden="1">Закупки!$A$5:$BJ$671</definedName>
    <definedName name="Z_AE79F54A_C266_4C07_B7E3_AFEFCD93C49E_.wvu.FilterData" localSheetId="0" hidden="1">Закупки!$A$5:$BJ$671</definedName>
    <definedName name="Z_AEB20941_1914_4FDC_B164_9D85D93B17FD_.wvu.FilterData" localSheetId="0" hidden="1">Закупки!$A$5:$BJ$671</definedName>
    <definedName name="Z_AEFC2B67_203A_4455_91B1_234B60D1AEA0_.wvu.FilterData" localSheetId="0" hidden="1">Закупки!$A$5:$BJ$671</definedName>
    <definedName name="Z_AF27ECF6_7578_4CCB_850F_1353F4FECB1A__wvu_FilterData" localSheetId="0">Закупки!$A$5:$BH$669</definedName>
    <definedName name="Z_AF43FB1C_0280_4C3B_A3B7_797BB1650240__wvu_FilterData" localSheetId="0">Закупки!$A$5:$BH$669</definedName>
    <definedName name="Z_AF849B93_9DEA_4B6C_A619_0FBD401272EB__wvu_FilterData" localSheetId="0">Закупки!$A$5:$BH$671</definedName>
    <definedName name="Z_B04CBDE9_83FA_4F92_9CE6_9882CC96B65A__wvu_FilterData" localSheetId="0">Закупки!$A$5:$BH$671</definedName>
    <definedName name="Z_B0BD5ACD_100B_4EE8_9690_C44E301E2764_.wvu.FilterData" localSheetId="0" hidden="1">Закупки!$A$5:$BJ$668</definedName>
    <definedName name="Z_B2032142_1520_4CA1_AB47_DCE0EC911F7B__wvu_FilterData" localSheetId="0">Закупки!$A$5:$BH$671</definedName>
    <definedName name="Z_B3164242_B9C2_4666_A343_C9D3CAAFB212__wvu_FilterData" localSheetId="0">Закупки!$A$5:$BH$671</definedName>
    <definedName name="Z_B4BD49F4_8989_4340_897E_4D815285500D_.wvu.FilterData" localSheetId="0" hidden="1">Закупки!$A$5:$BJ$671</definedName>
    <definedName name="Z_B4D28F72_E8BC_4130_9E4F_7DF7AED679B4_.wvu.FilterData" localSheetId="0" hidden="1">Закупки!$A$5:$BJ$668</definedName>
    <definedName name="Z_B58BD59A_0BEF_465B_BDFB_0AEA16F7D9B3__wvu_FilterData" localSheetId="0">Закупки!$A$5:$BH$669</definedName>
    <definedName name="Z_B5E2A929_A207_413E_A9D3_62650191CC1F__wvu_FilterData" localSheetId="0">Закупки!$A$6:$BH$73</definedName>
    <definedName name="Z_B69C5490_96C2_4044_B058_FAC17B8EB03D_.wvu.FilterData" localSheetId="0" hidden="1">Закупки!$A$5:$BJ$671</definedName>
    <definedName name="Z_B6A6240D_4466_40F5_8537_AEF1CCE5AA7C_.wvu.FilterData" localSheetId="0" hidden="1">Закупки!$A$5:$BJ$671</definedName>
    <definedName name="Z_B738CB8D_E87B_42A6_9615_1F60BC1A5CC9_.wvu.FilterData" localSheetId="0" hidden="1">Закупки!$A$5:$BJ$671</definedName>
    <definedName name="Z_B77D3811_A81E_4CCA_BEE6_6C9DF363F879__wvu_FilterData" localSheetId="0">Закупки!$A$5:$BH$671</definedName>
    <definedName name="Z_B7C6460E_7BE4_42DF_8BD4_0A2E1D4088A7__wvu_FilterData" localSheetId="0">Закупки!$A$5:$BH$671</definedName>
    <definedName name="Z_B7FDA86B_EB52_45D5_8B1F_EFCBE1F35870__wvu_FilterData" localSheetId="0">Закупки!$A$5:$BJ$387</definedName>
    <definedName name="Z_B80D1BE0_F33D_4AA9_9AB8_95AE2E5225C6__wvu_FilterData" localSheetId="0">Закупки!$A$5:$BJ$668</definedName>
    <definedName name="Z_B8ABD1B0_7358_4C18_B8FD_0D2D3A7F62EC_.wvu.FilterData" localSheetId="0" hidden="1">Закупки!$A$5:$BJ$671</definedName>
    <definedName name="Z_B8D2D186_0D79_4AFC_94DB_20BE7B279E57__wvu_FilterData" localSheetId="0">Закупки!$A$5:$BH$671</definedName>
    <definedName name="Z_B906167E_1D14_437C_93C8_E220F0F59EE5__wvu_FilterData" localSheetId="0">Закупки!$A$6:$BH$73</definedName>
    <definedName name="Z_B926D289_0EBC_42E2_AC2E_6334117D14CE__wvu_FilterData" localSheetId="0">Закупки!$A$5:$BH$249</definedName>
    <definedName name="Z_B945B90D_17E0_400E_BA37_8522C384DC4A__wvu_FilterData" localSheetId="0">Закупки!$A$6:$BH$675</definedName>
    <definedName name="Z_B963F3ED_5D85_4B69_BF84_DB7416052251_.wvu.FilterData" localSheetId="0" hidden="1">Закупки!$A$5:$BJ$670</definedName>
    <definedName name="Z_B9646EEE_B489_464A_B31D_9046CA874865_.wvu.FilterData" localSheetId="0" hidden="1">Закупки!$A$5:$BJ$671</definedName>
    <definedName name="Z_B9989917_4C6A_4A4D_9444_41807D6A19FA__wvu_FilterData" localSheetId="0">Закупки!$A$5:$BH$675</definedName>
    <definedName name="Z_B9B85B6A_A9A2_4DEB_8778_C27DEFE3A694__wvu_FilterData" localSheetId="0">Закупки!$A$5:$BH$675</definedName>
    <definedName name="Z_BA40F7E2_CDCB_4EEC_BC02_96AA3342E93A__wvu_FilterData" localSheetId="0">Закупки!$A$6:$BH$73</definedName>
    <definedName name="Z_BA4C97C4_A532_4E0B_848A_0E838EFAC58C__wvu_FilterData" localSheetId="0">Закупки!$A$6:$BH$73</definedName>
    <definedName name="Z_BA770FDC_8228_40A0_9185_887662AF31D6_.wvu.FilterData" localSheetId="0" hidden="1">Закупки!$A$5:$BJ$670</definedName>
    <definedName name="Z_BADA0D46_9BF9_4294_8D60_69009D5FB9ED_.wvu.FilterData" localSheetId="0" hidden="1">Закупки!$A$5:$BJ$670</definedName>
    <definedName name="Z_BB34F2EC_FA0E_44F8_8880_5532D18DF39A_.wvu.FilterData" localSheetId="0" hidden="1">Закупки!$A$5:$BJ$670</definedName>
    <definedName name="Z_BC0D0616_837C_452F_880F_01838263279E__wvu_FilterData" localSheetId="0">Закупки!$A$5:$BH$671</definedName>
    <definedName name="Z_BC7404DD_5045_43CE_91E8_A31CF56CF6A8__wvu_FilterData" localSheetId="0">Закупки!$A$5:$BH$249</definedName>
    <definedName name="Z_BCAC7642_FD1F_44FB_8DBE_DEC2825E5517_.wvu.FilterData" localSheetId="0" hidden="1">Закупки!$A$5:$BJ$671</definedName>
    <definedName name="Z_BD007C84_E6C1_42A7_87D8_756A9BFA37F6__wvu_FilterData" localSheetId="0">Закупки!$A$6:$BH$73</definedName>
    <definedName name="Z_BD27DF8C_5D64_41E5_B239_99A7F939AA51__wvu_FilterData" localSheetId="0">Закупки!$A$5:$BH$249</definedName>
    <definedName name="Z_BD33A754_6F6C_4292_ADF5_C79EE455EBA5_.wvu.FilterData" localSheetId="0" hidden="1">Закупки!$A$5:$BJ$671</definedName>
    <definedName name="Z_BD8B6EBB_6FE2_43D4_89F4_59924E31DE0B_.wvu.FilterData" localSheetId="0" hidden="1">Закупки!$A$5:$BJ$671</definedName>
    <definedName name="Z_BDD17725_7276_4BB1_B81E_344D877ED189__wvu_FilterData" localSheetId="0">Закупки!$A$6:$BH$675</definedName>
    <definedName name="Z_BE86C78B_0B0C_4E4A_92B9_998A9C204902__wvu_FilterData" localSheetId="0">Закупки!$A$6:$BH$73</definedName>
    <definedName name="Z_BEA4C4D4_A373_4442_A131_9E7687F2DD14__wvu_FilterData" localSheetId="0">Закупки!$A$6:$BH$73</definedName>
    <definedName name="Z_BEF9C2B7_330C_4BE7_804C_905AF009A8F9__wvu_FilterData" localSheetId="0">Закупки!$A$5:$BH$675</definedName>
    <definedName name="Z_BF40EB84_AB1E_4CCF_98CD_2097853D70DE_.wvu.FilterData" localSheetId="0" hidden="1">Закупки!$A$5:$BJ$670</definedName>
    <definedName name="Z_BFF8576B_951C_4261_B0EA_1D2F00F74771__wvu_FilterData" localSheetId="0">Закупки!$A$5:$BH$675</definedName>
    <definedName name="Z_C086D880_4E79_4F7D_AAF8_40D65BFB95AA_.wvu.FilterData" localSheetId="0" hidden="1">Закупки!$A$5:$BJ$671</definedName>
    <definedName name="Z_C0AE4513_C3C3_45F8_AED2_3794E101E01E__wvu_FilterData" localSheetId="0">Закупки!$A$6:$BH$675</definedName>
    <definedName name="Z_C0AF8D7A_64E5_4DBA_AD40_4EBBF787B07F__wvu_FilterData" localSheetId="0">Закупки!$A$6:$BH$73</definedName>
    <definedName name="Z_C12B032E_6F90_45CC_A59B_227CA1DBBC39_.wvu.FilterData" localSheetId="0" hidden="1">Закупки!$A$5:$BJ$669</definedName>
    <definedName name="Z_C18C3A5F_693A_490D_A9FC_33CAF2D3BFE9__wvu_FilterData" localSheetId="0">Закупки!$A$5:$BH$671</definedName>
    <definedName name="Z_C2C57A5A_64E4_429E_8B0C_4878057EA494_.wvu.FilterData" localSheetId="0" hidden="1">Закупки!$A$5:$BJ$671</definedName>
    <definedName name="Z_C32A51E9_1C03_448F_95AE_C3207633E6CC__wvu_FilterData" localSheetId="0">Закупки!$A$5:$BH$669</definedName>
    <definedName name="Z_C32F7447_4B7A_433A_BCA1_EA8B06B172C0__wvu_FilterData" localSheetId="0">Закупки!$A$5:$BH$249</definedName>
    <definedName name="Z_C5274042_80F7_482F_AE0B_0A775A524E8A__wvu_FilterData" localSheetId="0">Закупки!$A$5:$BH$669</definedName>
    <definedName name="Z_C55D7B37_BCA3_4269_9954_378C11AB1FE1__wvu_FilterData" localSheetId="0">Закупки!$A$5:$BJ$387</definedName>
    <definedName name="Z_C620CA7F_6472_42E7_9967_E7F48C2FBE07__wvu_FilterData" localSheetId="0">Закупки!$A$5:$BH$671</definedName>
    <definedName name="Z_C63479C3_BAC1_400C_8233_33AAB8CA3BFA_.wvu.FilterData" localSheetId="0" hidden="1">Закупки!$A$5:$BJ$671</definedName>
    <definedName name="Z_C6EB0CEB_6BC6_4DD0_9CC6_A56A9473EC26__wvu_FilterData" localSheetId="0">Закупки!$A$5:$BH$671</definedName>
    <definedName name="Z_C728A341_3C5A_411B_B103_390AC54ADC10__wvu_FilterData" localSheetId="0">Закупки!$A$5:$BH$671</definedName>
    <definedName name="Z_C7404BBD_3EB1_438F_8993_A3D8D8D4E2AC__wvu_FilterData" localSheetId="0">Закупки!$A$5:$BH$671</definedName>
    <definedName name="Z_C7C7AD68_BB23_4A18_B9F7_5D455B307BEC__wvu_FilterData" localSheetId="0">Закупки!$A$5:$BJ$668</definedName>
    <definedName name="Z_C803A682_B221_450F_86D3_87785C9465DA__wvu_FilterData" localSheetId="0">Закупки!$A$5:$BH$675</definedName>
    <definedName name="Z_C94FA1CF_E717_41AF_87B5_F757C0D8638A__wvu_FilterData" localSheetId="0">Закупки!$A$6:$BH$73</definedName>
    <definedName name="Z_C958C90D_FB8A_49AA_A18C_CC51976E4ADA__wvu_FilterData" localSheetId="0">Закупки!$A$5:$BH$671</definedName>
    <definedName name="Z_C967C96A_D2FC_4D1E_ACD8_A2AF5A4A3E4C_.wvu.FilterData" localSheetId="0" hidden="1">Закупки!$A$5:$BJ$671</definedName>
    <definedName name="Z_C9A6176A_AADE_4FA6_A141_59B4381B3ED2__wvu_FilterData" localSheetId="0">Закупки!$A$5:$BH$671</definedName>
    <definedName name="Z_CA1979E8_111C_4C46_91B9_AA0CC9957D37__wvu_FilterData" localSheetId="0">Закупки!$A$5:$BH$671</definedName>
    <definedName name="Z_CAD42195_DA89_4397_94A8_2430D1848013__wvu_FilterData" localSheetId="0">Закупки!$A$6:$BH$73</definedName>
    <definedName name="Z_CB8D4487_8C67_47B4_95D5_D004E9657CB2_.wvu.FilterData" localSheetId="0" hidden="1">Закупки!$A$5:$BJ$671</definedName>
    <definedName name="Z_CC5DA5A8_A78C_4776_9105_2E210E025569__wvu_FilterData" localSheetId="0">Закупки!$A$6:$BH$73</definedName>
    <definedName name="Z_CC5F947B_75BE_41C9_B14C_A37F62CEFD81__wvu_FilterData" localSheetId="0">Закупки!$A$5:$BH$675</definedName>
    <definedName name="Z_CC6CEE4A_1AC1_47AE_A103_AEDFC829A36F__wvu_FilterData" localSheetId="0">Закупки!$A$5:$BH$73</definedName>
    <definedName name="Z_CCA31D94_5BDE_40F9_A541_A8194CD02EED__wvu_FilterData" localSheetId="0">Закупки!$A$5:$BH$671</definedName>
    <definedName name="Z_CCEE554E_990B_444D_B386_EBF3DDF8451F_.wvu.FilterData" localSheetId="0" hidden="1">Закупки!$A$5:$BJ$671</definedName>
    <definedName name="Z_CD7FD35A_DF26_4982_91C9_0398BBCBAEC7_.wvu.FilterData" localSheetId="0" hidden="1">Закупки!$A$5:$BJ$668</definedName>
    <definedName name="Z_CDBFBFE3_207C_46DF_BBBE_CBAF3F4C3110__wvu_FilterData" localSheetId="0">Закупки!$A$6:$BJ$662</definedName>
    <definedName name="Z_CE0A03B3_FE11_498A_989E_7C9D78A050CC__wvu_FilterData" localSheetId="0">Закупки!$A$6:$BJ$668</definedName>
    <definedName name="Z_CE7FFA1C_5525_46FD_BD13_DF0CC5E6D97F_.wvu.FilterData" localSheetId="0" hidden="1">Закупки!$A$5:$BJ$671</definedName>
    <definedName name="Z_CEA4EF30_7DA6_4C8A_B3EC_2C85AD471CB4__wvu_FilterData" localSheetId="0">Закупки!$A$5:$BH$675</definedName>
    <definedName name="Z_CF1A0B22_A103_4438_A677_6C2126BCD767_.wvu.FilterData" localSheetId="0" hidden="1">Закупки!$A$5:$BJ$670</definedName>
    <definedName name="Z_CFD4ED8D_9D24_47BF_AF6D_D7D24C610E02__wvu_FilterData" localSheetId="0">Закупки!$A$5:$BJ$387</definedName>
    <definedName name="Z_CFEDE534_2CD0_492A_ADBB_E123C7E3BD0C_.wvu.FilterData" localSheetId="0" hidden="1">Закупки!$A$5:$BJ$670</definedName>
    <definedName name="Z_D16E9D68_B63B_452B_9703_F5D2E78B1BA6__wvu_FilterData" localSheetId="0">Закупки!$A$5:$BH$669</definedName>
    <definedName name="Z_D2D4C6FE_CFDD_4239_82AD_D975C8AEDD18__wvu_FilterData" localSheetId="0">Закупки!$A$5:$BH$671</definedName>
    <definedName name="Z_D2EE1069_614A_4721_8F87_73E454C4CF0C__wvu_FilterData" localSheetId="0">Закупки!$A$5:$BH$73</definedName>
    <definedName name="Z_D3CC03F3_B141_41A2_B748_DE485A0930C5__wvu_FilterData" localSheetId="0">Закупки!$A$6:$BH$73</definedName>
    <definedName name="Z_D424F166_5AB5_47ED_A336_6EA82DA584F1__wvu_FilterData" localSheetId="0">Закупки!$A$5:$BH$671</definedName>
    <definedName name="Z_D4697049_FC29_4566_BE82_37B148EDC1FA__wvu_FilterData" localSheetId="0">Закупки!$A$5:$BJ$666</definedName>
    <definedName name="Z_D4AF1908_73D4_4EA5_B4ED_81BA68F03B11_.wvu.FilterData" localSheetId="0" hidden="1">Закупки!$A$5:$BJ$671</definedName>
    <definedName name="Z_D4B62647_6028_4FFE_908F_CF7AB9A77A43__wvu_FilterData" localSheetId="0">Закупки!$A$5:$BH$671</definedName>
    <definedName name="Z_D4B76F15_9E22_43AE_A96D_2E7C71779567__wvu_FilterData" localSheetId="0">Закупки!$A$5:$BH$675</definedName>
    <definedName name="Z_D58B68E8_8B8C_4840_A130_6E0D7FB778FD__wvu_FilterData" localSheetId="0">Закупки!$A$6:$BJ$668</definedName>
    <definedName name="Z_D5FC62DC_848F_4C02_997F_8457A320FD00_.wvu.FilterData" localSheetId="0" hidden="1">Закупки!$A$5:$BJ$671</definedName>
    <definedName name="Z_D6B8CCAE_4AFB_45AB_B085_7218F3F83FE8_.wvu.FilterData" localSheetId="0" hidden="1">Закупки!$A$5:$BJ$671</definedName>
    <definedName name="Z_D6D89ADA_A30E_4D83_993C_74E8649E9ABC_.wvu.FilterData" localSheetId="0" hidden="1">Закупки!$A$6:$BJ$671</definedName>
    <definedName name="Z_D77DB4E9_077C_4350_814A_216467347996_.wvu.FilterData" localSheetId="0" hidden="1">Закупки!$A$5:$BJ$670</definedName>
    <definedName name="Z_D823C267_0362_4F15_9B48_A28562114495_.wvu.FilterData" localSheetId="0" hidden="1">Закупки!$A$5:$BJ$670</definedName>
    <definedName name="Z_D85D381B_646F_46BF_8F3A_AA671383BD76_.wvu.FilterData" localSheetId="0" hidden="1">Закупки!$A$5:$BJ$671</definedName>
    <definedName name="Z_D8D9DACB_108D_427A_A9B4_CD38ED14437A__wvu_FilterData" localSheetId="0">Закупки!$A$5:$BH$249</definedName>
    <definedName name="Z_D9A1C9FF_6358_4141_B093_13CC1A860644__wvu_FilterData" localSheetId="0">Закупки!$A$5:$BJ$664</definedName>
    <definedName name="Z_DA3CCD68_966C_4F08_A90D_5EA1DFC06F24__wvu_FilterData" localSheetId="0">Закупки!$A$5:$BH$671</definedName>
    <definedName name="Z_DA400DB5_B98D_41A3_B491_0BC15E85849A_.wvu.FilterData" localSheetId="0" hidden="1">Закупки!$A$5:$BJ$671</definedName>
    <definedName name="Z_DA986A2F_0520_4D74_9ECA_238564C8CBE7_.wvu.FilterData" localSheetId="0" hidden="1">Закупки!$A$5:$BJ$671</definedName>
    <definedName name="Z_DAE37E8B_D5EB_4D83_8DFD_B3014AB37F59_.wvu.FilterData" localSheetId="0" hidden="1">Закупки!$A$5:$BJ$670</definedName>
    <definedName name="Z_DBBC081F_F61F_41A7_960E_EE9A26D7B1B0__wvu_FilterData" localSheetId="0">Закупки!$A$6:$BH$73</definedName>
    <definedName name="Z_DC3A92A3_63EC_47FB_A689_5B238B8D94ED__wvu_FilterData" localSheetId="0">Закупки!$A$5:$BH$249</definedName>
    <definedName name="Z_DC46D516_F61A_47D6_BE3B_A38ADBF3ADFD__wvu_FilterData" localSheetId="0">Закупки!$A$5:$BJ$664</definedName>
    <definedName name="Z_DDB4450E_BA64_4B66_A6D2_FA7157E7800C__wvu_FilterData" localSheetId="0">Закупки!$A$5:$BH$249</definedName>
    <definedName name="Z_DDC35FC9_B88F_42CB_89AB_ED7306BD3B06_.wvu.FilterData" localSheetId="0" hidden="1">Закупки!$A$5:$BJ$670</definedName>
    <definedName name="Z_DDC5CB54_A69B_4376_B582_9C14CF4F493A__wvu_FilterData" localSheetId="0">Закупки!$A$5:$BH$675</definedName>
    <definedName name="Z_DDE8B37A_2520_4AD3_BDA7_9DD2A27CB789_.wvu.FilterData" localSheetId="0" hidden="1">Закупки!$A$5:$BJ$671</definedName>
    <definedName name="Z_DDF78165_9E43_4226_8436_519BD429A95C_.wvu.FilterData" localSheetId="0" hidden="1">Закупки!$A$5:$BJ$670</definedName>
    <definedName name="Z_DE04F1C1_759A_404C_9399_1B610A94F8A7_.wvu.FilterData" localSheetId="0" hidden="1">Закупки!$A$5:$BJ$671</definedName>
    <definedName name="Z_DF33526D_91EB_46CC_9B42_9DB371905C68_.wvu.FilterData" localSheetId="0" hidden="1">Закупки!$A$5:$BJ$671</definedName>
    <definedName name="Z_DF8443D2_C000_4FD3_87C2_F6BC81415FE2__wvu_FilterData" localSheetId="0">Закупки!$A$6:$BJ$664</definedName>
    <definedName name="Z_DFB1E348_C449_45D7_A17D_B24183736557_.wvu.FilterData" localSheetId="0" hidden="1">Закупки!$A$5:$BJ$668</definedName>
    <definedName name="Z_E0FE6FFA_00AD_4A36_A62D_25DC85D24147_.wvu.FilterData" localSheetId="0" hidden="1">Закупки!$A$5:$BJ$670</definedName>
    <definedName name="Z_E1058E60_4672_478C_A923_7ECAD41C9D8A__wvu_FilterData" localSheetId="0">Закупки!$A$6:$BH$669</definedName>
    <definedName name="Z_E1822069_8762_4C40_99B9_E1914C22E65F__wvu_FilterData" localSheetId="0">Закупки!$A$5:$BH$675</definedName>
    <definedName name="Z_E199BC2E_5643_40B3_BA5E_AEEDE53498E6__wvu_FilterData" localSheetId="0">Закупки!$A$5:$BH$671</definedName>
    <definedName name="Z_E1D43972_2BE8_4FF0_9903_48E7C6F93256_.wvu.FilterData" localSheetId="0" hidden="1">Закупки!$A$5:$BJ$670</definedName>
    <definedName name="Z_E1EAF9A7_CB3C_4E99_8856_8960DFBE07F4__wvu_FilterData" localSheetId="0">Закупки!$A$5:$BH$675</definedName>
    <definedName name="Z_E1FFC493_A765_4AA4_8E62_80612D4FB09E_.wvu.FilterData" localSheetId="0" hidden="1">Закупки!$A$5:$BJ$670</definedName>
    <definedName name="Z_E23FACAF_A714_4F15_A795_31D4AB56543C_.wvu.FilterData" localSheetId="0" hidden="1">Закупки!$A$5:$BJ$668</definedName>
    <definedName name="Z_E2D4CAEF_CFB4_4F5E_917E_BFA6BC3740B8_.wvu.FilterData" localSheetId="0" hidden="1">Закупки!$A$5:$BJ$671</definedName>
    <definedName name="Z_E3BD894A_3C30_46A1_B323_522BDD9AD3D8__wvu_FilterData" localSheetId="0">Закупки!$A$5:$BH$671</definedName>
    <definedName name="Z_E4179562_FA34_4F10_839D_C6B4B7047B0D__wvu_FilterData" localSheetId="0">Закупки!$A$6:$BH$73</definedName>
    <definedName name="Z_E54049BC_1038_404F_B7E8_93CF3616D9A7__wvu_FilterData" localSheetId="0">Закупки!$A$5:$BH$671</definedName>
    <definedName name="Z_E5F59D38_461F_48B9_8E70_5ECC1BA152E2__wvu_FilterData" localSheetId="0">Закупки!$A$5:$BH$675</definedName>
    <definedName name="Z_E6630176_5BE8_4805_B4A2_92E3CA821DC7_.wvu.FilterData" localSheetId="0" hidden="1">Закупки!$A$5:$BJ$668</definedName>
    <definedName name="Z_E6714E8D_700F_4E7A_A160_56449B7B9DC8__wvu_FilterData" localSheetId="0">Закупки!$A$5:$BH$671</definedName>
    <definedName name="Z_E68B917A_1375_47B2_95A0_0BCCBCC797A5__wvu_FilterData" localSheetId="0">Закупки!$A$5:$BH$73</definedName>
    <definedName name="Z_E69C7E2B_5A6A_4FB5_872C_860B145810C2_.wvu.FilterData" localSheetId="0" hidden="1">Закупки!$A$5:$BJ$671</definedName>
    <definedName name="Z_E7470965_FEA0_461C_96DD_A725F2B9E816__wvu_FilterData" localSheetId="0">Закупки!$A$5:$BH$669</definedName>
    <definedName name="Z_E7A0712B_5413_4485_9763_2D65A02EDADC__wvu_FilterData" localSheetId="0">Закупки!$A$5:$BH$671</definedName>
    <definedName name="Z_E8B4933A_D58D_4D6E_9A34_F8C366DA040F__wvu_FilterData" localSheetId="0">Закупки!$A$5:$BH$675</definedName>
    <definedName name="Z_E928ECE0_F205_464A_8BD0_3767E440FF5F__wvu_FilterData" localSheetId="0">Закупки!$A$5:$BH$671</definedName>
    <definedName name="Z_E98B8FCB_1FE1_487B_8C45_41E8B9D60F2D__wvu_FilterData" localSheetId="0">Закупки!$A$5:$BH$671</definedName>
    <definedName name="Z_E9AFBFFE_1F55_4C1B_B497_9E45D1F81C10__wvu_FilterData" localSheetId="0">Закупки!$A$5:$BH$671</definedName>
    <definedName name="Z_EA370EDD_78C6_4160_AF27_F37975666D12__wvu_FilterData" localSheetId="0">Закупки!$A$5:$BH$73</definedName>
    <definedName name="Z_EC7E9406_3516_47B8_AF80_C167DA6BAD2F_.wvu.FilterData" localSheetId="0" hidden="1">Закупки!$A$5:$BJ$668</definedName>
    <definedName name="Z_EC96200D_94AE_47DF_AB53_69A33E6595F4__wvu_FilterData" localSheetId="0">Закупки!$A$5:$BH$249</definedName>
    <definedName name="Z_ECB96CB1_5528_4086_8E84_B8A8C3C5564A__wvu_FilterData" localSheetId="0">Закупки!$A$6:$BH$73</definedName>
    <definedName name="Z_ECC5DDBC_C65A_483C_93B0_0E4B9B16C415_.wvu.FilterData" localSheetId="0" hidden="1">Закупки!$A$5:$BJ$670</definedName>
    <definedName name="Z_ECE08129_D037_4FBC_A292_5C5D99EB008C_.wvu.FilterData" localSheetId="0" hidden="1">Закупки!$A$5:$BJ$671</definedName>
    <definedName name="Z_ED19F906_7F24_4620_8B97_D82B2D9482BF__wvu_FilterData" localSheetId="0">Закупки!$A$5:$BH$671</definedName>
    <definedName name="Z_ED91E261_D33B_4FDE_9180_26F220B808F0__wvu_FilterData" localSheetId="0">Закупки!$A$5:$BH$73</definedName>
    <definedName name="Z_EDA5F136_E349_4B39_A261_3D90AA24ED33_.wvu.FilterData" localSheetId="0" hidden="1">Закупки!$A$5:$BJ$671</definedName>
    <definedName name="Z_F0A17DD3_854B_41E7_BFDA_8132B997CBA5__wvu_FilterData" localSheetId="0">Закупки!$A$5:$BH$671</definedName>
    <definedName name="Z_F0C50E0F_F523_492C_ADBE_C1276B3BAE82__wvu_FilterData" localSheetId="0">Закупки!$A$6:$BH$73</definedName>
    <definedName name="Z_F0CC089E_1AD3_40B1_9554_DC8A324F0310__wvu_FilterData" localSheetId="0">Закупки!$A$6:$BH$73</definedName>
    <definedName name="Z_F107FFDF_7F90_477F_9781_1ABB6432E9B5__wvu_FilterData" localSheetId="0">Закупки!$A$5:$BH$671</definedName>
    <definedName name="Z_F1129C5F_F88E_41D4_8C14_3D6393B9B6CC__wvu_FilterData" localSheetId="0">Закупки!$A$5:$BH$675</definedName>
    <definedName name="Z_F1255CC7_8FA0_4B99_B942_1741DB23D106__wvu_FilterData" localSheetId="0">Закупки!$A$5:$BH$671</definedName>
    <definedName name="Z_F14AF95F_582C_4401_9880_645AFFAD5D54_.wvu.FilterData" localSheetId="0" hidden="1">Закупки!$A$5:$BJ$668</definedName>
    <definedName name="Z_F1BDDFD1_5B54_4668_8C33_50FD76726100__wvu_FilterData" localSheetId="0">Закупки!$A$5:$BH$669</definedName>
    <definedName name="Z_F286EE98_9A1B_4DAA_BBF1_0D3C15DEC3AF__wvu_FilterData" localSheetId="0">Закупки!$A$5:$BJ$668</definedName>
    <definedName name="Z_F2EDA7C0_E129_4A95_8CA1_ACDCD53BE4A5_.wvu.FilterData" localSheetId="0" hidden="1">Закупки!$A$5:$BJ$671</definedName>
    <definedName name="Z_F394E8AB_5090_4D35_BEE9_06C67E34E729_.wvu.FilterData" localSheetId="0" hidden="1">Закупки!$A$5:$BJ$671</definedName>
    <definedName name="Z_F3F6A211_00D6_4CF2_AE9C_99FC686B306C__wvu_FilterData" localSheetId="0">Закупки!$A$5:$BH$675</definedName>
    <definedName name="Z_F413BA7C_D9E9_4874_96B6_F923556B7941_.wvu.FilterData" localSheetId="0" hidden="1">Закупки!$A$5:$BJ$671</definedName>
    <definedName name="Z_F41667C6_4056_442E_8270_3CF194A2F128_.wvu.FilterData" localSheetId="0" hidden="1">Закупки!$A$5:$BJ$671</definedName>
    <definedName name="Z_F430C599_842E_4345_A3BA_062941FBEEA3__wvu_FilterData" localSheetId="0">Закупки!$A$5:$BJ$668</definedName>
    <definedName name="Z_F48C311E_3D7E_47E7_8F4A_BD329B2E41BB__wvu_FilterData" localSheetId="0">Закупки!$A$6:$BH$73</definedName>
    <definedName name="Z_F49282F2_836F_4281_A828_BA4C761468BD__wvu_FilterData" localSheetId="0">Закупки!$A$5:$BH$669</definedName>
    <definedName name="Z_F49C8E90_CAF7_4236_8B8F_E5AD5661B180_.wvu.FilterData" localSheetId="0" hidden="1">Закупки!$A$5:$BJ$671</definedName>
    <definedName name="Z_F4B45F59_A320_46A0_8392_8A42493A565A_.wvu.FilterData" localSheetId="0" hidden="1">Закупки!$A$5:$BJ$671</definedName>
    <definedName name="Z_F4DE7D49_EA27_4F1D_BDEA_F670C2DCAE4B__wvu_FilterData" localSheetId="0">Закупки!$A$5:$BJ$664</definedName>
    <definedName name="Z_F8175869_1F97_400C_91C0_08EB7873AA44__wvu_FilterData" localSheetId="0">Закупки!$A$5:$BJ$387</definedName>
    <definedName name="Z_F824DEEF_C8AA_486B_83C5_9F2A5E65ABCC__wvu_FilterData" localSheetId="0">Закупки!$A$5:$BJ$664</definedName>
    <definedName name="Z_F829BE04_269A_4A8E_B00A_67BCCA4A3823__wvu_FilterData" localSheetId="0">Закупки!$A$6:$BH$73</definedName>
    <definedName name="Z_F8D6ACE0_3AFC_44C1_B5AB_5E0101495485_.wvu.FilterData" localSheetId="0" hidden="1">Закупки!$A$5:$BJ$671</definedName>
    <definedName name="Z_FA6E0538_CA95_4866_8293_AEF045351FD0__wvu_FilterData" localSheetId="0">Закупки!$A$6:$BH$73</definedName>
    <definedName name="Z_FA6E758C_0A69_4762_8EE4_75D68E4064EE__wvu_FilterData" localSheetId="0">Закупки!$A$5:$BH$675</definedName>
    <definedName name="Z_FB071A25_E5A7_46FE_84C6_D3B68135F65C__wvu_FilterData" localSheetId="0">Закупки!$A$5:$BH$675</definedName>
    <definedName name="Z_FB2CCCE3_8A9D_4B1D_929E_31157B379600__wvu_FilterData" localSheetId="0">Закупки!$A$5:$BJ$664</definedName>
    <definedName name="Z_FD56C6C6_99F5_460E_8C84_205D2BF0C2E4__wvu_FilterData" localSheetId="0">Закупки!$A$5:$BH$671</definedName>
    <definedName name="Z_FE242C00_E485_4224_8695_074DFB53F67A_.wvu.FilterData" localSheetId="0" hidden="1">Закупки!$A$5:$BJ$670</definedName>
    <definedName name="Z_FEAFA497_FE6D_496C_AF4E_772CD72B3B50__wvu_FilterData" localSheetId="0">Закупки!$A$5:$BH$675</definedName>
    <definedName name="Z_FEB8B1B8_4B96_466D_9E07_7CC6E56F1AD6__wvu_FilterData" localSheetId="0">Закупки!$A$6:$BH$73</definedName>
    <definedName name="Z_FF34555B_B714_437C_B86A_78417EBBC9C9__wvu_FilterData" localSheetId="0">Закупки!$A$5:$BH$675</definedName>
    <definedName name="Z_FF4AAD8B_E33D_4CB0_82F2_CC178E414718__wvu_FilterData" localSheetId="0">Закупки!$A$6:$BH$73</definedName>
    <definedName name="Z_FF61FCE6_559C_438D_855B_8AC3FA4127B5__wvu_FilterData" localSheetId="0">Закупки!$A$5:$BJ$664</definedName>
    <definedName name="Группа" localSheetId="0">[1]Списки!$N$1:$N$61</definedName>
    <definedName name="Группа">[2]Списки!$N$1:$N$61</definedName>
    <definedName name="да" localSheetId="0">[1]Списки!$G$1:$G$2</definedName>
    <definedName name="да">[2]Списки!$G$1:$G$2</definedName>
    <definedName name="ДаНет" localSheetId="0">[3]Справочники!$H$2:$H$3</definedName>
    <definedName name="ДаНет">[4]Справочники!$H$2:$H$3</definedName>
    <definedName name="закупочнаяпроцедура" localSheetId="0">[1]Списки!$AJ$1:$AJ$3</definedName>
    <definedName name="закупочнаяпроцедура">[2]Списки!$AJ$1:$AJ$3</definedName>
    <definedName name="категория" localSheetId="0">[1]Списки!$M$1:$M$8</definedName>
    <definedName name="категория">[2]Списки!$M$1:$M$8</definedName>
    <definedName name="Микро_предприятие" localSheetId="0">[1]Списки!$E$1:$E$4</definedName>
    <definedName name="Микро_предприятие">[2]Списки!$E$1:$E$4</definedName>
    <definedName name="Ответственный" localSheetId="0">[1]Списки!$AB$1:$AB$6</definedName>
    <definedName name="Ответственный">[2]Списки!$AB$1:$AB$6</definedName>
    <definedName name="Подгруппа" localSheetId="0">[1]Списки!$O$1:$O$62</definedName>
    <definedName name="Подгруппа">[2]Списки!$O$1:$O$62</definedName>
    <definedName name="причина" localSheetId="0">[1]Списки!$S$1:$S$18</definedName>
    <definedName name="причина">[2]Списки!$S$1:$S$18</definedName>
    <definedName name="пункт" localSheetId="0">[1]Списки!$AE$1:$AE$58</definedName>
    <definedName name="пункт">[2]Списки!$AE$1:$AE$58</definedName>
    <definedName name="смсп" localSheetId="0">[1]Списки!$E$1:$E$3</definedName>
    <definedName name="смсп">#REF!</definedName>
    <definedName name="Списки" localSheetId="0">[1]Списки!$A$1:$A$5</definedName>
    <definedName name="Списки">#REF!</definedName>
    <definedName name="УКЗ" localSheetId="0">[1]Списки!$I$1:$I$15</definedName>
    <definedName name="УКЗ">[2]Списки!$I$1:$I$15</definedName>
    <definedName name="форматоргов" localSheetId="0">[1]Списки!$A$1:$A$5</definedName>
    <definedName name="форматоргов">[2]Списки!$A$1:$A$5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80" i="6" l="1"/>
  <c r="AS380" i="6"/>
  <c r="V380" i="6"/>
  <c r="V378" i="6"/>
  <c r="AY377" i="6"/>
  <c r="AS377" i="6"/>
  <c r="V377" i="6"/>
  <c r="AY376" i="6"/>
  <c r="AT374" i="6"/>
  <c r="AS374" i="6"/>
  <c r="V374" i="6"/>
  <c r="AT373" i="6"/>
  <c r="AS373" i="6" s="1"/>
  <c r="V373" i="6"/>
  <c r="AY372" i="6"/>
  <c r="AS372" i="6"/>
  <c r="V372" i="6"/>
  <c r="AS369" i="6"/>
  <c r="V369" i="6"/>
  <c r="V368" i="6"/>
  <c r="V367" i="6"/>
  <c r="AT364" i="6"/>
  <c r="AS364" i="6" s="1"/>
  <c r="V364" i="6"/>
  <c r="AX363" i="6"/>
  <c r="AT363" i="6"/>
  <c r="AS363" i="6" s="1"/>
  <c r="V363" i="6"/>
  <c r="AX362" i="6"/>
  <c r="AT362" i="6"/>
  <c r="AS362" i="6" s="1"/>
  <c r="V362" i="6"/>
  <c r="V360" i="6"/>
  <c r="V359" i="6"/>
  <c r="V358" i="6"/>
  <c r="V357" i="6"/>
  <c r="AX356" i="6"/>
  <c r="AT356" i="6"/>
  <c r="AS356" i="6" s="1"/>
  <c r="V356" i="6"/>
  <c r="AY355" i="6"/>
  <c r="AT355" i="6"/>
  <c r="AS355" i="6" s="1"/>
  <c r="V355" i="6"/>
  <c r="AY354" i="6"/>
  <c r="AT354" i="6"/>
  <c r="AS354" i="6" s="1"/>
  <c r="V354" i="6"/>
  <c r="AY350" i="6"/>
  <c r="AS350" i="6"/>
  <c r="V350" i="6"/>
  <c r="AY349" i="6"/>
  <c r="AT349" i="6"/>
  <c r="AS349" i="6"/>
  <c r="V349" i="6"/>
  <c r="AX348" i="6"/>
  <c r="AT348" i="6"/>
  <c r="AS348" i="6"/>
  <c r="V348" i="6"/>
  <c r="AY347" i="6"/>
  <c r="AT347" i="6"/>
  <c r="AS347" i="6"/>
  <c r="V347" i="6"/>
  <c r="AY346" i="6"/>
  <c r="AT346" i="6"/>
  <c r="AS346" i="6"/>
  <c r="V346" i="6"/>
  <c r="AY345" i="6"/>
  <c r="AT345" i="6"/>
  <c r="AS345" i="6"/>
  <c r="V345" i="6"/>
  <c r="AY341" i="6"/>
  <c r="AS341" i="6"/>
  <c r="V340" i="6"/>
  <c r="AS339" i="6"/>
  <c r="V339" i="6"/>
  <c r="AT334" i="6"/>
  <c r="AY333" i="6"/>
  <c r="AT333" i="6"/>
  <c r="AS333" i="6"/>
  <c r="V333" i="6"/>
  <c r="AY332" i="6"/>
  <c r="AT332" i="6"/>
  <c r="AS332" i="6"/>
  <c r="V332" i="6"/>
  <c r="AS329" i="6"/>
  <c r="V329" i="6"/>
  <c r="AS328" i="6"/>
  <c r="V328" i="6"/>
  <c r="AS327" i="6"/>
  <c r="V327" i="6"/>
  <c r="AS326" i="6"/>
  <c r="V325" i="6"/>
  <c r="AY323" i="6"/>
  <c r="AS323" i="6"/>
  <c r="AY322" i="6"/>
  <c r="AS322" i="6"/>
  <c r="V322" i="6"/>
  <c r="AX321" i="6"/>
  <c r="AS321" i="6"/>
  <c r="V321" i="6"/>
  <c r="AY320" i="6"/>
  <c r="AY319" i="6"/>
  <c r="AT319" i="6"/>
  <c r="AS319" i="6" s="1"/>
  <c r="V319" i="6"/>
  <c r="V317" i="6"/>
  <c r="V316" i="6"/>
  <c r="AY315" i="6"/>
  <c r="AT315" i="6"/>
  <c r="AS315" i="6" s="1"/>
  <c r="V315" i="6"/>
  <c r="AX314" i="6"/>
  <c r="V314" i="6"/>
  <c r="AT313" i="6"/>
  <c r="AX312" i="6"/>
  <c r="AT312" i="6"/>
  <c r="AS312" i="6"/>
  <c r="V312" i="6"/>
  <c r="AY311" i="6"/>
  <c r="AT311" i="6"/>
  <c r="AS311" i="6"/>
  <c r="V311" i="6"/>
  <c r="AY310" i="6"/>
  <c r="AT310" i="6"/>
  <c r="AS310" i="6"/>
  <c r="V310" i="6"/>
  <c r="AY309" i="6"/>
  <c r="AT309" i="6"/>
  <c r="AS309" i="6"/>
  <c r="V309" i="6"/>
  <c r="AY308" i="6"/>
  <c r="AS308" i="6"/>
  <c r="AS307" i="6"/>
  <c r="V307" i="6"/>
  <c r="AX306" i="6"/>
  <c r="V306" i="6"/>
  <c r="AY305" i="6"/>
  <c r="AT305" i="6"/>
  <c r="AS305" i="6"/>
  <c r="V305" i="6"/>
  <c r="AY304" i="6"/>
  <c r="AT304" i="6"/>
  <c r="AS304" i="6"/>
  <c r="AS303" i="6"/>
  <c r="V303" i="6"/>
  <c r="AS302" i="6"/>
  <c r="V302" i="6"/>
  <c r="AY301" i="6"/>
  <c r="AY300" i="6"/>
  <c r="AX300" i="6"/>
  <c r="AY299" i="6"/>
  <c r="AT299" i="6"/>
  <c r="AT298" i="6"/>
  <c r="V296" i="6"/>
  <c r="AY294" i="6"/>
  <c r="AS294" i="6"/>
  <c r="AY293" i="6"/>
  <c r="AS293" i="6"/>
  <c r="AY292" i="6"/>
  <c r="AS292" i="6"/>
  <c r="V292" i="6"/>
  <c r="AX291" i="6"/>
  <c r="AS291" i="6"/>
  <c r="V291" i="6"/>
  <c r="AS290" i="6"/>
  <c r="V290" i="6"/>
  <c r="AS289" i="6"/>
  <c r="V289" i="6"/>
  <c r="AY288" i="6"/>
  <c r="AT288" i="6"/>
  <c r="AS288" i="6"/>
  <c r="V288" i="6"/>
  <c r="AT286" i="6"/>
  <c r="AS286" i="6" s="1"/>
  <c r="AY284" i="6"/>
  <c r="AS284" i="6"/>
  <c r="V284" i="6"/>
  <c r="AY282" i="6"/>
  <c r="AT282" i="6"/>
  <c r="AS282" i="6" s="1"/>
  <c r="V282" i="6"/>
  <c r="AY281" i="6"/>
  <c r="AT281" i="6"/>
  <c r="V281" i="6"/>
  <c r="AS281" i="6" s="1"/>
  <c r="AX280" i="6"/>
  <c r="AS280" i="6"/>
  <c r="V280" i="6"/>
  <c r="AY279" i="6"/>
  <c r="AS279" i="6"/>
  <c r="V279" i="6"/>
  <c r="AY278" i="6"/>
  <c r="AS278" i="6"/>
  <c r="V278" i="6"/>
  <c r="AY277" i="6"/>
  <c r="AS277" i="6"/>
  <c r="V277" i="6"/>
  <c r="AS276" i="6"/>
  <c r="V276" i="6"/>
  <c r="AX275" i="6"/>
  <c r="V275" i="6"/>
  <c r="AX274" i="6"/>
  <c r="AS274" i="6"/>
  <c r="V274" i="6"/>
  <c r="AY273" i="6"/>
  <c r="AT273" i="6"/>
  <c r="AS273" i="6"/>
  <c r="V273" i="6"/>
  <c r="AY272" i="6"/>
  <c r="AT272" i="6"/>
  <c r="AS272" i="6"/>
  <c r="V272" i="6"/>
  <c r="AY270" i="6"/>
  <c r="AS270" i="6"/>
  <c r="V270" i="6"/>
  <c r="AY269" i="6"/>
  <c r="AY268" i="6"/>
  <c r="AS268" i="6"/>
  <c r="V268" i="6"/>
  <c r="AS267" i="6"/>
  <c r="AY267" i="6" s="1"/>
  <c r="V267" i="6"/>
  <c r="AY266" i="6"/>
  <c r="AX265" i="6"/>
  <c r="AT265" i="6"/>
  <c r="AS265" i="6" s="1"/>
  <c r="V265" i="6"/>
  <c r="AY264" i="6"/>
  <c r="AT264" i="6"/>
  <c r="AS264" i="6" s="1"/>
  <c r="V264" i="6"/>
  <c r="AY263" i="6"/>
  <c r="AT263" i="6"/>
  <c r="AS263" i="6" s="1"/>
  <c r="V263" i="6"/>
  <c r="AY262" i="6"/>
  <c r="AS262" i="6"/>
  <c r="V262" i="6"/>
  <c r="W261" i="6"/>
  <c r="AT258" i="6"/>
  <c r="AY257" i="6"/>
  <c r="AT257" i="6"/>
  <c r="AS257" i="6"/>
  <c r="V257" i="6"/>
  <c r="AY256" i="6"/>
  <c r="AT256" i="6"/>
  <c r="AS256" i="6"/>
  <c r="V256" i="6"/>
  <c r="AX255" i="6"/>
  <c r="AT255" i="6"/>
  <c r="AS255" i="6"/>
  <c r="V255" i="6"/>
  <c r="AY254" i="6"/>
  <c r="AT254" i="6"/>
  <c r="AS254" i="6"/>
  <c r="V254" i="6"/>
  <c r="V253" i="6"/>
  <c r="AX252" i="6"/>
  <c r="AY251" i="6"/>
  <c r="AT247" i="6"/>
  <c r="AS247" i="6"/>
  <c r="V247" i="6"/>
  <c r="AY246" i="6"/>
  <c r="AT246" i="6"/>
  <c r="AS246" i="6"/>
  <c r="V246" i="6"/>
  <c r="V242" i="6"/>
  <c r="AX241" i="6"/>
  <c r="V241" i="6"/>
  <c r="AY240" i="6"/>
  <c r="AT240" i="6"/>
  <c r="AS240" i="6" s="1"/>
  <c r="V240" i="6"/>
  <c r="AT239" i="6"/>
  <c r="AS239" i="6"/>
  <c r="V239" i="6"/>
  <c r="AY237" i="6"/>
  <c r="V237" i="6"/>
  <c r="AY235" i="6"/>
  <c r="AT235" i="6"/>
  <c r="AS235" i="6"/>
  <c r="V235" i="6"/>
  <c r="AY233" i="6"/>
  <c r="AS233" i="6"/>
  <c r="AY230" i="6"/>
  <c r="AT230" i="6"/>
  <c r="V230" i="6"/>
  <c r="AX229" i="6"/>
  <c r="AS228" i="6"/>
  <c r="AT226" i="6"/>
  <c r="AS226" i="6"/>
  <c r="W226" i="6"/>
  <c r="W672" i="6" s="1"/>
  <c r="AY225" i="6"/>
  <c r="AS225" i="6"/>
  <c r="V225" i="6"/>
  <c r="AX224" i="6"/>
  <c r="V224" i="6"/>
  <c r="AX223" i="6"/>
  <c r="AT223" i="6"/>
  <c r="AS223" i="6" s="1"/>
  <c r="V223" i="6"/>
  <c r="AY222" i="6"/>
  <c r="AT222" i="6"/>
  <c r="AS222" i="6" s="1"/>
  <c r="V222" i="6"/>
  <c r="AY221" i="6"/>
  <c r="AY220" i="6"/>
  <c r="AT220" i="6"/>
  <c r="AS220" i="6"/>
  <c r="V220" i="6"/>
  <c r="AX217" i="6"/>
  <c r="AT217" i="6"/>
  <c r="AS217" i="6"/>
  <c r="V217" i="6"/>
  <c r="AT216" i="6"/>
  <c r="AS216" i="6" s="1"/>
  <c r="V216" i="6"/>
  <c r="AY215" i="6"/>
  <c r="AT215" i="6"/>
  <c r="AS215" i="6" s="1"/>
  <c r="V215" i="6"/>
  <c r="AY214" i="6"/>
  <c r="AS214" i="6"/>
  <c r="V214" i="6"/>
  <c r="AS213" i="6"/>
  <c r="V213" i="6"/>
  <c r="AY211" i="6"/>
  <c r="AS211" i="6"/>
  <c r="V211" i="6"/>
  <c r="AY210" i="6"/>
  <c r="V209" i="6"/>
  <c r="AY206" i="6"/>
  <c r="AT206" i="6"/>
  <c r="AS206" i="6" s="1"/>
  <c r="V206" i="6"/>
  <c r="AY205" i="6"/>
  <c r="AT205" i="6"/>
  <c r="AS205" i="6" s="1"/>
  <c r="V205" i="6"/>
  <c r="AY203" i="6"/>
  <c r="AS203" i="6"/>
  <c r="AY202" i="6"/>
  <c r="AS202" i="6"/>
  <c r="AS201" i="6"/>
  <c r="V201" i="6"/>
  <c r="AY199" i="6"/>
  <c r="V198" i="6"/>
  <c r="AY197" i="6"/>
  <c r="AT197" i="6"/>
  <c r="AY196" i="6"/>
  <c r="AY195" i="6"/>
  <c r="AX194" i="6"/>
  <c r="AY193" i="6"/>
  <c r="AT193" i="6"/>
  <c r="V193" i="6"/>
  <c r="AY192" i="6"/>
  <c r="V191" i="6"/>
  <c r="AS191" i="6" s="1"/>
  <c r="AT191" i="6" s="1"/>
  <c r="AT190" i="6"/>
  <c r="AS190" i="6"/>
  <c r="V190" i="6"/>
  <c r="V187" i="6"/>
  <c r="AS187" i="6" s="1"/>
  <c r="AT187" i="6" s="1"/>
  <c r="AY186" i="6"/>
  <c r="AT186" i="6"/>
  <c r="AS186" i="6" s="1"/>
  <c r="V186" i="6"/>
  <c r="AY183" i="6"/>
  <c r="V183" i="6"/>
  <c r="V179" i="6"/>
  <c r="AY175" i="6"/>
  <c r="AT175" i="6"/>
  <c r="AY174" i="6"/>
  <c r="AT174" i="6"/>
  <c r="AX173" i="6"/>
  <c r="AT173" i="6"/>
  <c r="AS173" i="6"/>
  <c r="V173" i="6"/>
  <c r="V171" i="6"/>
  <c r="V170" i="6"/>
  <c r="AX169" i="6"/>
  <c r="AS169" i="6"/>
  <c r="V169" i="6"/>
  <c r="AY168" i="6"/>
  <c r="AT168" i="6"/>
  <c r="AX166" i="6"/>
  <c r="AS166" i="6"/>
  <c r="V166" i="6"/>
  <c r="AY160" i="6"/>
  <c r="AS160" i="6"/>
  <c r="V160" i="6"/>
  <c r="AY158" i="6"/>
  <c r="AS158" i="6"/>
  <c r="V158" i="6"/>
  <c r="AX157" i="6"/>
  <c r="AS157" i="6"/>
  <c r="V157" i="6"/>
  <c r="AY153" i="6"/>
  <c r="AT153" i="6"/>
  <c r="AS153" i="6" s="1"/>
  <c r="V153" i="6"/>
  <c r="AY150" i="6"/>
  <c r="AT150" i="6"/>
  <c r="V150" i="6"/>
  <c r="AY147" i="6"/>
  <c r="AT147" i="6"/>
  <c r="AS147" i="6"/>
  <c r="V147" i="6"/>
  <c r="AY146" i="6"/>
  <c r="AT146" i="6"/>
  <c r="AS146" i="6"/>
  <c r="V146" i="6"/>
  <c r="AT142" i="6"/>
  <c r="AT141" i="6"/>
  <c r="AY138" i="6"/>
  <c r="AT138" i="6"/>
  <c r="AS138" i="6"/>
  <c r="V138" i="6"/>
  <c r="AY134" i="6"/>
  <c r="AT134" i="6"/>
  <c r="AX133" i="6"/>
  <c r="AY132" i="6"/>
  <c r="AT132" i="6"/>
  <c r="AX130" i="6"/>
  <c r="AS130" i="6"/>
  <c r="AY120" i="6"/>
  <c r="AS120" i="6"/>
  <c r="V120" i="6"/>
  <c r="AY119" i="6"/>
  <c r="AS119" i="6"/>
  <c r="AY118" i="6"/>
  <c r="AT118" i="6"/>
  <c r="V118" i="6"/>
  <c r="AY117" i="6"/>
  <c r="AT117" i="6"/>
  <c r="AY114" i="6"/>
  <c r="AS114" i="6"/>
  <c r="V114" i="6"/>
  <c r="AX108" i="6"/>
  <c r="AY105" i="6"/>
  <c r="AS105" i="6"/>
  <c r="AY102" i="6"/>
  <c r="AS102" i="6"/>
  <c r="AY96" i="6"/>
  <c r="AS96" i="6"/>
  <c r="V96" i="6"/>
  <c r="V95" i="6"/>
  <c r="V92" i="6"/>
  <c r="AY88" i="6"/>
  <c r="V82" i="6"/>
  <c r="AY79" i="6"/>
  <c r="AY70" i="6"/>
  <c r="AY63" i="6"/>
  <c r="AT63" i="6"/>
  <c r="AS63" i="6"/>
  <c r="V63" i="6"/>
  <c r="AY60" i="6"/>
  <c r="V60" i="6"/>
  <c r="AT57" i="6"/>
  <c r="AT52" i="6"/>
  <c r="AY50" i="6"/>
  <c r="AT50" i="6"/>
  <c r="AS45" i="6"/>
  <c r="AT41" i="6"/>
  <c r="AT33" i="6"/>
  <c r="AY28" i="6"/>
  <c r="AT28" i="6"/>
  <c r="AS28" i="6" s="1"/>
  <c r="V28" i="6"/>
  <c r="V25" i="6"/>
  <c r="AS19" i="6"/>
  <c r="AT16" i="6"/>
  <c r="AS16" i="6"/>
  <c r="V16" i="6"/>
  <c r="AX14" i="6"/>
  <c r="V12" i="6"/>
  <c r="AY8" i="6"/>
  <c r="AT67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M4" authorId="0" shapeId="0" xr:uid="{B013EB4F-12C8-4015-81EF-57AF552E90C3}">
      <text>
        <r>
          <rPr>
            <b/>
            <sz val="9"/>
            <color indexed="81"/>
            <rFont val="Tahoma"/>
            <charset val="1"/>
          </rPr>
          <t xml:space="preserve">Ульяновская Галина Сергеевна:
</t>
        </r>
        <r>
          <rPr>
            <sz val="9"/>
            <color indexed="81"/>
            <rFont val="Tahoma"/>
            <charset val="1"/>
          </rPr>
          <t>дата подписания</t>
        </r>
      </text>
    </comment>
  </commentList>
</comments>
</file>

<file path=xl/sharedStrings.xml><?xml version="1.0" encoding="utf-8"?>
<sst xmlns="http://schemas.openxmlformats.org/spreadsheetml/2006/main" count="9629" uniqueCount="1804">
  <si>
    <t>СВОДНАЯ ТАБЛИЦА ДАННЫХ 2021 год</t>
  </si>
  <si>
    <t>аннулирована</t>
  </si>
  <si>
    <t xml:space="preserve">№ п/п </t>
  </si>
  <si>
    <t>дата поступления в работу</t>
  </si>
  <si>
    <t>№ закупки</t>
  </si>
  <si>
    <t>Форма закупочной процедуры</t>
  </si>
  <si>
    <t>форма торгов</t>
  </si>
  <si>
    <t>№ извещения</t>
  </si>
  <si>
    <t>Закупка только у СМСП</t>
  </si>
  <si>
    <t>размещение на ЭТП</t>
  </si>
  <si>
    <t>Дата публикации извещения и документации на ООС</t>
  </si>
  <si>
    <t>Наименование предмета закупки</t>
  </si>
  <si>
    <t>Участники размещения заказа</t>
  </si>
  <si>
    <t>дата подведения итогов</t>
  </si>
  <si>
    <t xml:space="preserve">Протокол рассмотрения заявок на соответствие требованиям и подведения итогов </t>
  </si>
  <si>
    <t>Протокол ТК ВОЗ</t>
  </si>
  <si>
    <t>Несостоявшаяся процедура</t>
  </si>
  <si>
    <t>Информация о победителе</t>
  </si>
  <si>
    <t>Примечание</t>
  </si>
  <si>
    <t>Ответственный</t>
  </si>
  <si>
    <t>пункт Положения</t>
  </si>
  <si>
    <t>примечание</t>
  </si>
  <si>
    <t>Согласование УК</t>
  </si>
  <si>
    <t>НМЦ с НДС</t>
  </si>
  <si>
    <t>НМЦ без НДС</t>
  </si>
  <si>
    <t>Количество участников размещения заказа</t>
  </si>
  <si>
    <t>Количество отклоненных заявок</t>
  </si>
  <si>
    <t>наименование участника, заявка которого отклонена</t>
  </si>
  <si>
    <t>Основание отклонения заявки участника</t>
  </si>
  <si>
    <t>№ протокола</t>
  </si>
  <si>
    <t>№ вопроса</t>
  </si>
  <si>
    <t>дата протокола</t>
  </si>
  <si>
    <t>дата публикации</t>
  </si>
  <si>
    <t>да/нет</t>
  </si>
  <si>
    <t>Причина</t>
  </si>
  <si>
    <t>1 место</t>
  </si>
  <si>
    <t>2 место</t>
  </si>
  <si>
    <t>наименование</t>
  </si>
  <si>
    <t>ИНН</t>
  </si>
  <si>
    <t>цена, руб.</t>
  </si>
  <si>
    <t xml:space="preserve">цена, руб. без НДС </t>
  </si>
  <si>
    <t xml:space="preserve">СМСП </t>
  </si>
  <si>
    <t>дата направлено на согласование</t>
  </si>
  <si>
    <t>дата согласовано</t>
  </si>
  <si>
    <t>КП-006-Р-21</t>
  </si>
  <si>
    <t>Нецентрализованная</t>
  </si>
  <si>
    <t>Конкурентные переговоры</t>
  </si>
  <si>
    <t>нет</t>
  </si>
  <si>
    <t>Ремонт электродвигателей насосных агрегатов (капитальный ремонт)</t>
  </si>
  <si>
    <t>Ушакова Е.Ю.</t>
  </si>
  <si>
    <t>КП-009-ПП-Р-21</t>
  </si>
  <si>
    <t>Централизованная</t>
  </si>
  <si>
    <t>да</t>
  </si>
  <si>
    <t>Ремонт электродвигателей и сварочных генераторов (капитальный ремонт)</t>
  </si>
  <si>
    <t>Конкурентный отбор</t>
  </si>
  <si>
    <t>Прямая закупка</t>
  </si>
  <si>
    <t>КО-011-ПП-21</t>
  </si>
  <si>
    <t>Оказание услуг по метрологической поверки системы  АИИСКУЭ ООО «Тюмень Водоканал»</t>
  </si>
  <si>
    <t>Отмена инициатором закупки</t>
  </si>
  <si>
    <t xml:space="preserve">изменения типа закупочной процедуры на прямую закупку </t>
  </si>
  <si>
    <t>Дорогина Л.А.</t>
  </si>
  <si>
    <t>КО-010-ТМЦ-ПП-21</t>
  </si>
  <si>
    <t>Поставка силового кабеля</t>
  </si>
  <si>
    <t>32110031378 (КО-010-ТМЦ-ПП-21)</t>
  </si>
  <si>
    <t>в связи с превышением НМЦ</t>
  </si>
  <si>
    <t>Кузнецова Т.В.</t>
  </si>
  <si>
    <t>Маркетинговое исследование</t>
  </si>
  <si>
    <t>заявка №18 от 02.04.21</t>
  </si>
  <si>
    <t>Консолидированная</t>
  </si>
  <si>
    <t xml:space="preserve">Поставка Комплектного распределительного устройства КРУ 10КВ 1250А </t>
  </si>
  <si>
    <t>ПЗ-065-ПП-21</t>
  </si>
  <si>
    <t>Выполнение комплекса работ "Санитарно-эпидемиологическая оценка риска здоровьжю населения"</t>
  </si>
  <si>
    <t>20-2021</t>
  </si>
  <si>
    <t>3</t>
  </si>
  <si>
    <t xml:space="preserve">НИИ «Экотоксикологии» ФГБОУ ВО «УГЛТУ» </t>
  </si>
  <si>
    <t>3.3.6.4 пп. 9</t>
  </si>
  <si>
    <t>ПЗ-063-ПП-21</t>
  </si>
  <si>
    <t>выполнение обследования территории лесничества "Гилевская Роща" с целью оценки возможности восстановления нарушенного благоустройства, определения объемов и вида работ.</t>
  </si>
  <si>
    <t>19-2021</t>
  </si>
  <si>
    <t xml:space="preserve">Союз «Торгово-промышленная палата Тюменской области» </t>
  </si>
  <si>
    <t>КО-001-ПП-21</t>
  </si>
  <si>
    <t>Оказание услуг "под ключ" по оформлению комплексного экологического разрешения для объекта первой категории "Очистные сооружения канализации г. Тюмени</t>
  </si>
  <si>
    <t>б/н</t>
  </si>
  <si>
    <t>ООО "АльянсПрофЭко"</t>
  </si>
  <si>
    <t>Малое предприятие</t>
  </si>
  <si>
    <t>ООО Институт геоинформационных технологий"</t>
  </si>
  <si>
    <t>КО-002-ТМЦ-ПП-21</t>
  </si>
  <si>
    <t xml:space="preserve">Приобретение смывающих и обезвреживающих средств </t>
  </si>
  <si>
    <t>32109907193 (КО-002-ТМЦ-ПП-21)</t>
  </si>
  <si>
    <t>ООО ТК Кан-Тэррия
ООО Барьер</t>
  </si>
  <si>
    <t>7203229198
7714452622</t>
  </si>
  <si>
    <t>Микро предприятие</t>
  </si>
  <si>
    <t>ооо Пентапав</t>
  </si>
  <si>
    <t>ПЗ-062-ИП-21</t>
  </si>
  <si>
    <t>Приобретение Раствора противогрибкового для санации биоповрежденных поверхностей ПГР-10</t>
  </si>
  <si>
    <t>1.8</t>
  </si>
  <si>
    <t xml:space="preserve">ООО «НПФ «РЕКОН» </t>
  </si>
  <si>
    <t>06-2021</t>
  </si>
  <si>
    <t>2</t>
  </si>
  <si>
    <t>МИ-003-ТМЦ-ПП-21</t>
  </si>
  <si>
    <t>Пломбы пластиковые 2 в 1 (с антимагнитным индикатором)</t>
  </si>
  <si>
    <t>32109937327 (МИ-003-ТМЦ-ПП-21)</t>
  </si>
  <si>
    <t>ИП процик Александр Ярославович</t>
  </si>
  <si>
    <t>ООО АСПЛОМБ-ТЕХНОЛОГИИ</t>
  </si>
  <si>
    <t>Ульяновская Г.С.</t>
  </si>
  <si>
    <t>ПЗ-032-ПП-21</t>
  </si>
  <si>
    <t xml:space="preserve">Поверка эталонов, средств измерений </t>
  </si>
  <si>
    <t>12-2021</t>
  </si>
  <si>
    <t>1</t>
  </si>
  <si>
    <t>ООО ИПФ Нептун</t>
  </si>
  <si>
    <t>3.3.6.4 пп. 3</t>
  </si>
  <si>
    <t>МИ-001-ПИР-ИП-21</t>
  </si>
  <si>
    <t>Разработка технико-экономического обоснования, 
выполнение инженерно-геодезических изысканий по объекту 
«Строительство сооружений оборота промывной воды и обработки осадка»</t>
  </si>
  <si>
    <t>13-2021</t>
  </si>
  <si>
    <t>ООО ИНКОЦЕНТР</t>
  </si>
  <si>
    <t>ООО Гидропроект</t>
  </si>
  <si>
    <t>ПЗ-048-ИП-21</t>
  </si>
  <si>
    <t xml:space="preserve">Выполнение проектно-сметных работ на объекте: «Реконструкция насоснойстанции водоотведения №45 по адресу мкр Лесной 6». </t>
  </si>
  <si>
    <t>13.1-2021.</t>
  </si>
  <si>
    <t>1.</t>
  </si>
  <si>
    <t xml:space="preserve">ООО «Тюмень Проект Сервис» </t>
  </si>
  <si>
    <t>КО-003-ПИР-СМР-ИП-21</t>
  </si>
  <si>
    <t>Выполнение комплекса работ «под ключ» по объекту: Реконструкция прочих сетей системы водоотведения. Строительство сетей водоотведения Д=315мм по ул. Застройщиков, ориентировочной протяженностью 630п.м.</t>
  </si>
  <si>
    <t xml:space="preserve">Выполнение комплекса работ по замене запорной арматуры Ду 1000 мм в количестве двух штук установленной на вводных трубопроводах подачи воды от водо-источника р.Тура в береговой колодец (аванкамера) насосной станции первого подъема сооружений водоподготовки: «Реконструкция основного блока сооружений: модернизация камер хлопьеобразования, отстойников, автоматизация, реконструкция сопутствующих инженерных систем» «Реконструкция насосной станции I подъёма» </t>
  </si>
  <si>
    <t>КО-004-ПИР-СМР-ИП-21</t>
  </si>
  <si>
    <t>Выполнение комплекса работ «под ключ» по объекту: «Реконструкция прочих сетей системы водоотведения. Строительство сетей водоотведения Д=225мм по ул. Садовая, (ориентировочной протяженностью 420 п.м.)»</t>
  </si>
  <si>
    <t>МИ-007-ПП-21</t>
  </si>
  <si>
    <t>Капитальный ремонт канализационных колодцев с применением спиральновитой трубы</t>
  </si>
  <si>
    <t>КО-005-ТМЦ-21</t>
  </si>
  <si>
    <t xml:space="preserve">Поставка офисной бумаги </t>
  </si>
  <si>
    <t>32109976037 (КО-005-ТМЦ-21)</t>
  </si>
  <si>
    <t>ООО ТФБИ</t>
  </si>
  <si>
    <t>ПЗ-004-ПП-21</t>
  </si>
  <si>
    <t>Поставка запасных частей для насосного агрегата Grundfos</t>
  </si>
  <si>
    <t>04-2021</t>
  </si>
  <si>
    <t xml:space="preserve">ООО ИЦ АСТИВ </t>
  </si>
  <si>
    <t>МИ-007-ТМЦ-ИП-ПП-21</t>
  </si>
  <si>
    <t xml:space="preserve">Поставка люков </t>
  </si>
  <si>
    <t>3.3.</t>
  </si>
  <si>
    <t>ИП Подвойский А.П.</t>
  </si>
  <si>
    <t>744900275546.</t>
  </si>
  <si>
    <t>АО ЛМЗ СТРОЙЭКС</t>
  </si>
  <si>
    <t>Заявка №11 от 25.12.2020г.</t>
  </si>
  <si>
    <t xml:space="preserve">Поставка насосных агрегатов скважинных </t>
  </si>
  <si>
    <t>18-2021</t>
  </si>
  <si>
    <t>8.5</t>
  </si>
  <si>
    <t>ООО Джетекс</t>
  </si>
  <si>
    <t>КП-001-ПП-Р-21</t>
  </si>
  <si>
    <t>Выполнение текущего ремонта оконных рам в гаражном 
боксе АТЦ</t>
  </si>
  <si>
    <t>32109949153 (КП-001-ПП-Р-21)</t>
  </si>
  <si>
    <t>16.02.2021</t>
  </si>
  <si>
    <t>ООО Светлый Дом</t>
  </si>
  <si>
    <t>ООО Геркулес</t>
  </si>
  <si>
    <t>КО-012-ПП-Р-21</t>
  </si>
  <si>
    <t>Выполнение капитального ремонта офисных помещений здания АБК по адресу: ул. 30 лет Победы, 38 стр 10</t>
  </si>
  <si>
    <t>КП-004-ПП-Р-21</t>
  </si>
  <si>
    <t>Капитальный ремонт кровли ВОС п. Московский, ВОС Утешевский, НСВ -219 п. Московский ул. Бурлаки  Тюменский р-он  ООО «Тюмень Водоканал»</t>
  </si>
  <si>
    <t>32109982161 (КП-004-ПП-Р-21)</t>
  </si>
  <si>
    <t>01.03.2021</t>
  </si>
  <si>
    <t>ООО Астар-групп</t>
  </si>
  <si>
    <t>ООО Авал-Стройсервис</t>
  </si>
  <si>
    <t>КО-004-ПП-Р-21</t>
  </si>
  <si>
    <t>Выполнение работ по капитальному ремонту ограждений санитарной зоны скважин Тюменского района</t>
  </si>
  <si>
    <t>16-2021</t>
  </si>
  <si>
    <t>ООО Уневерсалстройпроект</t>
  </si>
  <si>
    <t>ООО СГС</t>
  </si>
  <si>
    <t>ПЗ-054-ПП-21</t>
  </si>
  <si>
    <t>Услуга по обучению руководителей ООО "Тюмень Водоканал" (программа Лидеры.РВК - Мобильная команда)</t>
  </si>
  <si>
    <t>25.03.2021</t>
  </si>
  <si>
    <t>17-2021</t>
  </si>
  <si>
    <t>10</t>
  </si>
  <si>
    <t xml:space="preserve">ООО «Бюро Акцент» </t>
  </si>
  <si>
    <t>3.3.6.4 пп. 6</t>
  </si>
  <si>
    <t>ПЗ-039-ПП-21</t>
  </si>
  <si>
    <t xml:space="preserve">Транзитная организация (АО "Аэропорт Рощино"), эксплуатирующая водопроводные сети, ВНС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хозяйства,находящихся на территории аэропорта Рощино          </t>
  </si>
  <si>
    <t>3.4</t>
  </si>
  <si>
    <t>АО Аэропорт Рощино</t>
  </si>
  <si>
    <t>3.3.6.4 пп. 1</t>
  </si>
  <si>
    <t xml:space="preserve">Транзитная организация (АО "Аэропорт Рощино"), эксплуатирующая КНС,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 </t>
  </si>
  <si>
    <t>ПЗ-010-ПП-21</t>
  </si>
  <si>
    <t xml:space="preserve">Транзитная организация (ПАО «Фортум» Тюменская ТЭЦ-2) , эксплуатирующая КНС,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точек отведения сточных вод, расположенных на границе эксплуатационной ответственности транзитной организации </t>
  </si>
  <si>
    <t>07-2021</t>
  </si>
  <si>
    <t>3.2</t>
  </si>
  <si>
    <t>ПАО Фортум</t>
  </si>
  <si>
    <t>ПЗ-009-ПП-21</t>
  </si>
  <si>
    <t xml:space="preserve">Транзитная организация (ООО "ДСК-Энерго"), эксплуатирующая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  </t>
  </si>
  <si>
    <t>3.1</t>
  </si>
  <si>
    <t>ООО ДСК-Энерго</t>
  </si>
  <si>
    <t>Поставка неразъемных соединений полиэтилен-сталь</t>
  </si>
  <si>
    <t>Заявка №27 от 25.12.2020г.</t>
  </si>
  <si>
    <t>Насосный агрегат скважинный 5.5ДЮЙМ 11М3/Ч 111,7М 5.5КВТ 380В SP11-24 Grundfos</t>
  </si>
  <si>
    <t>95-2020</t>
  </si>
  <si>
    <t>8.3</t>
  </si>
  <si>
    <t xml:space="preserve">ООО Водная Техника </t>
  </si>
  <si>
    <t>Среднее предприятие</t>
  </si>
  <si>
    <t>Заявка №6 от 13.11.2020г.</t>
  </si>
  <si>
    <t xml:space="preserve">Поставка соли поваренной пищевой сорт «Экстра» </t>
  </si>
  <si>
    <t>8.2.</t>
  </si>
  <si>
    <t>ООО БПК</t>
  </si>
  <si>
    <t>Заявка №12 от 12.01.2021г</t>
  </si>
  <si>
    <t>Право заключения договора добровольного медицинского страхования</t>
  </si>
  <si>
    <t>8.1.</t>
  </si>
  <si>
    <t>АО Альфастрахование</t>
  </si>
  <si>
    <t>ПЗ-225-ИП-20</t>
  </si>
  <si>
    <t>Поставка фильтрующей загрузки Бризант-У</t>
  </si>
  <si>
    <t>93-2020</t>
  </si>
  <si>
    <t>3.1.</t>
  </si>
  <si>
    <t>ООО Цеолит</t>
  </si>
  <si>
    <t>3.3.6.4 пп. 23</t>
  </si>
  <si>
    <t>КО-001-ТМЦ-ПП-21</t>
  </si>
  <si>
    <t>Поставка автотранспорта для нужд ООО "Тюмень Водоканал"  (Трактор колесный)</t>
  </si>
  <si>
    <t>ООО ПКФ Атлантавто</t>
  </si>
  <si>
    <t>в лизинг</t>
  </si>
  <si>
    <t>ПЗ-230-ИП-20</t>
  </si>
  <si>
    <t>Выполнение работ по гидроизоляции аэраторов-дегазаторов</t>
  </si>
  <si>
    <t>03-2021</t>
  </si>
  <si>
    <t>Д.В. 1</t>
  </si>
  <si>
    <t>ООО ГИДРОСПЕЦ</t>
  </si>
  <si>
    <t>3.3.6.4 пп. 13</t>
  </si>
  <si>
    <t>ПЗ-006-ПП-21</t>
  </si>
  <si>
    <t>Заключение лицензионного договора на обновление версий ПК "ГРАНД-Смета"</t>
  </si>
  <si>
    <t>8</t>
  </si>
  <si>
    <t>ООО ИЦ «Белая Лилия»</t>
  </si>
  <si>
    <t>ПЗ-005-ИП-21</t>
  </si>
  <si>
    <t xml:space="preserve">Поставка материалов (фланцы, отводы, переходы) </t>
  </si>
  <si>
    <t>1.5</t>
  </si>
  <si>
    <t>ООО «Газстройсервис»</t>
  </si>
  <si>
    <t>ПЗ-007-ПП-21</t>
  </si>
  <si>
    <t xml:space="preserve">Поставка материалов для изготовления перфорированных поддонов </t>
  </si>
  <si>
    <t>ООО «Строительные ресурсы»</t>
  </si>
  <si>
    <t>ПЗ-226-ИП-20</t>
  </si>
  <si>
    <t>Выполнение работ по укладке сетей водоснабжения протяженность 5 318 м. по объекту: «Реконструкция квартальных сетей водоснабжения Д=160-32мм с. Луговое (ориентировочная протяженность 5400м)»</t>
  </si>
  <si>
    <t>ООО РСУ-Тюмень</t>
  </si>
  <si>
    <t>КО-004-ТМЦ-ПП-21</t>
  </si>
  <si>
    <t xml:space="preserve">Конкурентный отбор </t>
  </si>
  <si>
    <t xml:space="preserve">Поставка резинотехнических изделий </t>
  </si>
  <si>
    <t>32109944314 (КО-004-ТМЦ-ПП-21)</t>
  </si>
  <si>
    <t>ООО "Практика"</t>
  </si>
  <si>
    <t>АО "Ремтехкомплект"</t>
  </si>
  <si>
    <t>ПЗ-008-ПП-21</t>
  </si>
  <si>
    <t>Поставка запасных частей для автотранспорта</t>
  </si>
  <si>
    <t xml:space="preserve">ИП Ибрагимов Д.Т. </t>
  </si>
  <si>
    <t xml:space="preserve">Поставка флокулянта Гринлайф К-40 (SUPERFLOC-494, SUPERFLOC-496, ZETAG 8165) или аналог. (для обезвоживания осадка) </t>
  </si>
  <si>
    <t>Поставка мешалок в ЦМОО</t>
  </si>
  <si>
    <t>Заявка №14.5 от 20.10.2020г.</t>
  </si>
  <si>
    <t>Приобретение терминальных лицензий</t>
  </si>
  <si>
    <t>8.4.</t>
  </si>
  <si>
    <t>ООО Компарекс</t>
  </si>
  <si>
    <t>3.3.6.4 пп. 2</t>
  </si>
  <si>
    <t>ПЗ-011-ПП-21</t>
  </si>
  <si>
    <t xml:space="preserve">Оказание услуг по переоборудованию четырех автомобилей ГАЗ 231073 (Соболь) на газ пропан-бутан и подготовку комплекта документов для оформления в ГИБДД </t>
  </si>
  <si>
    <t>05-2021</t>
  </si>
  <si>
    <t>ООО «ЭРИУС»</t>
  </si>
  <si>
    <t>Поставка  Коагулянта (Сульфат алюминия, Оксихлорид алюминия), Флокулянта (Полиакрилламид), Химического реагента (Аммоний сернокислый)</t>
  </si>
  <si>
    <t>15-2021</t>
  </si>
  <si>
    <t>позиция №1, 2, 6 - ООО НПО ЗХР; позиция 5 - ООО Акрипол</t>
  </si>
  <si>
    <t>2902038052                   6451126631</t>
  </si>
  <si>
    <t>Акрипол Среднее предприятие</t>
  </si>
  <si>
    <t>КП-003-ТМЦ-21</t>
  </si>
  <si>
    <t xml:space="preserve"> Конкурентные переговоры</t>
  </si>
  <si>
    <t xml:space="preserve">Поставка асфальтобетонной смеси </t>
  </si>
  <si>
    <t>32109970981 (КП-003-ТМЦ-21)</t>
  </si>
  <si>
    <t>ООО "Спецстройтехника"</t>
  </si>
  <si>
    <t>КП-002-ТМЦ-21</t>
  </si>
  <si>
    <t>Поставка торфа для улучшения почвы</t>
  </si>
  <si>
    <t>32109971073 (КП-002-ТМЦ-21)</t>
  </si>
  <si>
    <t>ООО "СибГарант"</t>
  </si>
  <si>
    <t>КО-002-ПП-Р-21</t>
  </si>
  <si>
    <t>Капитальный ремонт фасада, кровли и отмостки НСВ на объектах Общества</t>
  </si>
  <si>
    <t>не</t>
  </si>
  <si>
    <t>3.2.</t>
  </si>
  <si>
    <t>ООО Стройсервис</t>
  </si>
  <si>
    <t>Капитальный ремонт фасада, кровли и отмостки ПНС на объектах Общества</t>
  </si>
  <si>
    <t>ПЗ-015-ПП-21</t>
  </si>
  <si>
    <t xml:space="preserve">Обследования работников Общества на отсутствие новой коронавирусной инфекции </t>
  </si>
  <si>
    <t>11</t>
  </si>
  <si>
    <t xml:space="preserve">ООО Доктор-А Медосмотры </t>
  </si>
  <si>
    <t>КО-003-ПП-21</t>
  </si>
  <si>
    <t xml:space="preserve">Оказание образовательных услуг </t>
  </si>
  <si>
    <t>32109994823 (КО-003-ПП-21)</t>
  </si>
  <si>
    <t>30.03.21</t>
  </si>
  <si>
    <t>НЧОУ ДПО ОБРАЗОВАТЕЛЬНЫЙ ЦЕНТР ГЕЛИОС</t>
  </si>
  <si>
    <t>ЧПОУ ЦИО НЕФТЕГАЗ</t>
  </si>
  <si>
    <t>заявка №10 от 20.01.21</t>
  </si>
  <si>
    <t>ГП138369</t>
  </si>
  <si>
    <t>Поставка автотранспорта для нужд ООО "Тюмень Водоканал"  (ГАЗОН NEXT 41R33 ПРМ, Электрораборатория, Телеметрическая лаборатория)</t>
  </si>
  <si>
    <t>МИ-002-ПИР-ПП-21</t>
  </si>
  <si>
    <t>Разработка проектно-сметной документации, выполнение инженерных изысканий линейных объектов: 
Объекты водоснабжения</t>
  </si>
  <si>
    <t>ООО ГЕОКАД</t>
  </si>
  <si>
    <t>ООО ПроектСтройМагистраль</t>
  </si>
  <si>
    <t>Разработка проектно-сметной документации, выполнение инженерных изысканий линейных объектов: 
Объекты водоотведения</t>
  </si>
  <si>
    <t>КП-005-СМР-ИП-21</t>
  </si>
  <si>
    <t>Выполнение строительно–монтажных работ по объекту: «Реконструкция основного блока сооружений: модернизация камер хлопьеобразования, отстойников, автоматизация, реконструкция сопутствующих  инженерных систем» (Рыбозащита)</t>
  </si>
  <si>
    <t xml:space="preserve">ООО "Подводэкология </t>
  </si>
  <si>
    <t>не соответствие ТЗ, ЗД</t>
  </si>
  <si>
    <t>3.6</t>
  </si>
  <si>
    <t>ОООт Сибгидроремстрой</t>
  </si>
  <si>
    <t>ООО РСУ Орентекс</t>
  </si>
  <si>
    <t>ПЗ-001-ПП-21</t>
  </si>
  <si>
    <t xml:space="preserve">Технический осмотр автотранспортных средств ООО "Тюмень Водоканал" </t>
  </si>
  <si>
    <t>5</t>
  </si>
  <si>
    <t xml:space="preserve">ИП Иванов К.В. </t>
  </si>
  <si>
    <t xml:space="preserve">720326317767 </t>
  </si>
  <si>
    <t>ПЗ-021-ПП-21</t>
  </si>
  <si>
    <t>Проведение мероприятия по проведению испытаний по снижению марганца на пилотной установке на водозаборе "Черемуховый куст"</t>
  </si>
  <si>
    <t>08-2021</t>
  </si>
  <si>
    <t>ООО «Кванта+»</t>
  </si>
  <si>
    <t>ПЗ-014-ПП-21</t>
  </si>
  <si>
    <t xml:space="preserve">Поставка запасных частей к насосному агрегату Grundfos на НСВ-74 </t>
  </si>
  <si>
    <t>7</t>
  </si>
  <si>
    <t>ООО ИЦ  АСТИВ</t>
  </si>
  <si>
    <t>ПЗ-016-ПП-21</t>
  </si>
  <si>
    <t>Поставка запасных частей к насосному агрегату установленному на НСВ-8</t>
  </si>
  <si>
    <t>нкт</t>
  </si>
  <si>
    <t>06.2021</t>
  </si>
  <si>
    <t>доп. вопрос 1</t>
  </si>
  <si>
    <t xml:space="preserve">ООО Техносила  </t>
  </si>
  <si>
    <t>ПЗ-013-ПП-21</t>
  </si>
  <si>
    <t xml:space="preserve">проведение лабораторных исследований аэродинамических параметров промышленных выбросов загрязняющих веществ в атмосферный воздух от стационарных источников для источников выбросов очистных сооружений канализации г. Тюмени (ЦОСВ) </t>
  </si>
  <si>
    <t>ООО «СанГиК»</t>
  </si>
  <si>
    <t>Заявка №11.3 от 03.02.2021г.</t>
  </si>
  <si>
    <t xml:space="preserve">Поставка насосных агрегатов </t>
  </si>
  <si>
    <t>заявка №9 от 18.12.2020</t>
  </si>
  <si>
    <t>Поставка ИТ оборудования</t>
  </si>
  <si>
    <t>ПЗ-017-ПП-21</t>
  </si>
  <si>
    <t xml:space="preserve">Поставка песка строительного </t>
  </si>
  <si>
    <t>06.1-2021</t>
  </si>
  <si>
    <t>доп. вопрос 2</t>
  </si>
  <si>
    <t>11.02.2021</t>
  </si>
  <si>
    <t>ООО Сибгарант</t>
  </si>
  <si>
    <t>КО-007-ТМЦ-ПП-21</t>
  </si>
  <si>
    <t>Поставка щебня</t>
  </si>
  <si>
    <t>32109997754 (КО-007-ТМЦ-ПП-21)</t>
  </si>
  <si>
    <t>ООО Стабильность</t>
  </si>
  <si>
    <t>ООО Инертные материалы</t>
  </si>
  <si>
    <t>КП-007-ТМЦ-ПП-21</t>
  </si>
  <si>
    <t xml:space="preserve">Поставка железобетонных изделий </t>
  </si>
  <si>
    <t>32109999544 (КП-007-ТМЦ-ПП-21)</t>
  </si>
  <si>
    <t>ООО Стройкомплект72</t>
  </si>
  <si>
    <t>ООО ТСК УралИнвест</t>
  </si>
  <si>
    <t>ПЗ-019-ПП-21</t>
  </si>
  <si>
    <t xml:space="preserve">Поставка запасных частей к насосному агрегату Flygt на НСВ-10 </t>
  </si>
  <si>
    <t>АО «Инженерная компания Аква»</t>
  </si>
  <si>
    <t>ПЗ-022-ПП-21</t>
  </si>
  <si>
    <t xml:space="preserve">Поставка коммуникационных процессоров Siemens Simatic net CP-342-5 </t>
  </si>
  <si>
    <t>д.в. 1</t>
  </si>
  <si>
    <t>ООО «АМД ГРУПП»</t>
  </si>
  <si>
    <t>цена в евро</t>
  </si>
  <si>
    <t>ПЗ-020-ПП-21</t>
  </si>
  <si>
    <t>ИП Беловой М.А.</t>
  </si>
  <si>
    <t xml:space="preserve">450601095909 </t>
  </si>
  <si>
    <t>КО-008-ТМЦ-ПП-21</t>
  </si>
  <si>
    <t>Поставка диагностического оборудования для электротехнической лаборатории для нужд ООО «Тюмень Водоканал»</t>
  </si>
  <si>
    <t>32110010418 (КО-008-ТМЦ-ПП-21)</t>
  </si>
  <si>
    <t>ООО Электронприбор ООО Техно-Ас</t>
  </si>
  <si>
    <t>5052014518
5022019621</t>
  </si>
  <si>
    <t>Заявка №3.5 от 29.01.2021г.</t>
  </si>
  <si>
    <t>Поставка  клапана обратного (Ду600 фланцевый)</t>
  </si>
  <si>
    <t>09-2021</t>
  </si>
  <si>
    <t>8.2</t>
  </si>
  <si>
    <t>ООО Сантехкомплект</t>
  </si>
  <si>
    <t>КО-009-ТМЦ-ПП-21</t>
  </si>
  <si>
    <t>Поставка  виброметров</t>
  </si>
  <si>
    <t>32110010408 (КО-009-ТМЦ-ПП-21)</t>
  </si>
  <si>
    <t>ООО "Промгруппприбор"</t>
  </si>
  <si>
    <t>ООО Спектр Инжиниринг</t>
  </si>
  <si>
    <t>ПЗ-012-ИП-21</t>
  </si>
  <si>
    <t xml:space="preserve">выполнение строительно–монтажных работ по объекту: «Модернизация системы обеззараживания». I этап – «Реконструкция здания реагентного хозяйства» по благоустройству прилегающей территории  </t>
  </si>
  <si>
    <t>10-2021</t>
  </si>
  <si>
    <t>ООО "Энергоремстрой"</t>
  </si>
  <si>
    <t>ПЗ-002-ПП-21</t>
  </si>
  <si>
    <t>Заключение договора финансовой аренды (лизинг) основных средств</t>
  </si>
  <si>
    <t>3.5</t>
  </si>
  <si>
    <t>ООО Райффайзен-Лизинг</t>
  </si>
  <si>
    <t>3.3.6.4 пп. 14</t>
  </si>
  <si>
    <t>Заявка №14 от 15.02.2021</t>
  </si>
  <si>
    <t>Поставка частотного преобразователя</t>
  </si>
  <si>
    <t>МонтажникПлюс, СтройТехАвтоматика, ТК Атом</t>
  </si>
  <si>
    <t>не соответствие тех параметоров</t>
  </si>
  <si>
    <t>ООО Привод-Инжиниринг</t>
  </si>
  <si>
    <t>КО-006-ПП-Р-21</t>
  </si>
  <si>
    <t>Выполнение капитальноого ремонта лестничного марша с 1-го по 5-ый этаж здания АБК ул. 30 лет Победы,31</t>
  </si>
  <si>
    <t>КО-005-ПП-21</t>
  </si>
  <si>
    <t>Выполнение работ по промывке приемных отделений насосных станций  водоотведения в г. Тюмени</t>
  </si>
  <si>
    <t>ПЗ-024-ПП-21</t>
  </si>
  <si>
    <t>Поставка запасных частей к решетке РКЭн 1521</t>
  </si>
  <si>
    <t>08.1-2021</t>
  </si>
  <si>
    <t>ООО НПФ ЭКОТОН</t>
  </si>
  <si>
    <t>ПЗ-028-ПП-21</t>
  </si>
  <si>
    <t>Поставка запасных частей к насосному агрегату Grundfos</t>
  </si>
  <si>
    <t>ООО ИЦ АСТИВ</t>
  </si>
  <si>
    <t>ПЗ-026-ПП-21</t>
  </si>
  <si>
    <t>Договора пожертвования на Уставные цели Федерации бокса Тюменской области, на подготовку и организацию тренировочных и спортивных мероприятий</t>
  </si>
  <si>
    <t>Региональной общественной организацией Федерация бокса Тюменской области</t>
  </si>
  <si>
    <t>3.3.6.4 пп. 7</t>
  </si>
  <si>
    <t>ПЗ-025-ПП-21</t>
  </si>
  <si>
    <t xml:space="preserve">выполнение работ по внедрению программного продукта Охрана Труда (Специальная оценка условий труда. Медосмотры)» на базе 1С: Предприятие </t>
  </si>
  <si>
    <t>1.1</t>
  </si>
  <si>
    <t>ООО Информ Центр</t>
  </si>
  <si>
    <t>ПЗ-023-ПП-21</t>
  </si>
  <si>
    <t xml:space="preserve">оказание услуг по изготовлению анимационного ролика хронометражем 30 секунд </t>
  </si>
  <si>
    <t xml:space="preserve"> ЗАО ИА Сибинформбюро</t>
  </si>
  <si>
    <t>3.3.6.4 пп. 26</t>
  </si>
  <si>
    <t>ПЗ-029-ПП-21</t>
  </si>
  <si>
    <t>Оказание услуг по подготовке дел в суд</t>
  </si>
  <si>
    <t>11-2021</t>
  </si>
  <si>
    <t>Кольцова Ирина Дмитриевна, Бондарева Яна Владимировна,
Гарипова Марина Александровна,
Жарикова Елена Сергеевна, Чесалин Сергей Александрович, Волохова Елена Владимировна, 
Матвеева Светлана Евгеньевна</t>
  </si>
  <si>
    <t>3.3.6.4 пп. 17</t>
  </si>
  <si>
    <t>КО-006-ТМЦ-ИП-21</t>
  </si>
  <si>
    <t xml:space="preserve">Поставка рециркуляторов </t>
  </si>
  <si>
    <t>Заявка №15/ 0104-21 от 20.02.21</t>
  </si>
  <si>
    <t xml:space="preserve">Поставка частотно-регулируемого привода и блок-бокса для ЧРП </t>
  </si>
  <si>
    <t>Заявка №3.6 от 19.02.21</t>
  </si>
  <si>
    <t>8.4</t>
  </si>
  <si>
    <t>Заявка №13 от 03.02.2021</t>
  </si>
  <si>
    <t xml:space="preserve">Поставка редукционного клапана Ду50 </t>
  </si>
  <si>
    <t>8.3.</t>
  </si>
  <si>
    <t>ООО Компания АДЛ</t>
  </si>
  <si>
    <t>ПЗ-033-ПП-21</t>
  </si>
  <si>
    <t xml:space="preserve">Транзитная организация (ПАО "Фортум" ТЭЦ-2), эксплуатирующая водопроводные сети, ВНС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хозяйства.        </t>
  </si>
  <si>
    <t>ПЗ-035-ПП-21</t>
  </si>
  <si>
    <t>Поставка запасных частей для преобразователей частоты</t>
  </si>
  <si>
    <t>Доп. вопрос ПП 3</t>
  </si>
  <si>
    <t>ООО Сименс</t>
  </si>
  <si>
    <t>ПЗ-036-ВД-21</t>
  </si>
  <si>
    <t>Капитальный ремонт напорного канализационного коллектора с заменой участка трубы ПНД Д160мм, протяженностью 94п.м. от границ участка Сибирского учебного центра компании Шлюмберже до КОС п.Молодежный</t>
  </si>
  <si>
    <t xml:space="preserve">ООО ПСК Арсенал </t>
  </si>
  <si>
    <t>3.3.6.4 пп. 10</t>
  </si>
  <si>
    <t>Протокол КНД                  04-2021</t>
  </si>
  <si>
    <t>КО-011-ТМЦ-ПП-21</t>
  </si>
  <si>
    <t>Поставка компрессора 2АФ-53 или эквивалент</t>
  </si>
  <si>
    <t>32110053205 (КО-011-ТМЦ-ПП-21)</t>
  </si>
  <si>
    <t>в связи с отсутствием заявок от участников</t>
  </si>
  <si>
    <t>ПЗ-031-ПП-21</t>
  </si>
  <si>
    <t xml:space="preserve">Выполнение работ по капитальному ремонту сетей водоснабжения города Тюмени: врезка в существующую магистральную сеть водопровода </t>
  </si>
  <si>
    <t>доп. вопрос по ПП 2</t>
  </si>
  <si>
    <t>ООО Р-Пауэр</t>
  </si>
  <si>
    <t>ПЗ-034-ПП-21</t>
  </si>
  <si>
    <t>Оказание услуг по установке (замены) и поверке индивидуальных приборов учета</t>
  </si>
  <si>
    <t>Шмаков Даниил Александрович, Ершов Андрей Петрович</t>
  </si>
  <si>
    <t>ПЗ-027-ПП-21</t>
  </si>
  <si>
    <t>Заключение договора теплоснабжения</t>
  </si>
  <si>
    <t xml:space="preserve">АО УСТЭК </t>
  </si>
  <si>
    <t>3.3.6.4 пп. 31</t>
  </si>
  <si>
    <t>Осуществление технологического присоединения к электрическим сетям объекта «Строительство сливной станции в районе пр. Ворониснкие горки»</t>
  </si>
  <si>
    <t>3.3</t>
  </si>
  <si>
    <t>АО СУЭНКО</t>
  </si>
  <si>
    <t>Заявка №5.2 от 26.01.2021г.</t>
  </si>
  <si>
    <t>Поставка трубы стальной</t>
  </si>
  <si>
    <t>ООО СтальИнтекс</t>
  </si>
  <si>
    <t>Заявка №5.3 от 10.02.2021г.</t>
  </si>
  <si>
    <t>ПЗ-038-ПП-21</t>
  </si>
  <si>
    <t>Заключение договора купли-продажи сетей водоотведения протяженностью 360 метров, расположенных по адресу: Российская Федерация, Тюменская область, город Тюмень, КП1- ул. Перекопская, 19</t>
  </si>
  <si>
    <t>доп. вопрос по ПП 1</t>
  </si>
  <si>
    <t>ООО Ресурс Т</t>
  </si>
  <si>
    <t>внесены изменения в протокол  13-2021</t>
  </si>
  <si>
    <t>КО-014-ТМЦ-ПП-21</t>
  </si>
  <si>
    <t>Поставка измельчителя твердых отходов и волокнистых материалов для нужд ООО «Тюмень Водоканал»</t>
  </si>
  <si>
    <t>КО-005-ПИР-СМР-ИП-21</t>
  </si>
  <si>
    <t>Выполнение комплекса работ по реконструкции подкранового пути и радиального мостового крана (Выполнение проектно-изыскательских работ, строительно-монтажных работ, поставка кранового оборудования, монтаж кранового оборудования, пусконаладочные работы) на насосной станции Метелевских сооружений водоподготовки. Мероприятия выполняются в рамках мероприятий «Реконструкция основного блока сооружений: модернизация камер хлопьеобразования, отстойников, автоматизация, реконструкция сопутствующих  инженерных систем» «Реконструкция насосной станции I подъёма»</t>
  </si>
  <si>
    <t>КО-006-ПИР-СМР-ИП-21</t>
  </si>
  <si>
    <t>Выполнение полного комплекса работ по объектам: -«Завершение строительства, реконструкции объектов НЗС (КНС, КОС, сети). Реконструкция КНС-36 ул.Камчатская,115 (ул.Камчатская-кп1)» (Реконструкция напорного коллектора от КНС-36 до ОСК)» (Объект №1)
-«Оптимизация водопроводной сети: восстановление водопроводной сети; управление давлением, оптимизация работы системы транспорта воды (датчики давления, приборы учета c возможностью передачи данных). Реконструкция сетей водоснабжения Д=160 мм по ул. Волгоградская от жилого дома ул. Волгоградская 109 до жилого дома ул. Волгоградская, 99 (ориентировочная протяженность 270 п.м.)» (Объект №2)
-«Реконструкция прочих сетей системы водоотведения. Реконструкция самотечного канализационного коллектора Д=300м по ул. Фабричная, ориентировочной протяженностью 177 п.м» (Объект №3)</t>
  </si>
  <si>
    <t>КО-013-ТМЦ-ПП-21</t>
  </si>
  <si>
    <t>Поставка горюче-смазочных материалов (масло Mobil SHC 624 либо эквивалент)</t>
  </si>
  <si>
    <t>ПЗ-037-ПП-21</t>
  </si>
  <si>
    <t>Оказание услуг по подключению и обеспечению доступа к облачному сервису ИС «робоТОиР»</t>
  </si>
  <si>
    <t>ООО ФОР</t>
  </si>
  <si>
    <t>КО-012-ТМЦ-ПП-21</t>
  </si>
  <si>
    <t>Поставка крана мостового электрического  3.2Т 9М</t>
  </si>
  <si>
    <t>0</t>
  </si>
  <si>
    <t>32110066485 (КО-012-ТМЦ-ПП-21)</t>
  </si>
  <si>
    <t>КО-018-ТМЦ-ИП-21</t>
  </si>
  <si>
    <t>Поставка кранов шаровых ПВХ с электроприводом 
для нужд ООО «Тюмень Водоканал»</t>
  </si>
  <si>
    <t>заявка 10.1/0108-21 от 24.02.21</t>
  </si>
  <si>
    <t>Поставка автотранспорта для нужд ООО "Тюмень Водоканал"  (Фургон грузопассажирский цельнометаллический Газель Next Дизель 2.8л 149ЛС МКПП, задний белый 7 мест)</t>
  </si>
  <si>
    <t>ПЗ-040-ПП-21</t>
  </si>
  <si>
    <t xml:space="preserve">Поставка запасных частей к насосному агрегату NETSCH на МВОС </t>
  </si>
  <si>
    <t>14-2021</t>
  </si>
  <si>
    <t>6</t>
  </si>
  <si>
    <t>ООО НетчПампсРус</t>
  </si>
  <si>
    <t>МИ-007-ПИР-СМР-ИП-21</t>
  </si>
  <si>
    <t>Выполнение  полного комплекса работ «под ключ» по объектам рамочного договора по строительству/реконструкции сетей водоснабжения и водоотведения, а также сопутствую-щих объектов сетей водоснабжения и водоотведения Тюменского района направление «ЮГ»</t>
  </si>
  <si>
    <t>КО-019-ТМЦ-ИП-21</t>
  </si>
  <si>
    <t>Поставка кран балок для нужд ООО «Тюмень Водоканал»</t>
  </si>
  <si>
    <t>32110094114 (КО-019-ТМЦ-ИП-21)</t>
  </si>
  <si>
    <t>ООО КРАНСТРОЙМОНТАЖ</t>
  </si>
  <si>
    <t>ООО УРЦА ПОДЪЕМТРАНСТЕХНИКА</t>
  </si>
  <si>
    <t>КО-020-ТМЦ-ПП-21</t>
  </si>
  <si>
    <t>Поставка верстаков и стеллажей металлических  для нужд ООО «Тюмень Водоканал»</t>
  </si>
  <si>
    <t>ПЗ-041-ПП-21</t>
  </si>
  <si>
    <t xml:space="preserve">Поставка запасных частей для ремонта насосных агрегатов марки Grundfos ПНС-97 Ямальский-2 </t>
  </si>
  <si>
    <t>ПЗ-042-ПП-21</t>
  </si>
  <si>
    <t xml:space="preserve">Поставка запасных частей для ремонта насосного агрегата Flygt-3400-805 на НСВ-8 </t>
  </si>
  <si>
    <t>ООО Орбита</t>
  </si>
  <si>
    <t>Заявка №17 от 24.03.2021</t>
  </si>
  <si>
    <t>Поставка комплектной трансформаторной подстанции наружной установки типа 2БКТП-1250/10/0,4 для нужд ООО «Тюмень Водоканал»</t>
  </si>
  <si>
    <t>МИ-008-ПИР-СМР-ИП-21</t>
  </si>
  <si>
    <t>Выполнение полного комплекса работ «под ключ» по объектам рамочного договора по строи-тельству/реконструкции сетей водоснабжения и водоотведения, а также сопутствующих объек-тов сетей водоснабжения и водоотведения ИПЗП</t>
  </si>
  <si>
    <t>МИ-009-ПИР-СМР-ИП-21</t>
  </si>
  <si>
    <t>Выполнение  полного комплекса работ «под ключ» по объектам рамочного договора по строительству/реконструкции сетей водоснабжения и водоотведения, а также сопутствующих объектов сетей водоснабжения и водоотведения Тюменского района направление «ЦЕНТР»</t>
  </si>
  <si>
    <t>КП-008-СМР-ИП-21</t>
  </si>
  <si>
    <t>ПЗ-047-ПП-21</t>
  </si>
  <si>
    <t>Выполнение ремонтно-восстановительных работ фильтра №16 (1 банка) первой очереди ВВОС</t>
  </si>
  <si>
    <t>№8</t>
  </si>
  <si>
    <t>ООО Ампер Строй</t>
  </si>
  <si>
    <t>ПЗ-046-ПП-21</t>
  </si>
  <si>
    <t>доп. вопрос по ПП №1</t>
  </si>
  <si>
    <t>ООО Скат-Электро</t>
  </si>
  <si>
    <t>ПЗ-044-ПП-21</t>
  </si>
  <si>
    <t xml:space="preserve">Оказание услуг по обеспечению речным транспортом для проведения отбора проб воды на реке Тура </t>
  </si>
  <si>
    <t>14.1-2021</t>
  </si>
  <si>
    <t>4</t>
  </si>
  <si>
    <t>АО Тюменьподводречстрой</t>
  </si>
  <si>
    <t>заявка №11.3 от 10.02.21</t>
  </si>
  <si>
    <t>заявка №5.4 от 25.03.21</t>
  </si>
  <si>
    <t>Комплект трубопровода в соответствии с спецификацией 1912-Р-01-00-ТК.С</t>
  </si>
  <si>
    <t>КО-009-ПП-Р-21</t>
  </si>
  <si>
    <t>Выполнение работ по капитальному ремонту кровли НСВ №1, 27</t>
  </si>
  <si>
    <t>КО-010-ПП-Р-21</t>
  </si>
  <si>
    <t>32110148938</t>
  </si>
  <si>
    <t>Выполнение работ  по капитальному ремонту лестниц для обслуживания мачт освещения и лестничной площадки на очистной станции 1-ой очереди на территории ВВОС</t>
  </si>
  <si>
    <t>ПЗ-053-ПП-21</t>
  </si>
  <si>
    <t>9</t>
  </si>
  <si>
    <t xml:space="preserve">ООО «Прокабель» </t>
  </si>
  <si>
    <t>3.3.6.4 пп. 29</t>
  </si>
  <si>
    <t>ПЗ-052-ПП-21</t>
  </si>
  <si>
    <t>ент</t>
  </si>
  <si>
    <t>Поставка запасных частей для ремонта  отстойников ЦОСВ</t>
  </si>
  <si>
    <t>ООО НПФ «ЭКОТОН»</t>
  </si>
  <si>
    <t>ПЗ-051-ПП-21</t>
  </si>
  <si>
    <t>Поставка  виброметра Протон-Баланс II</t>
  </si>
  <si>
    <t xml:space="preserve">ООО «БАЛТЕХ» </t>
  </si>
  <si>
    <t>ПЗ-049-ПП-21</t>
  </si>
  <si>
    <t>Поставка кранов шаровых  DN40 
для нужд ООО «Тюмень Водоканал»</t>
  </si>
  <si>
    <t>ООО «Трубопровод72»</t>
  </si>
  <si>
    <t>ПЗ-050-ПП-21</t>
  </si>
  <si>
    <t>Проведение камеральной строительно – техническую экспертизу  по факту аварийной ситуации на двух напорных коллекторах Ду1000мм.от НСВ-7  на территории лесничества «Гилевская роща»</t>
  </si>
  <si>
    <t>КП-010-ТМЦ-ИП-21</t>
  </si>
  <si>
    <t>КО-021-ТМЦ-ПП-21</t>
  </si>
  <si>
    <t>Поставка трубы насосно-компрессорная 114x7 Д ГОСТ 633</t>
  </si>
  <si>
    <t>заявка №3.6 от 09.03.21</t>
  </si>
  <si>
    <t>Клапан обратный межфланцевый двустворчатый   350ММ 10/16КГ/СМ²</t>
  </si>
  <si>
    <t>ПЗ-060-ПП-21</t>
  </si>
  <si>
    <t>Поставка Насосного агрегата 12М3/Ч 22.5М 3.17КВТ 380В SEG.40.26.2.50B Grundfos</t>
  </si>
  <si>
    <t>13</t>
  </si>
  <si>
    <t xml:space="preserve">на самозакуп </t>
  </si>
  <si>
    <t>ПЗ-056-ПП-21</t>
  </si>
  <si>
    <t xml:space="preserve">Поставка автоматизированных водоразборных колонок ИЧВ-УП-14 и карт проксимити для "С2000-Proxy"PR-EH03, PR-EH05 </t>
  </si>
  <si>
    <t>13.2-2021</t>
  </si>
  <si>
    <t>ООО Источник Здоровья</t>
  </si>
  <si>
    <t>ПЗ-061-ПП-21</t>
  </si>
  <si>
    <t>Выполнение ремонтно-восстановительных работ фильтра №16 (2 банка) первой очереди ВВОС</t>
  </si>
  <si>
    <t>доп. Вопрос по ПП №3</t>
  </si>
  <si>
    <t>ПЗ-059-ПП-21</t>
  </si>
  <si>
    <t>12</t>
  </si>
  <si>
    <t>Козлов С.П.</t>
  </si>
  <si>
    <t>ПЗ-064-ПП-21</t>
  </si>
  <si>
    <t>Оказание услуг по метрологической поверке системы  АИИСКУЭ ООО «Тюмень Водоканал»</t>
  </si>
  <si>
    <t>ООО «НЭП»</t>
  </si>
  <si>
    <t>ПЗ-066-ПП-21</t>
  </si>
  <si>
    <t>Поставка запасных частей к насосному агрегату NETSCH</t>
  </si>
  <si>
    <t xml:space="preserve">ООО «Нетч Пампс Рус» </t>
  </si>
  <si>
    <t>Поставка запорно-регулируемой арматуры</t>
  </si>
  <si>
    <t>.2</t>
  </si>
  <si>
    <t>Код объекта/ Номер ПЗ ПЭО (при наличии)</t>
  </si>
  <si>
    <t>Наименование лота</t>
  </si>
  <si>
    <t>Порядковый номер строки плана в ЕИС</t>
  </si>
  <si>
    <t>ОКДП из ПЗ</t>
  </si>
  <si>
    <t>% закупа РФ</t>
  </si>
  <si>
    <t>Производитель РФ 
да/нет</t>
  </si>
  <si>
    <t>Страна Производителя</t>
  </si>
  <si>
    <t>Источник финансирования, руб.</t>
  </si>
  <si>
    <t>Техническая спецификация</t>
  </si>
  <si>
    <t>Процедура вскрытия конвертов с заявками на участие в конкурсе</t>
  </si>
  <si>
    <t>Договор</t>
  </si>
  <si>
    <t>Подгруппа категории потребности</t>
  </si>
  <si>
    <t>Категория потребности</t>
  </si>
  <si>
    <t>Укрупненный классификатор</t>
  </si>
  <si>
    <t>Группа потребности</t>
  </si>
  <si>
    <t>структурное подразделение</t>
  </si>
  <si>
    <t>Ф.И.О. инициатора</t>
  </si>
  <si>
    <t>№ акта</t>
  </si>
  <si>
    <t>дата акта</t>
  </si>
  <si>
    <t xml:space="preserve">сумма с НДС, руб </t>
  </si>
  <si>
    <t xml:space="preserve">№ </t>
  </si>
  <si>
    <t xml:space="preserve">дата подписания </t>
  </si>
  <si>
    <t>подпись ЭЦП да/нет</t>
  </si>
  <si>
    <t>дата предоставления на хранение</t>
  </si>
  <si>
    <t>дата изменения договора</t>
  </si>
  <si>
    <t>Сумма без НДС, руб</t>
  </si>
  <si>
    <t>лот №1</t>
  </si>
  <si>
    <t>33.14</t>
  </si>
  <si>
    <t>Прочие менее 5 млн.р.</t>
  </si>
  <si>
    <t>Услуги</t>
  </si>
  <si>
    <t>Услуги Операционная деятельность (ремонты)</t>
  </si>
  <si>
    <t>С</t>
  </si>
  <si>
    <t>ОГЭ</t>
  </si>
  <si>
    <t>Лебедева Л.</t>
  </si>
  <si>
    <t>Лебедева Л.Н.</t>
  </si>
  <si>
    <t>Очередная аттестация Ростехнадзором электротехнической лаборатории</t>
  </si>
  <si>
    <t>71.20</t>
  </si>
  <si>
    <t>Очередная режимная наладка котлоагрегатов (МВОС, ВВОС, ЦОСВ)</t>
  </si>
  <si>
    <t>35.1</t>
  </si>
  <si>
    <t>35.11</t>
  </si>
  <si>
    <t>Лот №1</t>
  </si>
  <si>
    <t>Хованов</t>
  </si>
  <si>
    <t>Поставка центробежных вентиляторов для нужд ООО "Тюмень Водоканал"</t>
  </si>
  <si>
    <t>46.69.15</t>
  </si>
  <si>
    <t>ТМЦ Операционная деятельность (ремонты)</t>
  </si>
  <si>
    <t>Кабельно-проводниковая продукция</t>
  </si>
  <si>
    <t>ТМЦ</t>
  </si>
  <si>
    <t>7В</t>
  </si>
  <si>
    <t xml:space="preserve">Поставка устройств мониторинга и защиты на КНС </t>
  </si>
  <si>
    <t>ОС Операционная деятельность (ремонты)</t>
  </si>
  <si>
    <t xml:space="preserve">Поставка вводно-распределительных устройств </t>
  </si>
  <si>
    <t>Поставка трансформатора собственных нужд на ЦОСВ</t>
  </si>
  <si>
    <t>Прибор контроля высоковольтных выключателей ПКВ/М7</t>
  </si>
  <si>
    <t>33.12</t>
  </si>
  <si>
    <t>АИМ-90А — аппарат испытания масла автоматический</t>
  </si>
  <si>
    <t>РЕТОМ-51 — устройство испытательное</t>
  </si>
  <si>
    <t>СЭИТ-4М-К540 — измеритель параметров силовых трансформаторов</t>
  </si>
  <si>
    <t>Высоковольтная СНЧ-установка HVA30</t>
  </si>
  <si>
    <t>Лабораторные исследования выбросов в атмосферу от стационарных источников</t>
  </si>
  <si>
    <t>71.12</t>
  </si>
  <si>
    <t xml:space="preserve">Услуги Прочая внереализационная деятельность </t>
  </si>
  <si>
    <t>УОТЭППБ и ГОЧС</t>
  </si>
  <si>
    <t>Составление информационного отчета по мониторингу эксплуатируемых и наблюдательных скважин Тавдинского и Велижанской группы месторождений подземных вод</t>
  </si>
  <si>
    <t>71.12.39.113</t>
  </si>
  <si>
    <t>Проведение наблюдений в фоновом створе в соответствии с паспортами ГПН</t>
  </si>
  <si>
    <t>71.12.19</t>
  </si>
  <si>
    <t xml:space="preserve">Лот №1 </t>
  </si>
  <si>
    <t>74.90</t>
  </si>
  <si>
    <t>Услуги Операционная деятельность (прочее)</t>
  </si>
  <si>
    <t>ОГТ</t>
  </si>
  <si>
    <t>Фомин А.</t>
  </si>
  <si>
    <t>64ПЗ-21</t>
  </si>
  <si>
    <t>Оказание услуг по инвентаризации стационарных источников и выбросов  загрязняющих веществ в атмосферный воздух и установлению  нормативов допустимых выбросов загрязняющих веществ в  атмосферный воздух для объекта  База управления ОО «Тюмень Водоканал»</t>
  </si>
  <si>
    <t xml:space="preserve">Оказание услуг  на разработку и согласование проектов разработки месторождений подземных вод (проектов водозаборов) для водозаборов с. Горьковка, с. Мальково, д. Субботина, д. Паренкина, эксплуатируемых ООО «Тюмень Водоканал» с целью добычи подземных вод для хозяйственно-питьевого водоснабжения населения </t>
  </si>
  <si>
    <t xml:space="preserve">Лот  №1 </t>
  </si>
  <si>
    <t>71.12.1</t>
  </si>
  <si>
    <t>ПО</t>
  </si>
  <si>
    <t>Афанасьев А.</t>
  </si>
  <si>
    <t>16Р-21</t>
  </si>
  <si>
    <t>8493</t>
  </si>
  <si>
    <t>РФ</t>
  </si>
  <si>
    <t>Писарева Д.Т.</t>
  </si>
  <si>
    <t>14ГПБ-21</t>
  </si>
  <si>
    <t>Демонтаж и монтаж  системы автоматической пожарной сигнализации и оповещения управлением эвакации на объектах Тюменского района</t>
  </si>
  <si>
    <t>43.21.10.140</t>
  </si>
  <si>
    <t>Демонтаж и монтаж  системы автоматической пожарной сигнализации и оповещения управлением эвакации на объектах ЦОСВ</t>
  </si>
  <si>
    <t>Оказание услуг по техническому обслуживанию и планово-предупредительному ремонту систем автоматической пожарной сигнализации и пожаротушения, системы оповещения при пожаре и локальных систем оповещения</t>
  </si>
  <si>
    <t>80.20</t>
  </si>
  <si>
    <t>Обслуживание пожарной сигнализации Тюменский район</t>
  </si>
  <si>
    <t xml:space="preserve">Ликвидация шуголедовых явлений в районе водоприемника Метелевских ВОС с использованием буксира </t>
  </si>
  <si>
    <t xml:space="preserve">Водолазные услуги по очистке решетки от льда на оголовке НС1 МВОС </t>
  </si>
  <si>
    <t>42.91.20.150</t>
  </si>
  <si>
    <t>Оказание медицинских услуг по предварительным, периодическим медицинским осмотрам, психиатрическому освидетельствованию, освидетельствованию лиц имеющих доступ к сведениям содержащим государственную тайну, проведение гигиенического обучения и аттестации, оформление личной медицинской книжки</t>
  </si>
  <si>
    <t>86.21.10.</t>
  </si>
  <si>
    <t>8594</t>
  </si>
  <si>
    <t xml:space="preserve"> 20.41</t>
  </si>
  <si>
    <t>ТМЦ Операционная деятельность (прочее)</t>
  </si>
  <si>
    <t>Лупей Н.В.</t>
  </si>
  <si>
    <t>19ГПБ-21; 21ГПБ-21</t>
  </si>
  <si>
    <t>24.03.2021; 26.03.2021</t>
  </si>
  <si>
    <t>Выполнение комплекса работ по проведению специальной оценки условий труда</t>
  </si>
  <si>
    <t xml:space="preserve"> 71.20.19.130</t>
  </si>
  <si>
    <t>20.30.12.150</t>
  </si>
  <si>
    <t>ТМЦ (прочее)</t>
  </si>
  <si>
    <t xml:space="preserve">ДКС </t>
  </si>
  <si>
    <t>Червонный</t>
  </si>
  <si>
    <t>70ПЗ-21</t>
  </si>
  <si>
    <t>Охрана особо важных объектов Метелевских и Велижанских водоочистных сооружений ООО "Тюмень Водоканал"</t>
  </si>
  <si>
    <t>80.10.12.000</t>
  </si>
  <si>
    <t>ДБ</t>
  </si>
  <si>
    <t>Охрана объектов ООО "Тюмень Водоканал"</t>
  </si>
  <si>
    <t>Услуги по мониторингу  состояния ТСО с помощью ПЦН на Метелевских ВОС</t>
  </si>
  <si>
    <t>не публикуем</t>
  </si>
  <si>
    <t xml:space="preserve">Услуги по аттестации объектов информатизации по защите информации, составляющей государственную тайну </t>
  </si>
  <si>
    <t>5509</t>
  </si>
  <si>
    <t>62.09</t>
  </si>
  <si>
    <t>Петерс Г.В.</t>
  </si>
  <si>
    <t>ООО Агенство по землеустройству «Велес»</t>
  </si>
  <si>
    <t>154 006,08</t>
  </si>
  <si>
    <t xml:space="preserve">не публикуем гос тайна </t>
  </si>
  <si>
    <t>62.0</t>
  </si>
  <si>
    <t>Услуги по аудиту ФО за 2021 год в соответствии с МСФО</t>
  </si>
  <si>
    <t>69.20</t>
  </si>
  <si>
    <t>Бух./ПЭО</t>
  </si>
  <si>
    <t>Услуги по аудиту ФО за 2021 год</t>
  </si>
  <si>
    <t>Бух.</t>
  </si>
  <si>
    <t>ПЗ 7653</t>
  </si>
  <si>
    <t>22.29.2</t>
  </si>
  <si>
    <t>ТМЦ Операционная деятельность (прочие)</t>
  </si>
  <si>
    <t>КД</t>
  </si>
  <si>
    <t>Буякин П.В.</t>
  </si>
  <si>
    <t>17ГПБ-21</t>
  </si>
  <si>
    <t>ПЗ-068-ВД-21</t>
  </si>
  <si>
    <t>Приобретение индивидуальных приборов учета</t>
  </si>
  <si>
    <t>26.51</t>
  </si>
  <si>
    <t>Приборы учета воды и стоков</t>
  </si>
  <si>
    <t xml:space="preserve">ТМЦ Прочая внереализационная деятельность </t>
  </si>
  <si>
    <t>18В</t>
  </si>
  <si>
    <t xml:space="preserve">Коновалов </t>
  </si>
  <si>
    <t>20.1-2021</t>
  </si>
  <si>
    <t>д.в. по ПП №2</t>
  </si>
  <si>
    <t>ООО «Приборы учета»</t>
  </si>
  <si>
    <t>28.9</t>
  </si>
  <si>
    <t>38ПЗ-21</t>
  </si>
  <si>
    <t>Поставка детских новогодних подарков</t>
  </si>
  <si>
    <t>46.39</t>
  </si>
  <si>
    <t>ДП</t>
  </si>
  <si>
    <t>4070</t>
  </si>
  <si>
    <t>Проектно-изыскательские работы</t>
  </si>
  <si>
    <t>ПИР</t>
  </si>
  <si>
    <t>Услуги ИП</t>
  </si>
  <si>
    <t>4В</t>
  </si>
  <si>
    <t>ДКС</t>
  </si>
  <si>
    <t>Щедрина М.Г.</t>
  </si>
  <si>
    <t>32109952763 (МИ-001-ПИР-ИП-21)</t>
  </si>
  <si>
    <t>134ИП-21</t>
  </si>
  <si>
    <t xml:space="preserve">Оптимизация водопроводной сети: восстановление водопроводной сети; управление давлением, оптимизация работы системы транспорта воды (датчики давления, приборы учета с возможностью передачи данных). Строительство сети водопровода </t>
  </si>
  <si>
    <t>5048</t>
  </si>
  <si>
    <t>СМР</t>
  </si>
  <si>
    <t>Кузьмин</t>
  </si>
  <si>
    <t>Разработка проектно-сметной документации «Реконструкция участка водопровода»</t>
  </si>
  <si>
    <t>Разработка проекта межевания территории по объекту</t>
  </si>
  <si>
    <t>5520 к.о. 5060</t>
  </si>
  <si>
    <t>Строительно-монтажные работы</t>
  </si>
  <si>
    <t>Под ключ</t>
  </si>
  <si>
    <t>6В</t>
  </si>
  <si>
    <t>Кузьмин Ю.И.</t>
  </si>
  <si>
    <t>23-2021</t>
  </si>
  <si>
    <t>ООО "РСУ-Тюмень"</t>
  </si>
  <si>
    <t>ООО "СГС"</t>
  </si>
  <si>
    <t>171ИП-21</t>
  </si>
  <si>
    <t xml:space="preserve">Реконструкция прочих сетей водоотведения. Реконструкция сетей водоотведения </t>
  </si>
  <si>
    <t>Разработка проектно-сметной документации, выполнение инженерных изысканий, оформление земельных участков, прохождение негосударственной экспертизы по объекту</t>
  </si>
  <si>
    <t>Разработка проектно-сметной документации, выполнение инженерных изысканий линейных объектов</t>
  </si>
  <si>
    <t>5521 к.5059</t>
  </si>
  <si>
    <t>рф</t>
  </si>
  <si>
    <t>ООО "ПСК" Арсенал"</t>
  </si>
  <si>
    <t>ООО "Альфастрой"</t>
  </si>
  <si>
    <t>170ИП-21</t>
  </si>
  <si>
    <t xml:space="preserve">Реконструкция квартальных сетей водоснабжения </t>
  </si>
  <si>
    <t>МИ-013-ПИР-СМР-ИП-21</t>
  </si>
  <si>
    <t>Выполнение комплекса работ «под ключ» по объектам рамочного договора
по строительству/реконструкции сетей водоснабжения и водоотведения, а также сопутствующих объектов сетей водоснабжения и водоотведения ИПЗП Тюменского района</t>
  </si>
  <si>
    <t>6166 ип 301984, 301793, 301484</t>
  </si>
  <si>
    <t>Шпак М.С.</t>
  </si>
  <si>
    <t>Строительство внутриквартальных сетей водоснабжения с целью обеспечения отдельных территорий населенных пунктов  централизованным водоснабжением</t>
  </si>
  <si>
    <t>Выполнение строительно–монтажных работ по объекту: «Реконструкция КНС-2 по ул.Мельникайте»</t>
  </si>
  <si>
    <t>42.21</t>
  </si>
  <si>
    <t>МИ-017-ПИР-СМР-ИП-21</t>
  </si>
  <si>
    <t>Выполнение комплекса работ «под ключ» по объектам рамочного договора по строительству/реконструкции сетей водоснабжения и водоотведения, а также сопутствующих объектов сетей водоснабжения и водоотведения Тюменского района направление «Юго-Восток»</t>
  </si>
  <si>
    <t>9004, 6355</t>
  </si>
  <si>
    <t>4А</t>
  </si>
  <si>
    <t>Выполнение строительно-монтажных работ по объекту</t>
  </si>
  <si>
    <t xml:space="preserve">Выполнение строительно-монтажных работ по санации трубопровода </t>
  </si>
  <si>
    <t>повторно</t>
  </si>
  <si>
    <t>МИ-016-ПИР-СМР-ИП-21</t>
  </si>
  <si>
    <t>6003</t>
  </si>
  <si>
    <t xml:space="preserve">Выполнение комплекса работ по строительству сетей водоснабжения и водоотведения </t>
  </si>
  <si>
    <t>Выполнение комплекса работ "под ключ" по строительству сетей водоснабжения и водоотведения для подключения объекта капитального строительства: "Многоэтажные жилые дома с нежилыми объектами в микрорайоне "Тура-2" в г.Тюмени. Жилой дом ГП-1 со встроенным нежилым помещением (этажность 12-эт., в т.ч. 10-эт. жилых, техподполье, технический этаж; количество квартир 227 шт., общая площадь жилых помещений - 8478,20 м2"</t>
  </si>
  <si>
    <t>Выполнение комплекса работ по строительству сетей водоотведения в Тюменском районе по рамочному контракту</t>
  </si>
  <si>
    <t>Пальянов Д.Э.</t>
  </si>
  <si>
    <t>32110065975 (МИ-007-ПП-21)</t>
  </si>
  <si>
    <t>ООО ПСК Арсенал</t>
  </si>
  <si>
    <t>12Р-21</t>
  </si>
  <si>
    <t>Выполнение комплекса работ «под ключ» по объекту: «Реконструкция самотечного подводяще-го канализационного коллектора d 1500 мм к КНС-7 от ул. 50 лет ВЛКСМ до КНС-7 (ориенти-ровочная протяженность - 1500 м)»</t>
  </si>
  <si>
    <t xml:space="preserve">Строительство сетей канализации </t>
  </si>
  <si>
    <t>Строительство сетей водоотведения для подключения объекта капитального строительства</t>
  </si>
  <si>
    <t>17.1.</t>
  </si>
  <si>
    <t>ОХО</t>
  </si>
  <si>
    <t>Кадочникова Т.А.</t>
  </si>
  <si>
    <t>22ГПБ-21</t>
  </si>
  <si>
    <t>46.74</t>
  </si>
  <si>
    <t>Дания</t>
  </si>
  <si>
    <t>ОГМ</t>
  </si>
  <si>
    <t>Черешников Д.Д.</t>
  </si>
  <si>
    <t>10ПЗ-21</t>
  </si>
  <si>
    <t>5631</t>
  </si>
  <si>
    <t xml:space="preserve">24.51         </t>
  </si>
  <si>
    <t>Прочие более 5 млн.р.</t>
  </si>
  <si>
    <t>ТМЦ ИП</t>
  </si>
  <si>
    <t>ПП+ИП</t>
  </si>
  <si>
    <t>Богословский А.М., Огородников А.В.</t>
  </si>
  <si>
    <t>32110048436 (МИ-007-ТМЦ-ИП-ПП-21)</t>
  </si>
  <si>
    <t>16.03.21</t>
  </si>
  <si>
    <t>30ГПБ-21</t>
  </si>
  <si>
    <t>Гарантийное техническое обслуживание в сервисной компании которая является официальным представителем завода изготовителя ПАО КАМАЗ</t>
  </si>
  <si>
    <t>45.20</t>
  </si>
  <si>
    <t>АТЦ</t>
  </si>
  <si>
    <t>Гарантийное техническое обслуживание в сервисной компании которая является официальным представителем завода изготовителя строительной техники JCB</t>
  </si>
  <si>
    <t>Гарантийное техническое обслуживание в сервисной компании которая является официальным представителем завода изготовителя ГАЗ</t>
  </si>
  <si>
    <t>8156</t>
  </si>
  <si>
    <t>28.13</t>
  </si>
  <si>
    <t>Погружные скважинные насосные агрегаты и насосы для подъема воды из скважин (по типу ЭЦВ)</t>
  </si>
  <si>
    <t>Батурин В.И..</t>
  </si>
  <si>
    <t>31ГПБ-21</t>
  </si>
  <si>
    <t>Поставка электропривода АУМА</t>
  </si>
  <si>
    <t>27.90</t>
  </si>
  <si>
    <t>43.34.20.190</t>
  </si>
  <si>
    <t>Мишин М.В.</t>
  </si>
  <si>
    <t>2Р-21</t>
  </si>
  <si>
    <t>6187</t>
  </si>
  <si>
    <t>43.3</t>
  </si>
  <si>
    <t>Капитальный ремонт оборудования, зданий и сооружений</t>
  </si>
  <si>
    <t>11В</t>
  </si>
  <si>
    <t>43.91</t>
  </si>
  <si>
    <t>5Р-21</t>
  </si>
  <si>
    <t>5463</t>
  </si>
  <si>
    <t>43.99.4</t>
  </si>
  <si>
    <t>11Р-21</t>
  </si>
  <si>
    <t>Поставка автошин для нужд ООО «Тюмень Водоканал»</t>
  </si>
  <si>
    <t>22.11.1.</t>
  </si>
  <si>
    <t>Услуга по обучению руководителей ООО "Тюмень Водоканал"(программа Лидеры. РВК - 2-3уу, Кадровый резерв)</t>
  </si>
  <si>
    <t>85.3</t>
  </si>
  <si>
    <t>УЦ</t>
  </si>
  <si>
    <t>Тренинг для сотрудников коммерческой дирекции</t>
  </si>
  <si>
    <t xml:space="preserve">Программа повышения квалификации "ВиВ для неВиВовцев, 72 часа" </t>
  </si>
  <si>
    <t>Стеценко Е.С.</t>
  </si>
  <si>
    <t>54ПЗ-21</t>
  </si>
  <si>
    <t>По  договору организация водопроводно-канализационного хозяйства (ПАО "Птицефабрика "Боровская") , осуществляющая холодное водоснабжение и водоотведение, обязуется подавать абоненту (ООО "Тюмень Водоканал") через присоединенную водопроводную сеть из централизованных систем холодного водоснабжения холодную (питьевую) воду и обязуется осуществлять прием сточных вод абонента от канализационного выпуска в централизованную систему водоотведения и обеспечивать их транспортировку, очистку и сброс в водный объект.</t>
  </si>
  <si>
    <t xml:space="preserve">36.00.20.130  </t>
  </si>
  <si>
    <t>По договору организация водопроводно-канализационного хозяйства (ЗАО "Птицефабрика "Пышминская"),осуществляющая  водоотведение, обязуется осуществлять  прием сточных вод  абонента (ООО "Тюмень Водоканал")  в централизованную систему водоотведения и обеспечивать их транспортировку, очистку и сброс в водный объект.</t>
  </si>
  <si>
    <t>37.00.11.120</t>
  </si>
  <si>
    <t>По договору организация водопроводно-канализационного хозяйства ( АО "ПРОДО Тюменский бройлер" ),осуществляющая  водоотведение, обязуется осуществлять  прием сточных вод  абонента (ООО "Тюмень Водоканал")  в централизованную систему водоотведения и обеспечивать их транспортировку, очистку и сброс в водный объект.</t>
  </si>
  <si>
    <t>Услуги по транспортировке сточных вод</t>
  </si>
  <si>
    <t>1В</t>
  </si>
  <si>
    <t>Белозерова</t>
  </si>
  <si>
    <t>6ВЗ-21</t>
  </si>
  <si>
    <t>Лот №2</t>
  </si>
  <si>
    <t xml:space="preserve">Белозерова </t>
  </si>
  <si>
    <t>7ВЗ-21</t>
  </si>
  <si>
    <t xml:space="preserve">Транзитная организация (АО "Терминал-Рощино"), эксплуатирующая водопроводные сети, ВНС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хозяйства, расположеных на границе эксплуатационной отвественности транзитной организациию         </t>
  </si>
  <si>
    <t xml:space="preserve">Транзитная организация (АО "Терминал- Рощино"), эксплуатирующая КНС,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организации.   </t>
  </si>
  <si>
    <t>Транзит</t>
  </si>
  <si>
    <t>3ВЗ-21</t>
  </si>
  <si>
    <t xml:space="preserve">Транзитная организация (ОАО «РЖД»), эксплуатирующая водопроводные сети, 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                                         </t>
  </si>
  <si>
    <t xml:space="preserve">Транзитная организация (ОАО «РЖД»), эксплуатирующая КНС, 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   </t>
  </si>
  <si>
    <t>5ВЗ-21</t>
  </si>
  <si>
    <t xml:space="preserve">Транзитная организация (ПАО "Фортум" ТЭЦ-1), эксплуатирующая водопроводные сети, ВНС обязуется осуществлять организационно и технологически связанные действия, обеспечивающие поддержание водопроводных сетей и сооружений на них в состоянии, соответствующем установленным законодательством Российской Федерации требованиям, и обеспечивать транспортировку холодной (питьевой) воды до абонентов организации водопроводно-канализационного хозяйства.        </t>
  </si>
  <si>
    <t xml:space="preserve">Транзитная организация (ПАО "Фортум" ТЭЦ-1), эксплуатирующая канализационные сети, обязуется осуществлять организационно и технологически связанные действия, обеспечивающие поддержание канализационных сетей и сооружений на них в состоянии, соответствующем требованиям, установленным законодательством Российской Федерации и осуществлять транспортировку сточных вод в соответствии с режимом приема (отведения) сточных вод от точки приема сточных вод до точки отведения сточных вод, расположенных на границе эксплуатационной ответственности транзитной организации </t>
  </si>
  <si>
    <t>46.74.1</t>
  </si>
  <si>
    <t>ПЗ 8376</t>
  </si>
  <si>
    <t>5ПЗ-21</t>
  </si>
  <si>
    <t>7585</t>
  </si>
  <si>
    <t>08.93.</t>
  </si>
  <si>
    <t>Соль (NaCl)</t>
  </si>
  <si>
    <t>25А</t>
  </si>
  <si>
    <t>26ГПБ-21</t>
  </si>
  <si>
    <t>8580</t>
  </si>
  <si>
    <t>65.12.12</t>
  </si>
  <si>
    <t>Услуги по добровольному медицинскому страхованию 
(кроме депозитного страхования)</t>
  </si>
  <si>
    <t>18А</t>
  </si>
  <si>
    <t>Богданова М.Р.</t>
  </si>
  <si>
    <t>25ГПБ-21</t>
  </si>
  <si>
    <t>3001</t>
  </si>
  <si>
    <t>20.13</t>
  </si>
  <si>
    <t>Россия</t>
  </si>
  <si>
    <t>Пономаренко Д.С.</t>
  </si>
  <si>
    <t>4ПЗ-21</t>
  </si>
  <si>
    <t>Лот</t>
  </si>
  <si>
    <t>28.30</t>
  </si>
  <si>
    <t>Беларусь</t>
  </si>
  <si>
    <t>Легковые автомобили, грузовые, грузопассажирские, пассажирские (автомобили серийного производства без дополнительных надстроек и доработок), тракторы ОАО"МТЗ" (Беларусь), автоприцепы</t>
  </si>
  <si>
    <t>ОС Операционная деятельность (прочее)</t>
  </si>
  <si>
    <t>17В</t>
  </si>
  <si>
    <t>Мифтахов Р.К.</t>
  </si>
  <si>
    <t>подана одна заявка соответствующая требования</t>
  </si>
  <si>
    <t>ПЗ 7147 код 3004ис</t>
  </si>
  <si>
    <t>43.99.1</t>
  </si>
  <si>
    <t>Честных К.В.</t>
  </si>
  <si>
    <t>20ИП-21</t>
  </si>
  <si>
    <t>8466</t>
  </si>
  <si>
    <t>63.11.1</t>
  </si>
  <si>
    <t>Програмное обеспечение и лицензирование</t>
  </si>
  <si>
    <t>3В</t>
  </si>
  <si>
    <t>ИТ</t>
  </si>
  <si>
    <t>метляков А.Ю.</t>
  </si>
  <si>
    <t>8ПЗ-21</t>
  </si>
  <si>
    <t>8575</t>
  </si>
  <si>
    <t>46.73</t>
  </si>
  <si>
    <t>Фасонные изделия к полиэтиленовым трубам</t>
  </si>
  <si>
    <t>10В</t>
  </si>
  <si>
    <t>9ПЗ-21</t>
  </si>
  <si>
    <t>8476</t>
  </si>
  <si>
    <t>6ПЗ-21</t>
  </si>
  <si>
    <t>ПЗ 8201 код 8021 РК</t>
  </si>
  <si>
    <t>Адарьев Н.В.</t>
  </si>
  <si>
    <t>30ИП-21</t>
  </si>
  <si>
    <t>РФ, Чехия</t>
  </si>
  <si>
    <t>18ГПБ-21</t>
  </si>
  <si>
    <t>45.31</t>
  </si>
  <si>
    <t xml:space="preserve">Мифтахов </t>
  </si>
  <si>
    <t>12ПЗ-21</t>
  </si>
  <si>
    <t>Заявка № 8.2 от 23.12.2020г.</t>
  </si>
  <si>
    <t>8376</t>
  </si>
  <si>
    <t>Флокулянты и коагулянты</t>
  </si>
  <si>
    <t>15А</t>
  </si>
  <si>
    <t>ООО ГРИНЛАЙФ ФЭКТОРИ</t>
  </si>
  <si>
    <t>29ГПБ-21</t>
  </si>
  <si>
    <t>Заявка №18.3 от 09.12.2020г.</t>
  </si>
  <si>
    <t>6545</t>
  </si>
  <si>
    <t>46.9</t>
  </si>
  <si>
    <t>Мешалки очистных сооружений и отстойников</t>
  </si>
  <si>
    <t>24А</t>
  </si>
  <si>
    <t>09.04.21</t>
  </si>
  <si>
    <t>без заключения договора по данной процедуре. Прямая строка 343</t>
  </si>
  <si>
    <t>3.3.5.1.10</t>
  </si>
  <si>
    <t>6851</t>
  </si>
  <si>
    <t>Оборудование IT  (компьютеры, мониторы, копировальная, множительная и печатная техника, ноутбуки, СХД, серверное оборудование)</t>
  </si>
  <si>
    <t>16А</t>
  </si>
  <si>
    <t>Сизов И.Н.</t>
  </si>
  <si>
    <t>02-2021.</t>
  </si>
  <si>
    <t>48ПЗ-21</t>
  </si>
  <si>
    <t>5344</t>
  </si>
  <si>
    <t>71.20.5</t>
  </si>
  <si>
    <t>Заявка № 8.1 от 23.12.2020г. Заявка № 8.2 от 23.12.2020г.</t>
  </si>
  <si>
    <t>32ГПБ-21</t>
  </si>
  <si>
    <t>23.99.13.110</t>
  </si>
  <si>
    <t>РСЦ</t>
  </si>
  <si>
    <t>Шмелев К.О.</t>
  </si>
  <si>
    <t>15ГПБ-21</t>
  </si>
  <si>
    <t>08.92</t>
  </si>
  <si>
    <t>16ГПБ-21</t>
  </si>
  <si>
    <t>5433</t>
  </si>
  <si>
    <t>9Р-21</t>
  </si>
  <si>
    <t>10Р-21</t>
  </si>
  <si>
    <t>86.90.1</t>
  </si>
  <si>
    <t>УОТЭППБ</t>
  </si>
  <si>
    <t>Таркова</t>
  </si>
  <si>
    <t>14ПЗ-21</t>
  </si>
  <si>
    <t>7916</t>
  </si>
  <si>
    <t>10.03.21</t>
  </si>
  <si>
    <t>27ГПБ-21</t>
  </si>
  <si>
    <t>29.10.5.</t>
  </si>
  <si>
    <t>5431</t>
  </si>
  <si>
    <t>Бычкова И.</t>
  </si>
  <si>
    <t>13Р-21</t>
  </si>
  <si>
    <t>14Р-21</t>
  </si>
  <si>
    <t>5352, 4009</t>
  </si>
  <si>
    <t>Богословский А.М.</t>
  </si>
  <si>
    <t>154ИП-21</t>
  </si>
  <si>
    <t>8539</t>
  </si>
  <si>
    <t>16ПЗ-21</t>
  </si>
  <si>
    <t>5457</t>
  </si>
  <si>
    <t>36.00.20</t>
  </si>
  <si>
    <t>Главный технолог</t>
  </si>
  <si>
    <t>Смелов Я.С.</t>
  </si>
  <si>
    <t>27ПЗ-21</t>
  </si>
  <si>
    <t>11ПЗ-21</t>
  </si>
  <si>
    <t>Огородников</t>
  </si>
  <si>
    <t>15ПЗ-21</t>
  </si>
  <si>
    <t>5355</t>
  </si>
  <si>
    <t>ОТЭППБ</t>
  </si>
  <si>
    <t>Осинцев А.В.</t>
  </si>
  <si>
    <t>13ПЗ-21</t>
  </si>
  <si>
    <t>8427</t>
  </si>
  <si>
    <t>26.20</t>
  </si>
  <si>
    <t>ОИТ</t>
  </si>
  <si>
    <t>08.1.</t>
  </si>
  <si>
    <t>25ПЗ-21</t>
  </si>
  <si>
    <t>8124</t>
  </si>
  <si>
    <t>08.12.12.140</t>
  </si>
  <si>
    <t>20ГПБ-21</t>
  </si>
  <si>
    <t>8122</t>
  </si>
  <si>
    <t>23.61.1</t>
  </si>
  <si>
    <t>24ГПБ-21</t>
  </si>
  <si>
    <t>5377</t>
  </si>
  <si>
    <t>Швеция</t>
  </si>
  <si>
    <t>18ПЗ-21</t>
  </si>
  <si>
    <t>5543</t>
  </si>
  <si>
    <t>30.02.19</t>
  </si>
  <si>
    <t>германия</t>
  </si>
  <si>
    <t>АСУиТП</t>
  </si>
  <si>
    <t>Выдмыш Ю.А.</t>
  </si>
  <si>
    <t>26ПЗ-21</t>
  </si>
  <si>
    <t>5491</t>
  </si>
  <si>
    <t>4Р-21</t>
  </si>
  <si>
    <t>5528</t>
  </si>
  <si>
    <t>РФ, США, Китай, Польша</t>
  </si>
  <si>
    <t>35ГПБ-21, 36ГПБ-21</t>
  </si>
  <si>
    <t>30.04.2021</t>
  </si>
  <si>
    <t>8398</t>
  </si>
  <si>
    <t>28.14.1</t>
  </si>
  <si>
    <t>Франция</t>
  </si>
  <si>
    <t>Запорная и регулирующая арматура (Задвижки клиновые с обрезиненным клином, Задвижки клиновые стальные, Задвижки клиновые чугунные, Поворотно-дисковые затворы, Шиберные (ножевые) задвижки, Клапаны обратные, Клапаны воздушные)</t>
  </si>
  <si>
    <t>2А</t>
  </si>
  <si>
    <t>УК (ОГМ)</t>
  </si>
  <si>
    <t>53ПЗ-21</t>
  </si>
  <si>
    <t>5578</t>
  </si>
  <si>
    <t>26.51.66.130</t>
  </si>
  <si>
    <t xml:space="preserve">да </t>
  </si>
  <si>
    <t>Цветухин</t>
  </si>
  <si>
    <t>23ГПБ-20</t>
  </si>
  <si>
    <t>5435 ип 3001</t>
  </si>
  <si>
    <t>66ИП-21</t>
  </si>
  <si>
    <t>Кредит</t>
  </si>
  <si>
    <t>ФО</t>
  </si>
  <si>
    <t>Кирьянова</t>
  </si>
  <si>
    <t>19ПЗ-21</t>
  </si>
  <si>
    <t>5519</t>
  </si>
  <si>
    <t>26.51.4</t>
  </si>
  <si>
    <t>Япония</t>
  </si>
  <si>
    <t>Частотно-регулируемые приводы</t>
  </si>
  <si>
    <t>27А</t>
  </si>
  <si>
    <t>Хальзов А.А.</t>
  </si>
  <si>
    <t>28ГПБ-21</t>
  </si>
  <si>
    <t>5577</t>
  </si>
  <si>
    <t>8Р-21</t>
  </si>
  <si>
    <t>37.00.11</t>
  </si>
  <si>
    <t>32110099610 (КО-005-ПП-21)</t>
  </si>
  <si>
    <t>22-2021</t>
  </si>
  <si>
    <t>без выбора победителя</t>
  </si>
  <si>
    <t>повторное проведение</t>
  </si>
  <si>
    <t>36ПЗ-21</t>
  </si>
  <si>
    <t>37ПЗ-21</t>
  </si>
  <si>
    <t>94.99</t>
  </si>
  <si>
    <t>ДПП</t>
  </si>
  <si>
    <t xml:space="preserve">Добрынина </t>
  </si>
  <si>
    <t>17ПЗ-21</t>
  </si>
  <si>
    <t>Метляков А.Ю.</t>
  </si>
  <si>
    <t>24ПЗ-21</t>
  </si>
  <si>
    <t>60.2</t>
  </si>
  <si>
    <t>Пресс-центр</t>
  </si>
  <si>
    <t xml:space="preserve">Айданова </t>
  </si>
  <si>
    <t>41ПЗ-21</t>
  </si>
  <si>
    <t>61.1</t>
  </si>
  <si>
    <t>Белова</t>
  </si>
  <si>
    <t>28,29,30,31,32,33,34ПЗ-21</t>
  </si>
  <si>
    <t>32110053152</t>
  </si>
  <si>
    <t>ООО Азимут</t>
  </si>
  <si>
    <t>37ГПБ-21</t>
  </si>
  <si>
    <t>5522 ип 4009</t>
  </si>
  <si>
    <t>ОС ИП</t>
  </si>
  <si>
    <t>5924</t>
  </si>
  <si>
    <t>52ПЗ-21</t>
  </si>
  <si>
    <t>5468</t>
  </si>
  <si>
    <t>28.14</t>
  </si>
  <si>
    <t>47ПЗ-21</t>
  </si>
  <si>
    <t>36.00.2</t>
  </si>
  <si>
    <t>4ВЗ-21</t>
  </si>
  <si>
    <t>Германия</t>
  </si>
  <si>
    <t>Хальзов</t>
  </si>
  <si>
    <t>43ПЗ-21</t>
  </si>
  <si>
    <t>ОПвНС</t>
  </si>
  <si>
    <t>Романова</t>
  </si>
  <si>
    <t>21ПЗ-21</t>
  </si>
  <si>
    <t>5445</t>
  </si>
  <si>
    <t>Воздуходувное оборудование</t>
  </si>
  <si>
    <t>12А</t>
  </si>
  <si>
    <t>Разработка программного обеспечения - мобильного приложения по оказанию услуг вывоза нецентрализованных сточных вод г. Тюмени и МО Тюменского района</t>
  </si>
  <si>
    <t>в связи с отсутствием потребности</t>
  </si>
  <si>
    <t>не согласована УК</t>
  </si>
  <si>
    <t xml:space="preserve">Пальянов </t>
  </si>
  <si>
    <t>3Р-21</t>
  </si>
  <si>
    <t>39,40ПЗ-21</t>
  </si>
  <si>
    <t>35.30</t>
  </si>
  <si>
    <t>Козаков</t>
  </si>
  <si>
    <t>35ПЗ-21</t>
  </si>
  <si>
    <t>42.21.13</t>
  </si>
  <si>
    <t>7553</t>
  </si>
  <si>
    <t>24.20.13.130</t>
  </si>
  <si>
    <t>Трубы стальные</t>
  </si>
  <si>
    <t>14А</t>
  </si>
  <si>
    <t>22ПЗ-21</t>
  </si>
  <si>
    <t>ДПВ</t>
  </si>
  <si>
    <t>Бокарева</t>
  </si>
  <si>
    <t>5660</t>
  </si>
  <si>
    <t>ОС ПДК, НВ</t>
  </si>
  <si>
    <t>5760 ип 4009</t>
  </si>
  <si>
    <t>5455 ип5049</t>
  </si>
  <si>
    <t>46.71</t>
  </si>
  <si>
    <t>39ГПБ-21</t>
  </si>
  <si>
    <t>Семенов</t>
  </si>
  <si>
    <t>42ПЗ-21</t>
  </si>
  <si>
    <t>5608 к.о. 3001</t>
  </si>
  <si>
    <t>28.22</t>
  </si>
  <si>
    <t>5675</t>
  </si>
  <si>
    <t>Автотранспорт и спецтехника
(кроме легковых а/м, грузовых а/м, грузопассажирских а/м, пассажирских а/м серийного производства без дополнительных надстроек и доработок, тракторов ОАО"МТЗ" (Беларусь)</t>
  </si>
  <si>
    <t>1А</t>
  </si>
  <si>
    <t>28.13.3</t>
  </si>
  <si>
    <t>Запчасти к насосам</t>
  </si>
  <si>
    <t>19В</t>
  </si>
  <si>
    <t>45ПЗ-21</t>
  </si>
  <si>
    <t>5996 ИП 8048, 8050, 9025</t>
  </si>
  <si>
    <t>5900</t>
  </si>
  <si>
    <t>38ГПБ-21</t>
  </si>
  <si>
    <t>31.09.11.190</t>
  </si>
  <si>
    <t>ЦСВП</t>
  </si>
  <si>
    <t>Черкашин Д.А.</t>
  </si>
  <si>
    <t>32110089706(КО-020-ТМЦ-ПП-21)</t>
  </si>
  <si>
    <t>32110089706 (КО-020-ТМЦ-ПП-21)</t>
  </si>
  <si>
    <t>44ПЗ-21</t>
  </si>
  <si>
    <t>5005</t>
  </si>
  <si>
    <t>27.11.4</t>
  </si>
  <si>
    <t>6039 ИП 8049, 8031, 9021, 9020</t>
  </si>
  <si>
    <t>4009</t>
  </si>
  <si>
    <t>6Р-21</t>
  </si>
  <si>
    <t>Лебедева</t>
  </si>
  <si>
    <t>51ПЗ-21</t>
  </si>
  <si>
    <t>77.34</t>
  </si>
  <si>
    <t>ЦАЛ</t>
  </si>
  <si>
    <t xml:space="preserve">Сундрякова </t>
  </si>
  <si>
    <t>56ПЗ-21</t>
  </si>
  <si>
    <t>22.21.21.125</t>
  </si>
  <si>
    <t>6055</t>
  </si>
  <si>
    <t>6067</t>
  </si>
  <si>
    <t>КО-014-СМР-ИП-21</t>
  </si>
  <si>
    <t>Выполнение строительно–монтажных работ по объекту: «Реконструкция смесителей, реагентного хозяйства», «Реконструкция основного блока сооружений: модернизация камер хлопьеобразования, отстойников, автоматизация, реконструкция сопутствующих  инженерных систем»</t>
  </si>
  <si>
    <t>6294 ип 4009, 3001</t>
  </si>
  <si>
    <t>55ПЗ-21</t>
  </si>
  <si>
    <t>28.29.8</t>
  </si>
  <si>
    <t>62ПЗ-21</t>
  </si>
  <si>
    <t>58ПЗ-21</t>
  </si>
  <si>
    <t>50ПЗ-21</t>
  </si>
  <si>
    <t>7Р-21</t>
  </si>
  <si>
    <t>5608  ип 3001</t>
  </si>
  <si>
    <t>32110153203 (КП-010-ТМЦ-ИП-21)</t>
  </si>
  <si>
    <t>в связи с корректировкой ТЗ</t>
  </si>
  <si>
    <t>3.3.4.7</t>
  </si>
  <si>
    <t>6145</t>
  </si>
  <si>
    <t>24.20</t>
  </si>
  <si>
    <t xml:space="preserve">АСУТП </t>
  </si>
  <si>
    <t>нне</t>
  </si>
  <si>
    <t>57ПЗ-21</t>
  </si>
  <si>
    <t>59ПЗ-21</t>
  </si>
  <si>
    <t>46.90.1</t>
  </si>
  <si>
    <t>49ПЗ-21</t>
  </si>
  <si>
    <t>15Р-21</t>
  </si>
  <si>
    <t>60ПЗ-21</t>
  </si>
  <si>
    <t>НЕТ</t>
  </si>
  <si>
    <t xml:space="preserve">Оказание услуг по объекту «Капитальный ремонт системы управления «ВНС-оператор»
</t>
  </si>
  <si>
    <t>62.01</t>
  </si>
  <si>
    <t>Поставка блок-бокса артезианской скважины для нужд ООО Тюмень Водоканала</t>
  </si>
  <si>
    <t>25.11.</t>
  </si>
  <si>
    <t>Поставка грузоподъемных приспособлений
для нужд ООО «Тюмень Водоканал»</t>
  </si>
  <si>
    <t>25.93</t>
  </si>
  <si>
    <t xml:space="preserve">Поставка Насосного агрегаат погружного вертикального сухой установки 501М3/Ч 50.7М 127КВТ 380В со шкафом управления </t>
  </si>
  <si>
    <t>71.12.4</t>
  </si>
  <si>
    <t>61ПЗ-21</t>
  </si>
  <si>
    <t>Выполнение работ по промывке самотечных сетей водоотведения (Д160-1500мм) в г. Тюмени</t>
  </si>
  <si>
    <t>Заявка №3.1, 3.2, 3.3, 3.4</t>
  </si>
  <si>
    <t>6289</t>
  </si>
  <si>
    <t>ОГМ, ДКС</t>
  </si>
  <si>
    <t>Работы по замене сетей водоснабжения и водоотведения г. Тюмени, по ремонту и установке водопроводных и канализационных колодцев и камер, в том числе аварийно – восстановительный ремонт сетей, с последующим восстановлением нарушенного благоустройства по Советская ул. д.124, Профсоюзная ул. д.79, Хохрякова ул. д.95; Володарского ул. д.33, Хохрякова ул. д.32, Дзержинского ул. д.23; Хохрякова ул. д.78, д.80, д.95, д.97, Советская ул. д.124, д.126, Профсоюзная ул. д.79;</t>
  </si>
  <si>
    <t>Работы по замене сетей водоснабжения и водоотведения г. Тюмени, по ремонту и установке водопроводных и канализационных колодцев и камер, в том числе аварийно – восстановительный ремонт сетей, с последующим восстановлением нарушенного благоустройства по Червишевский тракт д.15 кор. 1, 2, 3, 4, Самарцева ул. д.40; Николая Чаплина ул. д.113 (водоснабжение); Карла Маркса ул. д.10; Николая Чаплина ул. д.113 (водоотведение)</t>
  </si>
  <si>
    <t>Работы по замене сетей водоснабжения и водоотведения г. Тюмени, по ремонту и установке водопроводных и канализационных колодцев и камер, в том числе аварийно – восстановительный ремонт сетей, с последующим восстановлением нарушенного благоустройства по Одесская ул. д.24 А, д.24; Пермякова ул. д.6 А, д.8, Текстильная ул. д.5, д.7; Котовского ул. д.5 кор. 1, д.5</t>
  </si>
  <si>
    <t>Работы по замене сетей водоснабжения и водоотведения г. Тюмени, по ремонту и установке водопроводных и канализационных колодцев и камер, в том числе аварийно – восстановительный ремонт сетей, с последующим восстановлением нарушенного благоустройства по Мельникайте ул. д.93; Геологоразведчиков проезд д.4; Пермякова ул. д.48 кор. 2, д.48</t>
  </si>
  <si>
    <t>21-2021</t>
  </si>
  <si>
    <t>ЗАО ВИВ</t>
  </si>
  <si>
    <t>65П-21</t>
  </si>
  <si>
    <t>ПЗ-071-ПП-21</t>
  </si>
  <si>
    <t xml:space="preserve">Поставка запасных частей для ремонта насосных агрегатов марки Grundfos </t>
  </si>
  <si>
    <t>ООО «ИЦ «АСТИВ»</t>
  </si>
  <si>
    <t>68ПЗ-21</t>
  </si>
  <si>
    <t>ПЗ-070-ПП-21</t>
  </si>
  <si>
    <t>Выполнение ремонтно-восстановительных работ фильтра №12 первой очереди ВВОС</t>
  </si>
  <si>
    <t>д.в. по ПП №1</t>
  </si>
  <si>
    <t xml:space="preserve">ООО «Ампер Строй» </t>
  </si>
  <si>
    <t>ПЗ-069-ПП-21</t>
  </si>
  <si>
    <t>Региональной общественной организацией «Федерация бокса Тюменской области»</t>
  </si>
  <si>
    <t>63ПЗ-21</t>
  </si>
  <si>
    <t>Поставка Комплекта частотно-регулируемых приводов со шкафом управления, размещенных в блок-боксе, проведение ШМР и ПНР</t>
  </si>
  <si>
    <t>Поставка фитингов ПЭ</t>
  </si>
  <si>
    <t>22.21.2</t>
  </si>
  <si>
    <t>ПЗ-072-ИП-21</t>
  </si>
  <si>
    <t>Поставка перильного ограждения в целях реализации мероприятия: «Модернизация сооружений аэрации-дегазации» Станция подъёма и очистки воды цеха ВВОС
для нужд ООО «Тюмень Водоканал»</t>
  </si>
  <si>
    <t>42.99.19.140</t>
  </si>
  <si>
    <t>1.3</t>
  </si>
  <si>
    <t xml:space="preserve">ООО «Спецметаллкомплект» </t>
  </si>
  <si>
    <t>Выполнение работ по на замене сетей водоснабжения и водоотведения г.Тюмени, ремонт и установка водопроводных и канализационных колодцев и камер, в том числе  аварийно – восстановительный ремонт сетей с последующим восстановлением нарушенного благоустройства</t>
  </si>
  <si>
    <t>Выполнение комплекса работ «под ключ» по объекту: «Реконструкция напорных канализационных коллекто-ров от НСВ-7 (Ду=1200мм, L=6330п.м.)»</t>
  </si>
  <si>
    <t>Выполнение комплекса работ «под ключ» по объекту: «Реконструкция самотечного канализационного коллектора Ду1000 по ул.Широтная (от ул. Мельникайте до ул. Монтажников) (Dу=1000мм L=3490п.м.)»</t>
  </si>
  <si>
    <t>Выполнение работ по разработке проектной документа-ции, поставка, СМР, ПНР по объекту:
«Реконструкция основного блока сооружений: модерниза-ция камер хлопьеобразования, отстойников, автоматиза-ция, реконструкция сопутствующих инженерных систем» (Реконструкция котельной МВОС)»</t>
  </si>
  <si>
    <t>Проведение акарицидной обработки (от клещей) объектов Общества</t>
  </si>
  <si>
    <t>81.29.1</t>
  </si>
  <si>
    <t>66ПЗ-21</t>
  </si>
  <si>
    <t>Поставка Устройства распределительного РУ-0.4 кВ IP20 2000х4200х1200ММ со шкафом АСУ ТП управления КНС IP54, 400В, 50Гц, УХЛ4 2000х2600х650ММ</t>
  </si>
  <si>
    <t>Выполнение работ по монтажу приборов учета воды в затопляемых колодцах в с. Каскара для нужд ООО «Тюмень Водоканал»</t>
  </si>
  <si>
    <t>Выполнение комплекса работ «под ключ» по объекту:
«Реконструкция насосной станции водоотведения № 45 по адресу: мкр. Лесной, 6»</t>
  </si>
  <si>
    <t>Выполнение строительно-монтажных работ по объекту: 
«Реконструкция сетей водоснабжения по ул.Ямская D=400мм (участок от ул. Таврическая до ул.Болотникова, ориентировочная протяженность 580п.м.)»</t>
  </si>
  <si>
    <t>69ПЗ-21</t>
  </si>
  <si>
    <t xml:space="preserve">Поставка отводов стальных, переходов и тройника </t>
  </si>
  <si>
    <t>Выполнение комплекса работ «под ключ» по объектам рамочного договора по строительству/реконструкции сетей водоснабжения и водоотведения, а также сопутствующих объектов сетей водоснабжения и водоотведения Тюменского района направление «Онохино-3000»</t>
  </si>
  <si>
    <t>Поставка расходных материалов и запасных частей для МФУ</t>
  </si>
  <si>
    <t>26.20.1</t>
  </si>
  <si>
    <t>Договор энергоснабжения</t>
  </si>
  <si>
    <t>35.14</t>
  </si>
  <si>
    <t>Заключения договора на сопровождение информационно-справочной системы «Техэксперт» (блок БНД:Лаборатория, сетевая версия, 5 пользователей)</t>
  </si>
  <si>
    <t>71ПЗ-21</t>
  </si>
  <si>
    <t xml:space="preserve">Поставка кварцевого песка фракции 0,8-2,0 мм для нужд ООО «Тюмень Водоканал» </t>
  </si>
  <si>
    <t>08.12.11.120</t>
  </si>
  <si>
    <t>72ПЗ-21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</si>
  <si>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</si>
  <si>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42ГПБ-21</t>
  </si>
  <si>
    <t>КО-028-ТМЦ-ПП-21</t>
  </si>
  <si>
    <t>выполнение работ по мероприятию «Диспетчеризация и автоматизация сооружений водоотведения Тюменского района» по объекту «Диспетчеризация и автоматизация НСВ-217, п. Московский ул. Восточная 96; НСВ-208, п. Боровский, ул. Мира 27; НСВ-202, п. Боровский ул. Набережная 5»</t>
  </si>
  <si>
    <t>ПЗ-080-ПП-21</t>
  </si>
  <si>
    <t xml:space="preserve">нет </t>
  </si>
  <si>
    <t xml:space="preserve">капитальный ремонт вентиляционной системы на НСВ-7 города Тюмени </t>
  </si>
  <si>
    <t>28-2021</t>
  </si>
  <si>
    <t>д.в. №1</t>
  </si>
  <si>
    <t>ООО «НПО Совтек»</t>
  </si>
  <si>
    <t>83ПЗ-21</t>
  </si>
  <si>
    <t xml:space="preserve">оказание услуг по проведению лабораторных исследований на границе СЗЗ и в зоне влияния предприятия ООО «Тюмень Водоканал» </t>
  </si>
  <si>
    <t>КП-013-ПП-21</t>
  </si>
  <si>
    <t>Коркина А.А.</t>
  </si>
  <si>
    <t>32110253211 (КП-013-ПП-21)</t>
  </si>
  <si>
    <t>ООО Эксперт</t>
  </si>
  <si>
    <t>ООО Эконта</t>
  </si>
  <si>
    <t>44ГПБ-21</t>
  </si>
  <si>
    <t>КО-019-ПП-21</t>
  </si>
  <si>
    <t>81ПЗ-21</t>
  </si>
  <si>
    <t>КП-011-СМР-ИП-21</t>
  </si>
  <si>
    <t>Кузьмин Ю</t>
  </si>
  <si>
    <t>30-2021</t>
  </si>
  <si>
    <t>ООО "ВК Подводные технологии"</t>
  </si>
  <si>
    <t>ООО Сибгидрострой</t>
  </si>
  <si>
    <t>185ИП-21</t>
  </si>
  <si>
    <t>Разработка проектно-сметной документации, выполнение инженерных изысканий и прохождение государственной экспертизы достоверности сметной стоимости строи-тельства (3 объекта)</t>
  </si>
  <si>
    <t>МИ-015-СМР-ИП-21</t>
  </si>
  <si>
    <t>6304</t>
  </si>
  <si>
    <t>МИ-018-ПИР-СМР-ИП-21</t>
  </si>
  <si>
    <t>6327 ип 400395, 300395</t>
  </si>
  <si>
    <t>МИ-029-СМР-ИП-21</t>
  </si>
  <si>
    <t>Выполнение строительно-монтажных работ по объекту: «Оптимизация водопроводной сети: восстановление водопроводной сети; управление давлением, оптимизация работы системы транспорта воды (датчики давления, приборы учета с возможностью передачи данных). Реконструкция водовода d500мм по ул. Коммунистическая (переход по эстакаде через ручей)»</t>
  </si>
  <si>
    <t>Поставка металической мебели</t>
  </si>
  <si>
    <t>ПЗ-079-ПП-21</t>
  </si>
  <si>
    <t>Услуги по проведению стратегической сессии</t>
  </si>
  <si>
    <t>Кузьмина</t>
  </si>
  <si>
    <t>27-2021</t>
  </si>
  <si>
    <t xml:space="preserve">АНО ОДООЦ «Ребячья республика» </t>
  </si>
  <si>
    <t>80ПЗ-21</t>
  </si>
  <si>
    <t>31-2021</t>
  </si>
  <si>
    <t>26-2021</t>
  </si>
  <si>
    <t>ООО ИНРОСТ-МСК</t>
  </si>
  <si>
    <t>40ГПБ-21</t>
  </si>
  <si>
    <t>Дробилки канализационные, ленточные и шнековые конвейеры распредустройств</t>
  </si>
  <si>
    <t>9В</t>
  </si>
  <si>
    <t>ООО Велбер
ООО НПФ Экотон</t>
  </si>
  <si>
    <t>не соответствует ТЗ</t>
  </si>
  <si>
    <t>будет повторно размещено КП</t>
  </si>
  <si>
    <t>не соответствие трбованиям ККО</t>
  </si>
  <si>
    <t>ООО ТюменьТеплоГазмонтаж</t>
  </si>
  <si>
    <t>ЗАО Водоканал-2</t>
  </si>
  <si>
    <t>78000000</t>
  </si>
  <si>
    <t>180ИП-21</t>
  </si>
  <si>
    <t>32110061511</t>
  </si>
  <si>
    <t>32110061511(КО-013-ТМЦ-ПП-21)</t>
  </si>
  <si>
    <t>ООО МК-Трейд</t>
  </si>
  <si>
    <t>ООО «ДЕТАЛЬ КОМ»</t>
  </si>
  <si>
    <t>227402,4</t>
  </si>
  <si>
    <t>32110070200 (Ког-018-ТМЦ-ИП-21)</t>
  </si>
  <si>
    <t>32110070200 (КО-018-ТМЦ-ИП-21)</t>
  </si>
  <si>
    <t>ООО КОМСТЭТ</t>
  </si>
  <si>
    <t>ООО АМИТРА</t>
  </si>
  <si>
    <t>857112</t>
  </si>
  <si>
    <t>3.13</t>
  </si>
  <si>
    <t>повторно размещен КО</t>
  </si>
  <si>
    <t>3.14</t>
  </si>
  <si>
    <t>объявляется повторно как КО</t>
  </si>
  <si>
    <t>32110154318 (КО-009-ПП-Р-21)</t>
  </si>
  <si>
    <t>17Р-21</t>
  </si>
  <si>
    <t>32110166057 (КО-021-ТМЦ-ПП-21)</t>
  </si>
  <si>
    <t>МИ-012-ПИР-СМР-ИП-21</t>
  </si>
  <si>
    <t>выполнение работ по мероприятию «Диспетчеризация и автоматизация сооружений 
водоотведения г. Тюмени» по объекту «Диспетчеризация и автоматизация НСВ-49 (п. Учхоз-2), НСВ-54 (ул. Льва Каретина (п. Учхоз), НСВ-56 (ул. Барнаульская 90), НСВ-59 (ул. Радужная), НСВ-60 (ул. Административная), НСВ-64 (ул. Барнаульская,100), НСВ-69 (ул. Избышева 6), НСВ-75 (ул. Веселая, 9), НСВ-76 (ул. Казанская, 18), НСВ-77 (ул. Ставропольская 111), НСВ-86 (Нейрохирургия Червишевский тракт 5-й км), НСВ-87 (ул. Суходольская 25), НСВ-88 (Академика Сахарова)»</t>
  </si>
  <si>
    <t>6165</t>
  </si>
  <si>
    <t>Подолян Р.П.</t>
  </si>
  <si>
    <t>КО-013-ПП-21</t>
  </si>
  <si>
    <t>6007</t>
  </si>
  <si>
    <t>КО-023-ТМЦ-ПП-21</t>
  </si>
  <si>
    <t>32110175038(КО-023-ТМЦ-ПП-21)</t>
  </si>
  <si>
    <t>ООО ЗМЗ Сибстрой 2007</t>
  </si>
  <si>
    <t>43ГПБ-21</t>
  </si>
  <si>
    <t>КО-024-ТМЦ-ПП-21</t>
  </si>
  <si>
    <t>32110184146 (КО-024-ТМЦ-ПП-21)</t>
  </si>
  <si>
    <t>ООО НАША СИБИРЬ</t>
  </si>
  <si>
    <t>ООО САМУР</t>
  </si>
  <si>
    <t>41ГПБ-21</t>
  </si>
  <si>
    <t>заявка №11.8 от 08.04.21</t>
  </si>
  <si>
    <t>5965</t>
  </si>
  <si>
    <t>Насосные агрегаты канализационные (Вертикальные моноблочные погружные, Вертикальные моноблочные сухой установки, Вертикальные сухой установки (по типу СДВ), Горизонтальные сухой установки (по типу СМ, СД и т.п.))</t>
  </si>
  <si>
    <t>6А</t>
  </si>
  <si>
    <t>отмена закупки до окончания срока</t>
  </si>
  <si>
    <t>КО-014-ПП-21</t>
  </si>
  <si>
    <t>Кузьмин Ю.И. Цветухин О.А.</t>
  </si>
  <si>
    <t>8.7</t>
  </si>
  <si>
    <t>84ПЗ-21</t>
  </si>
  <si>
    <t>1.1.2</t>
  </si>
  <si>
    <t>КО-017-ПП-21</t>
  </si>
  <si>
    <t>Лот №4</t>
  </si>
  <si>
    <t>Лот №3</t>
  </si>
  <si>
    <t>18Р-21</t>
  </si>
  <si>
    <t>КО-016-ПП-21</t>
  </si>
  <si>
    <t>КО-025-ТМЦ-ПП-21</t>
  </si>
  <si>
    <t>6340 ип 5005</t>
  </si>
  <si>
    <t>КП-012-ТМЦ-ПП-21</t>
  </si>
  <si>
    <t>3211020456 (КП-012-ТМЦ-ПП-21)</t>
  </si>
  <si>
    <t>77ПЗ-21</t>
  </si>
  <si>
    <t>МИ-018-ПП-21</t>
  </si>
  <si>
    <t>Мотова</t>
  </si>
  <si>
    <t>32110267679</t>
  </si>
  <si>
    <t>КО-019-ПИР-СМР-ИП-21</t>
  </si>
  <si>
    <t>КО-020-ПИР-СМР-ИП-21</t>
  </si>
  <si>
    <t>КО-025-ПИР-СМР-ИП-21</t>
  </si>
  <si>
    <t>5064</t>
  </si>
  <si>
    <t>ПЗ-073-ПП-21</t>
  </si>
  <si>
    <t>ООО СК «Витапром»</t>
  </si>
  <si>
    <t>КП-014-ТМЦ-ИП-21</t>
  </si>
  <si>
    <t>КО-027-ТМЦ-ИП-21</t>
  </si>
  <si>
    <t xml:space="preserve">ПЗ-075-ПП-21 </t>
  </si>
  <si>
    <t>№1</t>
  </si>
  <si>
    <t>ООО «МПК Сталь»</t>
  </si>
  <si>
    <t xml:space="preserve">ПЗ-077-ИП-21 </t>
  </si>
  <si>
    <t>24-2021</t>
  </si>
  <si>
    <t>в. №1.2</t>
  </si>
  <si>
    <t>78ПЗ-21</t>
  </si>
  <si>
    <t>Заявка №10</t>
  </si>
  <si>
    <t>6147, 6175</t>
  </si>
  <si>
    <t>Неразъемные соединения полиэтилен-сталь (НСПС)</t>
  </si>
  <si>
    <t>32А</t>
  </si>
  <si>
    <t>ООО Полипластик</t>
  </si>
  <si>
    <t>82ПЗ-21</t>
  </si>
  <si>
    <t>позиции 1-5, 15, 16, 18-22, 24, 26-28, 30, 33-35, 37-4</t>
  </si>
  <si>
    <t>3.3.5.1.11</t>
  </si>
  <si>
    <t>процедура 32109893902 признана по позиции 12-51 несостоявшимся протоколом ТК ВОЗ 15-2021 вопрос 8.2</t>
  </si>
  <si>
    <t>КО-028-ПИР-СМР-ИП-21</t>
  </si>
  <si>
    <t>6495</t>
  </si>
  <si>
    <t>КО-029-ТМЦ-ПП-21</t>
  </si>
  <si>
    <t>ПЗ-045-ПП-21</t>
  </si>
  <si>
    <t>Руденко</t>
  </si>
  <si>
    <t xml:space="preserve">АО ЭК Восток </t>
  </si>
  <si>
    <t>74ПЗ-21</t>
  </si>
  <si>
    <t>73ПЗ-21</t>
  </si>
  <si>
    <t>ПЗ-057-ПП-21</t>
  </si>
  <si>
    <t>АО Газпромэнергосбыт</t>
  </si>
  <si>
    <t>30797695,20</t>
  </si>
  <si>
    <t>75ПЗ-21</t>
  </si>
  <si>
    <t>76ПЗ-21</t>
  </si>
  <si>
    <t xml:space="preserve">ПЗ-078-ПП-21 </t>
  </si>
  <si>
    <t>в. №6</t>
  </si>
  <si>
    <t>ООО «Центр нормативно-технической документации»</t>
  </si>
  <si>
    <t>79ПЗ-21</t>
  </si>
  <si>
    <t>Огородников А.В.</t>
  </si>
  <si>
    <t>ООО Аир-Газ</t>
  </si>
  <si>
    <t>позиции 6-14, 17, 23, 25, 29, 31, 32, 36</t>
  </si>
  <si>
    <t xml:space="preserve">ПЗ-076-ИП-21 </t>
  </si>
  <si>
    <t>доп. Вопрос №1</t>
  </si>
  <si>
    <t>ООО «Бобровский кварцит»</t>
  </si>
  <si>
    <t>МИ-026-ПИР-ИП-21</t>
  </si>
  <si>
    <t>Разработка проектно-сметной документации, выполнение инженерных изысканий и прохождение государственной экспертизы достоверности сметной стоимости строительства (4 объекта)</t>
  </si>
  <si>
    <t>МИ-027-ПИР-ИП-21</t>
  </si>
  <si>
    <t>Разработка проектно-сметной документации, выполнение инженерных изысканий и прохождение государственной экспертизы достоверности сметной стоимости строительства (3 объекта)</t>
  </si>
  <si>
    <t>Поставка крана мостового электрического 3.2Т 6М и  тали электрической цепной 3.2Т 9М 5М/МИН для нужд ООО «Тюмень Водоканал»</t>
  </si>
  <si>
    <t>ПЗ-067-ПП-21</t>
  </si>
  <si>
    <t xml:space="preserve">Восстановление нарушенного благоустройства и укрепление береговых линий на  территории лесничества "Гилевская Роща" </t>
  </si>
  <si>
    <t>Пальянов</t>
  </si>
  <si>
    <t>ООО ДОРОЖНО-СТРОИТЕЛЬНОЕ УПРАВЛЕНИЕ "МОСТОСТРОЙ-11"</t>
  </si>
  <si>
    <t>19Р-21</t>
  </si>
  <si>
    <t>Выполнение комплекса работ «под ключ» по объекту:
«Реконструкция сетей канализации Д=160мм Московское МО (ориентировочная протяженность 6105м)»</t>
  </si>
  <si>
    <t>МИ-031-СМР-ИП-21</t>
  </si>
  <si>
    <t>Выполнение строительно-монтажных работ по объекту: 
«Оптимизация водопроводной сети: восстановление водопроводной сети; управление давлением, оптимизация работы системы транспорта воды (датчики давления, приборы учета с возможностью передачи данных). Реконструкция сети водопровода Д=110мм, Д=500мм по ул.Жигулевская на участке от ул.Минская до ул.Мельникайте, ориентировочной протяженностью 1154п.м. (Д=100мм, L=724п.м., Д=500мм, L=430п.м.)»</t>
  </si>
  <si>
    <t>6525                      4069</t>
  </si>
  <si>
    <t>Выполнение капитального ремонта  помещений бытовой комнаты дежурного персонала и санузла НС-2</t>
  </si>
  <si>
    <t>ПЗ-030-ПП-21</t>
  </si>
  <si>
    <t>на право заключения рамочного договора  о предоставлении кредитов</t>
  </si>
  <si>
    <t>Открытие банковских вкладов, займы и кредитование</t>
  </si>
  <si>
    <t>2В</t>
  </si>
  <si>
    <t>ПЭУ</t>
  </si>
  <si>
    <t xml:space="preserve">ПАО Росбанк </t>
  </si>
  <si>
    <t>Поставка автотранспорта для нужд ООО "Тюмень Водоканал"  (Фургон грузопассажирский цельнометаллический Газель Next)</t>
  </si>
  <si>
    <t>8.2.1</t>
  </si>
  <si>
    <t>АО СТ-Авто</t>
  </si>
  <si>
    <t xml:space="preserve">Поставка автотранспорта для нужд ООО "Тюмень Водоканал"  (Передвижная ремонтная мастерская ГАЗОН NEXT 41R33)_x000D_
</t>
  </si>
  <si>
    <t>10035000</t>
  </si>
  <si>
    <t>8.4.1</t>
  </si>
  <si>
    <t xml:space="preserve">Поставка автотранспорта для нужд ООО "Тюмень Водоканал"  (Передвижная телеметрическая лаборатория на автомобильном шасси)_x000D_
</t>
  </si>
  <si>
    <t>ООО АвтоцентрГАЗ-Русавто</t>
  </si>
  <si>
    <t xml:space="preserve">Поставка автотранспорта для нужд ООО "Тюмень Водоканал"  (Передвижная Электролаборатория на автомобильном шасси)_x000D_
</t>
  </si>
  <si>
    <t>ООО Ангстрем</t>
  </si>
  <si>
    <t>Поставка Дробилки канализационной канального типа 73.6М3/ЧАС 171ОБ/МИН 3КВТ 380В измельчителя твердых отходов и волокнистых материалов для нужд ООО «Тюмень Водоканал»</t>
  </si>
  <si>
    <t>Поставка Затвора щитового пружинного 1300ММ 5000ММ электропривод нержавеющая сталь</t>
  </si>
  <si>
    <t>87ПЗ-21</t>
  </si>
  <si>
    <t xml:space="preserve">Поставка перехода К 1220х12 – 1020х12 Ст20 </t>
  </si>
  <si>
    <t>86ПЗ-21</t>
  </si>
  <si>
    <t>Выполнение  покрасочных работ стен в помещениях коридора, операторской, диспетчерской цеха решёток</t>
  </si>
  <si>
    <t>КО-036-СМР-ПП-21</t>
  </si>
  <si>
    <t>Выполнение капитального ремонта КОС Боровский: «Замена аэрационной системы, устройство мешалки, насоса рецикла, сопутствующих инженерных систем»</t>
  </si>
  <si>
    <t>32110278434 (КО-028-ТМЦ-ПП-21)</t>
  </si>
  <si>
    <t>ООО АКТОН</t>
  </si>
  <si>
    <t>ООО ЭЛЕКТРОВЕНТ</t>
  </si>
  <si>
    <t>51ГПБ-21</t>
  </si>
  <si>
    <t>5849</t>
  </si>
  <si>
    <t>Комплектные распределительные устройства *</t>
  </si>
  <si>
    <t>35А</t>
  </si>
  <si>
    <t>Зубак С.Ф.</t>
  </si>
  <si>
    <t>8.1</t>
  </si>
  <si>
    <t>ООО таврида Электрик ОМСК</t>
  </si>
  <si>
    <t>КО-032-ПИР-СМР-ПП-21</t>
  </si>
  <si>
    <t>ПЗ-087-ПП-21</t>
  </si>
  <si>
    <t>29-2021</t>
  </si>
  <si>
    <t>95ПЗ-21</t>
  </si>
  <si>
    <t>45ГПБ-21</t>
  </si>
  <si>
    <t>КО-015-ПП-21</t>
  </si>
  <si>
    <t>Нуждина О.В.</t>
  </si>
  <si>
    <t>32110225213 (КО-015-ПП-21)</t>
  </si>
  <si>
    <t>ООО НИИГИГ</t>
  </si>
  <si>
    <t>ГУПТО ТЦ Тюменьгеомониторинг</t>
  </si>
  <si>
    <t>Гущин С.В.</t>
  </si>
  <si>
    <t>53ГПБ-21</t>
  </si>
  <si>
    <t>МИ-035-ПИР-СМР-ИП-21</t>
  </si>
  <si>
    <t>МИ-033-ПИР-ИП-21</t>
  </si>
  <si>
    <t>32110225408 (МИ-017-ПИР-СМР-ИП-21)</t>
  </si>
  <si>
    <t>214ИП-21</t>
  </si>
  <si>
    <t>Выполнение  комплекса работ «под ключ» по объекту: «Реконструкция самотечного канализационного коллектора Д800-1000 по ул. Червишевский тракт-Мельникайте (от точки слива до ул. Широтная) (Dу=800мм L=1145п.м., Dу=1000мм L=878,3п.м.)»</t>
  </si>
  <si>
    <t>ООО Империя</t>
  </si>
  <si>
    <t>32110274642 (МИ-018-ПИР-СМР-ИП-21)</t>
  </si>
  <si>
    <t>34-2021</t>
  </si>
  <si>
    <t>216ИП-21</t>
  </si>
  <si>
    <t>КО-010-ПИР-СМР-ИП-21</t>
  </si>
  <si>
    <t>код 4049, ПЗ 6526</t>
  </si>
  <si>
    <t>32110310341 (МИ-029-СМР-ИП-21)</t>
  </si>
  <si>
    <t>39-2021</t>
  </si>
  <si>
    <t>ЗАО ВОДОКАНАЛ-2</t>
  </si>
  <si>
    <t>ООО ПСК АРСЕНАЛ</t>
  </si>
  <si>
    <t>КО-031-ТМЦ-ПП-21</t>
  </si>
  <si>
    <t>АХО</t>
  </si>
  <si>
    <t>Копытова С.</t>
  </si>
  <si>
    <t>52ГПБ-21</t>
  </si>
  <si>
    <t>ООО астар групп</t>
  </si>
  <si>
    <t>ООО Восток-строй</t>
  </si>
  <si>
    <t>20Р-21</t>
  </si>
  <si>
    <t>ПЗ-096-ПП-21</t>
  </si>
  <si>
    <t>Обучение руководителей ООО "Тюмень Водоканал"</t>
  </si>
  <si>
    <t>33-2021</t>
  </si>
  <si>
    <t>2.7</t>
  </si>
  <si>
    <t>ООО «Бюро Акцент»</t>
  </si>
  <si>
    <t>93ПЗ-21</t>
  </si>
  <si>
    <t>Заявка № 10 от 23.12.2020г</t>
  </si>
  <si>
    <t>8533</t>
  </si>
  <si>
    <t>36-2021</t>
  </si>
  <si>
    <t>ООО СЕТЬ-ПК,                                  ООО АКСУС-САМАРА</t>
  </si>
  <si>
    <t>9705116385                 6311114844</t>
  </si>
  <si>
    <t>На оказание услуг по монтажу новых секционных ворот Trend 3155x2800 в боксе АТЦ</t>
  </si>
  <si>
    <t>ООО «РВК.Экосервис»</t>
  </si>
  <si>
    <t>ПЗ-018-ИП-21                          ПЗ-097-ИП-21</t>
  </si>
  <si>
    <t>Щедрина М.Г., Кузьмин</t>
  </si>
  <si>
    <t>25.02.2021, 18.06.2021</t>
  </si>
  <si>
    <t>12-2021,                37-2021</t>
  </si>
  <si>
    <t>3.3,                            3.4</t>
  </si>
  <si>
    <t>01.03.2021, 22.06.2021</t>
  </si>
  <si>
    <t>96ПЗ-21</t>
  </si>
  <si>
    <t>ПЗ-018-ИП-21 замена на                    ПЗ-097-ИП-21</t>
  </si>
  <si>
    <t>37-2021</t>
  </si>
  <si>
    <t>ООО СКП-Сервис</t>
  </si>
  <si>
    <t>10266666,67</t>
  </si>
  <si>
    <t>МИ-022-ТМЦ-ПП-21</t>
  </si>
  <si>
    <t>МИ-022-ТМЦ-ПП-21 (32110248601)</t>
  </si>
  <si>
    <t>3.9.</t>
  </si>
  <si>
    <t>АО ИК АКВА</t>
  </si>
  <si>
    <t>ООО РДЭ ИНЖИНИРИНГ</t>
  </si>
  <si>
    <t>48ГПБ-21</t>
  </si>
  <si>
    <t>Поставка насосного агрегата  Д 5000М3/Ч 12.6М 500КВТ 6000В (2 подъем)</t>
  </si>
  <si>
    <t>6056 ип 5005</t>
  </si>
  <si>
    <t>Трубы  полиэтиленовые</t>
  </si>
  <si>
    <t>13А</t>
  </si>
  <si>
    <t>Червонный М.Н.</t>
  </si>
  <si>
    <t>32-2021</t>
  </si>
  <si>
    <t>32110148938 (КО-010-ПП-Р-21)</t>
  </si>
  <si>
    <t>25Р-21</t>
  </si>
  <si>
    <t xml:space="preserve">ООО "РЕМСТРОЙ"
ООО "АМПЕРСТРОЙ"
ООО "ЭНЕРГОРЕМСТРОЙ"
</t>
  </si>
  <si>
    <t>в связи с тем, что предложение участника не соответствует отборочным критериям</t>
  </si>
  <si>
    <t xml:space="preserve">Филатов А </t>
  </si>
  <si>
    <t>32110267684  (КО-013-ПП-21)</t>
  </si>
  <si>
    <t>3.15</t>
  </si>
  <si>
    <t>ООО Технопром</t>
  </si>
  <si>
    <t>ООО Денвал</t>
  </si>
  <si>
    <t>заявка №11.7 от 07.04.21</t>
  </si>
  <si>
    <t>Поставка Насосного агрегата перекачки сточных вод 1781.2М3/Ч 11.8М 100КВТ 400В со шкафом управления (КНС-2)</t>
  </si>
  <si>
    <t>6221 ип 2020</t>
  </si>
  <si>
    <t>АО ИК Аква</t>
  </si>
  <si>
    <t>не соответствие оборудования</t>
  </si>
  <si>
    <t>88ПЗ-21</t>
  </si>
  <si>
    <t>32110266111 (КО-014-ПП-21)</t>
  </si>
  <si>
    <t>3.7.</t>
  </si>
  <si>
    <t>ООО СТРОЙТЕХНОЛОГИИ</t>
  </si>
  <si>
    <t>ООО ГИДРО-НСК</t>
  </si>
  <si>
    <t>23Р-21</t>
  </si>
  <si>
    <t>КО-016-ПП-21 (32110225945)</t>
  </si>
  <si>
    <t>3.8.</t>
  </si>
  <si>
    <t>ООО ГИДРОСЕРВИС-2000</t>
  </si>
  <si>
    <t>ООО ОСВ</t>
  </si>
  <si>
    <t>22Р-21</t>
  </si>
  <si>
    <t xml:space="preserve">Заявка № 15.1 от 20.04.2021г.                                                       </t>
  </si>
  <si>
    <t>ООО ГК Пластик
ООО Аир-Газ</t>
  </si>
  <si>
    <t>5263118523
1660341866</t>
  </si>
  <si>
    <t>Выполнение  полного комплекса работ «под ключ» по объектам рамочного договора по строительству/реконструкции сетей водоснабжения и водоотведения, а также сопутствующих объектов сетей водоснабжения и водоотведения Тюменского района направление «ЮГ»</t>
  </si>
  <si>
    <t>ООО Нефтегазсервис</t>
  </si>
  <si>
    <t>241666666,67</t>
  </si>
  <si>
    <t>ООО Тюменьтеплогазмонтаж</t>
  </si>
  <si>
    <t>256220519,17</t>
  </si>
  <si>
    <t>ООО Смарт групп - альтернативное предложение</t>
  </si>
  <si>
    <t>КО-021-ПИР-СМР-ИП-21</t>
  </si>
  <si>
    <t>КО-023-ПИР-СМР-ИП-21</t>
  </si>
  <si>
    <t>32110264599 (КП-014-ТМЦ-ИП-21)</t>
  </si>
  <si>
    <t>АО Красногвардейский крановый завод</t>
  </si>
  <si>
    <t>ООО Велес кран</t>
  </si>
  <si>
    <t>49ГПБ-21</t>
  </si>
  <si>
    <t>МИ-024-СМР-ИП-21</t>
  </si>
  <si>
    <t>ип 5048</t>
  </si>
  <si>
    <t>МИ-022-СМР-ИП-21</t>
  </si>
  <si>
    <t>4036</t>
  </si>
  <si>
    <t>32110285310 (МИ-022-СМР-ИП-21)</t>
  </si>
  <si>
    <t>ООО ТЮМЕНЬБУРСТРОЙ</t>
  </si>
  <si>
    <t>ООО РСУ-ТЮМЕНЬ</t>
  </si>
  <si>
    <t>32110302412 (КО-028-ПИР-СМР-ИП-21)</t>
  </si>
  <si>
    <t>08.06.21</t>
  </si>
  <si>
    <t>3.4.</t>
  </si>
  <si>
    <t>ООО Олекс Групп</t>
  </si>
  <si>
    <t>32110287325 (КО-029-ТМЦ-ПП-21)</t>
  </si>
  <si>
    <t>ООО ГрандТелеком</t>
  </si>
  <si>
    <t>ООО Арсенал+Сервис</t>
  </si>
  <si>
    <t>50ГПБ-21</t>
  </si>
  <si>
    <t>ип 2024</t>
  </si>
  <si>
    <t>40-2021</t>
  </si>
  <si>
    <t>ООО Геокад</t>
  </si>
  <si>
    <t>ООО Ругис</t>
  </si>
  <si>
    <t>9042, 9045</t>
  </si>
  <si>
    <t>32110307987 (МИ-027-ПИР-ИП-21)</t>
  </si>
  <si>
    <t>02.06.21</t>
  </si>
  <si>
    <t>КП-015-ТМЦ-ПП-21</t>
  </si>
  <si>
    <t>МИ-030-ПИР-СМР-ИП-21</t>
  </si>
  <si>
    <t>6542 ип 9017</t>
  </si>
  <si>
    <t>ООО Альфастрой</t>
  </si>
  <si>
    <t>Заявка № 11.2 от 02.02.2021</t>
  </si>
  <si>
    <t>Поставка Насосного агрегата вертикальный двустороннего входа 4000М3/Ч 42М 560КВТ 6000В  (1 подъем)</t>
  </si>
  <si>
    <t>5572 ип 4009</t>
  </si>
  <si>
    <t>Насосные агрегаты и насосы горизонтальные двухстороннего входа одноступенчатые  (по типу Д)</t>
  </si>
  <si>
    <t>7А</t>
  </si>
  <si>
    <t>92ПЗ-21</t>
  </si>
  <si>
    <t>32110311101 (МИ-031-СМР-ИП-21)</t>
  </si>
  <si>
    <t>3.8</t>
  </si>
  <si>
    <t>КП-017-ПП-Р-21</t>
  </si>
  <si>
    <t>64.19.2</t>
  </si>
  <si>
    <t>КО-030-ТМЦ-ПП-21</t>
  </si>
  <si>
    <t>Поставка металлопроката_x000D_</t>
  </si>
  <si>
    <t>24.10</t>
  </si>
  <si>
    <t>ООО СпецТехПром</t>
  </si>
  <si>
    <t>протокол ТК ВОЗ 40-2021 от 25.06.21 об изменении суммы и замена поставщика</t>
  </si>
  <si>
    <t xml:space="preserve">протокол ТК ВОЗ 40-2021 от 25.06.21 об изменении суммы </t>
  </si>
  <si>
    <t>КП-016-ТМЦ-ПП-21</t>
  </si>
  <si>
    <t>28.92.40.129</t>
  </si>
  <si>
    <t>ПЗ-084-ПП-ИП-21</t>
  </si>
  <si>
    <t>ОУСС</t>
  </si>
  <si>
    <t xml:space="preserve">Леонов </t>
  </si>
  <si>
    <t>2.1</t>
  </si>
  <si>
    <t>АО ЛМЗ "СТРОЙЭКС"</t>
  </si>
  <si>
    <t>3.3.6.4 пп. 16</t>
  </si>
  <si>
    <t xml:space="preserve">ПЗ-083-ИП-21 </t>
  </si>
  <si>
    <t>1.7</t>
  </si>
  <si>
    <t>ООО «Т72»</t>
  </si>
  <si>
    <t>ПЗ-085-ПП-21</t>
  </si>
  <si>
    <t>ООО «Астар»</t>
  </si>
  <si>
    <t>21Р-21</t>
  </si>
  <si>
    <t>заявка №11.9 от 11.05.21</t>
  </si>
  <si>
    <t>Поставка Насосного агрегата погружноого вертикального сухой установки 501М3/Ч 50.7М 127КВТ 380В со шкафами управления</t>
  </si>
  <si>
    <t>Заявка № 11.11 от 04.06.2021г</t>
  </si>
  <si>
    <t>Поставка Насосных агрегатов для НСВ для нужд ООО "Тюмень Водоканал"</t>
  </si>
  <si>
    <t xml:space="preserve">Поставка автотранспорта для нужд ООО "Тюмень Водоканал"  (Каналопромывочная машина ДКТ Старт 225)
</t>
  </si>
  <si>
    <t>КО-032-ТМЦ-ПП-21</t>
  </si>
  <si>
    <t>Поставка  электротехнических изделий и кабельно-проводниковой продукции для нужд ООО «Тюмень Водоканал»</t>
  </si>
  <si>
    <t>лебедева Л.Н.</t>
  </si>
  <si>
    <t>КО-034-СМР-ИП-21</t>
  </si>
  <si>
    <t>КО-021-ПП-21</t>
  </si>
  <si>
    <t>Оказание услуг по взысканию задолженности с населения в пользу ООО «Тюмень Водоканал»</t>
  </si>
  <si>
    <t>6746</t>
  </si>
  <si>
    <t>64.99.19</t>
  </si>
  <si>
    <t>Ермакова В.А.</t>
  </si>
  <si>
    <t>КО-033-ТМЦ-ПП-21</t>
  </si>
  <si>
    <t>Поставка пожарных рукавов</t>
  </si>
  <si>
    <t>Поставка трубы гофрированной</t>
  </si>
  <si>
    <t>22.21</t>
  </si>
  <si>
    <t>КП-018-ПП-21</t>
  </si>
  <si>
    <t>оказание услуг по скашиванию травы и не желательной кустарниковой растительности 
на территории сооружений водоподготовки Метелевского и Велижанского водозабора, 
а так же сооружений очистки сточных вод г. Тюмени</t>
  </si>
  <si>
    <t>43.12.11</t>
  </si>
  <si>
    <t>Столбова Т.Ю.</t>
  </si>
  <si>
    <t>КО-022-ПП-21</t>
  </si>
  <si>
    <t>Оказание услуг по измерению параметров, отбор и анализ проб промышленных выбросов загрязняющих веществ в атмосферный воздух от стационарных источников ООО «Тюмень Водоканал»</t>
  </si>
  <si>
    <t>6759</t>
  </si>
  <si>
    <t>ПЗ-092-ПП-21</t>
  </si>
  <si>
    <t xml:space="preserve">ремонт КПП ZF на автомобиле Камаз 6520 гос.№ С116ОХ72 в дилерском центре Камаз </t>
  </si>
  <si>
    <t>Мифтахов</t>
  </si>
  <si>
    <t>ООО «РусИнтехЦентр»</t>
  </si>
  <si>
    <t>99ПЗ-21</t>
  </si>
  <si>
    <t>ПЗ-093-ПП-21</t>
  </si>
  <si>
    <t xml:space="preserve">Поставка концевых балок </t>
  </si>
  <si>
    <t>ООО ПО «Высота»</t>
  </si>
  <si>
    <t>97ПЗ-21</t>
  </si>
  <si>
    <t>ПЗ-090-ПП-21</t>
  </si>
  <si>
    <t xml:space="preserve">Ремонт приточно-вытяжной вентиляции на территории цеха отчистки сточных вод, для обвязки и запуска в работу систем воздухоотчистки Страда </t>
  </si>
  <si>
    <t>2.5</t>
  </si>
  <si>
    <t>ООО «НПО «Совтек»</t>
  </si>
  <si>
    <t>90ПЗ-21</t>
  </si>
  <si>
    <t>ПЗ-095-ПП-21</t>
  </si>
  <si>
    <t>Поставка запасных частей для грунтореза</t>
  </si>
  <si>
    <t>2.3</t>
  </si>
  <si>
    <t>ООО «Парк КТ»</t>
  </si>
  <si>
    <t>94ПЗ-21</t>
  </si>
  <si>
    <t>ПЗ-086-ПП-21</t>
  </si>
  <si>
    <t>Поставка компрессора</t>
  </si>
  <si>
    <t>ООО «Компрессор САС»</t>
  </si>
  <si>
    <t>91ПЗ-21</t>
  </si>
  <si>
    <t>ПЗ-074-ПП-21</t>
  </si>
  <si>
    <t>Выполнение  проектно-изыскательских работ на объектах ООО "Тюмень Водоканал"</t>
  </si>
  <si>
    <t>226ИП-21</t>
  </si>
  <si>
    <t>Заявка № 11.10 от 19.05.2021г</t>
  </si>
  <si>
    <t xml:space="preserve">Поставка насосных агрегатов консольных моноблочных </t>
  </si>
  <si>
    <t>Заявка № 11.12 от 10.06.2021г</t>
  </si>
  <si>
    <t>ПЗ-101-ПП-21</t>
  </si>
  <si>
    <t xml:space="preserve">Выполнения работ по капитальному ремонту здания АБК </t>
  </si>
  <si>
    <t>43.21</t>
  </si>
  <si>
    <t>ООО «Ремстрой»</t>
  </si>
  <si>
    <t>24Р-21</t>
  </si>
  <si>
    <t>ПЗ-100-ПП-21</t>
  </si>
  <si>
    <t>Заключение договора ГПХ на проведение анализа работоспособности информационной системы управления проектами, контроль, сопровождение работ по устранению замечаний в ходе испытаний в соответствии с ПиМИ, согласно приложений № 1,2 к Мировому соглашению № А 70-14704/2020, организацию рабочего процесса по взаимодействию представителей АО «Системы управления» и ООО «Тюмень Водоканал», подготовку заключения о работоспособности ИСУП в соответствии с Техническим заданием</t>
  </si>
  <si>
    <t>62.02</t>
  </si>
  <si>
    <t>Крохалева</t>
  </si>
  <si>
    <t>2.4</t>
  </si>
  <si>
    <t>Самигуллин Роберт Рамилевич</t>
  </si>
  <si>
    <t>100ПЗ-21</t>
  </si>
  <si>
    <t>ПЗ-091-ИП-ПП-21</t>
  </si>
  <si>
    <t>ДКС+ПО</t>
  </si>
  <si>
    <t>35-2021</t>
  </si>
  <si>
    <t>98ПЗ-21</t>
  </si>
  <si>
    <t>Выполнение работ по капитальному ремонту водозаборов                                                                    д. Паренкина, д. Субботина, Тюменского района</t>
  </si>
  <si>
    <t>42.21.13.120</t>
  </si>
  <si>
    <t>КО-024-ПП-21</t>
  </si>
  <si>
    <t>Оказание услуг по промывке водогрейных котлов ВК-21 ВВОС г. Тюмени</t>
  </si>
  <si>
    <t>6985</t>
  </si>
  <si>
    <t>35</t>
  </si>
  <si>
    <t>КП-021-ТМЦ-ПП-21</t>
  </si>
  <si>
    <t>Поставка фасадной вывески для нужд ООО «Тюмень Водоканал»</t>
  </si>
  <si>
    <t>6962</t>
  </si>
  <si>
    <t>18.13</t>
  </si>
  <si>
    <t>КП-020-ТМЦ-ПП-21</t>
  </si>
  <si>
    <t>Поставка и установка кондиционеров для нужд ООО «Тюмень Водоканал» на 2021 год</t>
  </si>
  <si>
    <t>6649</t>
  </si>
  <si>
    <t>28.25</t>
  </si>
  <si>
    <t>Капитальный ремонт вентиляционной системы в цехе фильтров I очередь ВВОС города Тюмени</t>
  </si>
  <si>
    <t>ПЗ-104-ПП-21</t>
  </si>
  <si>
    <t>Выполнение ремонтно-восстановительных работ фильтра №11 первой очереди ВВОС</t>
  </si>
  <si>
    <t xml:space="preserve">ООО «АмперСтрой» </t>
  </si>
  <si>
    <t>26Р-21</t>
  </si>
  <si>
    <t>ПЗ-105-ПП-21</t>
  </si>
  <si>
    <t>Капитальный ремонт (гидроизоляция) бомбоубежища на территории МВОС</t>
  </si>
  <si>
    <t>д.в.1</t>
  </si>
  <si>
    <t>ООО «Астар-групп»</t>
  </si>
  <si>
    <t>27Р-21</t>
  </si>
  <si>
    <t>ПЗ-081-ИП-21</t>
  </si>
  <si>
    <t xml:space="preserve">Осуществление технического присоединения к электрическим сетям по объекту ИП 2017-2025 "Завершение строительства, реконструкции объектов НЗС (КНС, КОС, сети). Реконструкция КНС-36 ул. Камчатская, 115 (ул. Камчатская-кп1)" </t>
  </si>
  <si>
    <t>АО Суэнко</t>
  </si>
  <si>
    <t>3.3.6.4 пп. 33</t>
  </si>
  <si>
    <t>КО-035-ТМЦ-ПП-21</t>
  </si>
  <si>
    <t>Поставка крана подвесного и тали канатной электрической для нужд ООО «Тюмень Водоканал»</t>
  </si>
  <si>
    <t>КО-036-ТМЦ-ПП-21</t>
  </si>
  <si>
    <t>Поставка подшипников для нужд ООО «Тюмень Водоканал»</t>
  </si>
  <si>
    <t>28.15</t>
  </si>
  <si>
    <t>КО-025-ПП-Р-21</t>
  </si>
  <si>
    <t>ООО Полипластик Урал</t>
  </si>
  <si>
    <t>ПЗ-102-ИП-21</t>
  </si>
  <si>
    <t>3.7</t>
  </si>
  <si>
    <t>заключение соглашения о кредитовании банковского счета (овердрафте)</t>
  </si>
  <si>
    <t xml:space="preserve">заключение соглашения  о предоставлении кредитов в форме овердрафт  </t>
  </si>
  <si>
    <t>ПЗ-106-ПП-21</t>
  </si>
  <si>
    <t xml:space="preserve">Поставка и монтаж кондиционера для ЧРП насосной станции второго подъема цеха МВОС </t>
  </si>
  <si>
    <t>7088</t>
  </si>
  <si>
    <t>28.25.12</t>
  </si>
  <si>
    <t>ЦС ВП</t>
  </si>
  <si>
    <t>ООО "НПО "Совтек"</t>
  </si>
  <si>
    <t xml:space="preserve">Оказание услуг по ремонту ДВС на автомобиле MAN TGS-26,400 </t>
  </si>
  <si>
    <t>Капитальный ремонт здания на объекте «Капитальный ремонт сварочного цеха расположенного по адресу: г. Тюмень, ул. Демьяна Бедного, д.90 стр. 6»</t>
  </si>
  <si>
    <t>ООО Ресурс</t>
  </si>
  <si>
    <t>55ГПБ-21</t>
  </si>
  <si>
    <t>03.10.</t>
  </si>
  <si>
    <t>ИП Снохин В.Н.</t>
  </si>
  <si>
    <t>720200034496.</t>
  </si>
  <si>
    <t>54ГПБ-21</t>
  </si>
  <si>
    <t>Выполнение работ по капитальному ремонту НСВ-1 по ул. Ватутина, д.91 г. Тюмень</t>
  </si>
  <si>
    <t>ПЗ-111-ИП-21</t>
  </si>
  <si>
    <t xml:space="preserve">Поставка комплектов управления шиберными затворами в аванкамере МВОС (колонка управления, шток фиксированный для задвижек типа 2005, редуктор) </t>
  </si>
  <si>
    <t>38-2021</t>
  </si>
  <si>
    <t>д.в. №2</t>
  </si>
  <si>
    <t>ООО «Яфар Рус»</t>
  </si>
  <si>
    <t>63ГПБ-21</t>
  </si>
  <si>
    <t>Заявка № 18.2 от 05.07.2021г.</t>
  </si>
  <si>
    <t>Поставка Устройства комплектного распределительного блочного наружной установки БКРУ 6КВ IP43 в комплекте с 2-х трансформаторной подстанцией 2КТПН-250/6/0,4-20 УХЛ1</t>
  </si>
  <si>
    <t>32110287029(КО-019-ПП-21)</t>
  </si>
  <si>
    <t>ООО Бостон</t>
  </si>
  <si>
    <t>ООО СК Сибэнерго</t>
  </si>
  <si>
    <t xml:space="preserve">ПЗ-112-ПП-21 </t>
  </si>
  <si>
    <t xml:space="preserve">Заключение лицензионного договора на обновление версий баз для ПК «ГРАНД-Смета» </t>
  </si>
  <si>
    <t xml:space="preserve">ООО «Белая Лилия» </t>
  </si>
  <si>
    <t>Выполнение комплекса работ «под ключ»: оформление исходно-разрешительной документации для ПИР и СМР, комплекс работ по обследованию, инженерным изысканиям, проектированию, прохождению госэкспертизы (при необходимости), комплекс работ по выполнению строительно-монтажных работ линейных и площадочных сооружений и объектов по строительству сетей водоснабжения и водоотведения в городе Тюмени</t>
  </si>
  <si>
    <t>МИ-038-ПИР-СМР-Ип-21</t>
  </si>
  <si>
    <t>Выполнение комплекса работ «под ключ» по объектам рамочного договора по строительству/реконструкции сетей водоснабжения и водоотведения, а также сопутствующих объектов сетей водоснабжения и водоотведения Тюменского района направление «Московское-3800»</t>
  </si>
  <si>
    <t>7119 ип 9018</t>
  </si>
  <si>
    <t>44-2021</t>
  </si>
  <si>
    <t>нет финансирования</t>
  </si>
  <si>
    <t>41-2021</t>
  </si>
  <si>
    <t>АО Тюменгипроводхоз</t>
  </si>
  <si>
    <t>МИ-037-ПИР-СМР-ИП-2021</t>
  </si>
  <si>
    <t>229ИП-21</t>
  </si>
  <si>
    <t>251ИП-21</t>
  </si>
  <si>
    <t>32110335666 (КО-031-ТМЦ-ПП-21)</t>
  </si>
  <si>
    <t>ООО Железная мебель</t>
  </si>
  <si>
    <t>ООО ТК КАН-Тэррия</t>
  </si>
  <si>
    <t>233ИП-21</t>
  </si>
  <si>
    <t>59ГПБ-21</t>
  </si>
  <si>
    <t>57ГПБ-21</t>
  </si>
  <si>
    <t>32110265231</t>
  </si>
  <si>
    <t>3.11</t>
  </si>
  <si>
    <t>ООО "Олекс Групп"</t>
  </si>
  <si>
    <t>30Р-21</t>
  </si>
  <si>
    <t>ООО "ПСК АРСЕНАЛ"</t>
  </si>
  <si>
    <t>ЗАО "ВОДОКАНАЛ-2"</t>
  </si>
  <si>
    <t>32Р-21</t>
  </si>
  <si>
    <t>28Р-21</t>
  </si>
  <si>
    <t>31Р-21</t>
  </si>
  <si>
    <t>56ГПБ-21; 64ГПБ-21</t>
  </si>
  <si>
    <t>09.07.2021; 16.07.2021</t>
  </si>
  <si>
    <t>ЗАО Водоканал 2</t>
  </si>
  <si>
    <t>34Р-21</t>
  </si>
  <si>
    <t xml:space="preserve">ООО Альфастрой </t>
  </si>
  <si>
    <t>33Р-21</t>
  </si>
  <si>
    <t>ООО "РСУ-ТЮМЕНЬ"</t>
  </si>
  <si>
    <t>35Р-21</t>
  </si>
  <si>
    <t>231ИП-21</t>
  </si>
  <si>
    <t>232ИП-21</t>
  </si>
  <si>
    <t>17-25</t>
  </si>
  <si>
    <t>Рф</t>
  </si>
  <si>
    <t>Шкафы управления</t>
  </si>
  <si>
    <t>16В</t>
  </si>
  <si>
    <t>Кузьмин Ю.</t>
  </si>
  <si>
    <t>32110294888 (КО-027-ТМЦ-ИП-21)</t>
  </si>
  <si>
    <t>3.12</t>
  </si>
  <si>
    <t>ООО Нефтепром-Экспорт, ООО ТРАКТ-Автоматика</t>
  </si>
  <si>
    <t>1831128178, 7017201050</t>
  </si>
  <si>
    <t>1 145 028,33               440 000,00</t>
  </si>
  <si>
    <t>60ГПБ-21; 61ГПБ-21</t>
  </si>
  <si>
    <t>67ПЗ-21</t>
  </si>
  <si>
    <t>240ИП-21</t>
  </si>
  <si>
    <t>241ИП-21</t>
  </si>
  <si>
    <t>252ИП-21</t>
  </si>
  <si>
    <t>230ИП-21</t>
  </si>
  <si>
    <t>32110346025(КП-017-ПП-Р-21)</t>
  </si>
  <si>
    <t>ООО Сибстройтранс</t>
  </si>
  <si>
    <t>36Р-21</t>
  </si>
  <si>
    <t>32110334418</t>
  </si>
  <si>
    <t>КО-030-ТМЦ-ПП-21(32110334418)</t>
  </si>
  <si>
    <t>42-2021</t>
  </si>
  <si>
    <t>ООО ГАЗЭКСПЕРТСТРОЙ</t>
  </si>
  <si>
    <t>ООО Ремстрой</t>
  </si>
  <si>
    <t>СМИ</t>
  </si>
  <si>
    <t>32110372855(КО-033-ТМЦ-ПП-21)</t>
  </si>
  <si>
    <t>23.06.2021</t>
  </si>
  <si>
    <t>ООО Моторкон</t>
  </si>
  <si>
    <t>58ГПБ-21</t>
  </si>
  <si>
    <t>32110376925 (КП-018-ПП-21)</t>
  </si>
  <si>
    <t>ООО ТС-ТМ</t>
  </si>
  <si>
    <t>ООО Феникс-Т</t>
  </si>
  <si>
    <t>62ГПБ-21</t>
  </si>
  <si>
    <t>КО-023-ПП-Р-21</t>
  </si>
  <si>
    <t>6929</t>
  </si>
  <si>
    <t>242ИП-21</t>
  </si>
  <si>
    <t>Выполнение работ по замене дренажно-распределительной системы фильтра №9, первой очереди Велижанских водоочистных сооружений г. Тюмени</t>
  </si>
  <si>
    <t>244ИП-21</t>
  </si>
  <si>
    <t>ПЗ-099-ПП-21</t>
  </si>
  <si>
    <t>АО Райффайзенбанк</t>
  </si>
  <si>
    <t>102ПЗ-21</t>
  </si>
  <si>
    <t>ПЗ-098-ПП-21</t>
  </si>
  <si>
    <t>АО Альфа банк</t>
  </si>
  <si>
    <t>101ПЗ-21</t>
  </si>
  <si>
    <t>ПЗ-107-ПП-21</t>
  </si>
  <si>
    <t>ООО «ЕвроАзия-Трак»</t>
  </si>
  <si>
    <t>ПЗ-108-ПП-21</t>
  </si>
  <si>
    <t xml:space="preserve">ООО «Ремстрой» </t>
  </si>
  <si>
    <t>29Р-21</t>
  </si>
  <si>
    <t>КО-020-ПП-Р-21</t>
  </si>
  <si>
    <t>Капитальный ремонт теплового пункта  в целях повышения энергоэффективности системы отопления и горячего водоснабжения  производственной базы цеха ЭВС и ПНС г. Тюмень, ул. Д. Бедного, 90,  разработка проектной документации стадия РД, поставку, СМР,  ПНР блочно-модульного индивидуального автоматизированного теплового пункта</t>
  </si>
  <si>
    <t>выполнение комплекса работ «под ключ» по объекту: «Диспетчеризация и автоматизация сооружений водоотведения» (Диспетчеризация и автоматизация КНС-3).</t>
  </si>
  <si>
    <t>250ИП-21</t>
  </si>
  <si>
    <t>Заявка №10.1 от 29.06.21</t>
  </si>
  <si>
    <t>7026 ип 2020пзп</t>
  </si>
  <si>
    <t>Кузьмин Ю.И</t>
  </si>
  <si>
    <t>43-2021</t>
  </si>
  <si>
    <t>8.1.2</t>
  </si>
  <si>
    <t>104ПЗ-21</t>
  </si>
  <si>
    <t>Поставка трубы стальной сварной (электросварная прямошовная 1220x20 Ст17Г1С ГОСТ 10704 )
(20,3 м)</t>
  </si>
  <si>
    <t>Выполнение работ по капитальному ремонту ПНС-41 по ул. Монтажников г. Тюмень</t>
  </si>
  <si>
    <t>89ПЗ-21</t>
  </si>
  <si>
    <t>Поставка химреактивов для лабораторного контроля для нужд ООО «Тюмень Водоканал»</t>
  </si>
  <si>
    <t>20.59</t>
  </si>
  <si>
    <t>Выполнение комплекса строительно-монтажных работ по объекту Тюменского района: 
«Реконструкция внутриквартальных сетей водоснабжения Д=315мм с целью обеспечения отдельных территорий населенных пунктов централизованным водоснабжением (ориентировочная протяженность 899,1м). Каскаринское МО»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</si>
</sst>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0"/>
    <numFmt numFmtId="166" formatCode="#,##0.00_р_.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 Cyr"/>
      <charset val="204"/>
    </font>
    <font>
      <b/>
      <sz val="18"/>
      <name val="Calibri"/>
      <family val="2"/>
      <charset val="204"/>
    </font>
    <font>
      <b/>
      <sz val="18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</font>
    <font>
      <sz val="10"/>
      <color theme="1"/>
      <name val="Times New Roman"/>
      <family val="2"/>
      <charset val="204"/>
    </font>
    <font>
      <sz val="8"/>
      <name val="Arial"/>
      <family val="2"/>
      <charset val="1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11"/>
      <name val="Cambria"/>
      <family val="1"/>
      <charset val="204"/>
    </font>
    <font>
      <b/>
      <sz val="10"/>
      <color rgb="FFFF0000"/>
      <name val="Arial Cyr"/>
      <charset val="204"/>
    </font>
    <font>
      <b/>
      <sz val="10"/>
      <color rgb="FFFF0000"/>
      <name val="Arial Cyr"/>
    </font>
    <font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0"/>
      <color rgb="FFFF0000"/>
      <name val="Arial Cyr"/>
      <charset val="204"/>
    </font>
    <font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charset val="204"/>
    </font>
    <font>
      <sz val="8"/>
      <color rgb="FFFF0000"/>
      <name val="Calibri"/>
      <family val="2"/>
      <charset val="204"/>
    </font>
    <font>
      <sz val="11"/>
      <color indexed="10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45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49"/>
      </patternFill>
    </fill>
    <fill>
      <patternFill patternType="solid">
        <fgColor indexed="47"/>
        <bgColor indexed="45"/>
      </patternFill>
    </fill>
    <fill>
      <patternFill patternType="solid">
        <fgColor theme="9" tint="0.59999389629810485"/>
        <bgColor indexed="45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5" tint="0.79998168889431442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5" fillId="0" borderId="0"/>
    <xf numFmtId="0" fontId="17" fillId="0" borderId="0" applyNumberFormat="0" applyFill="0" applyBorder="0" applyAlignment="0" applyProtection="0"/>
    <xf numFmtId="0" fontId="18" fillId="0" borderId="0"/>
    <xf numFmtId="0" fontId="20" fillId="0" borderId="0"/>
    <xf numFmtId="0" fontId="21" fillId="0" borderId="0"/>
    <xf numFmtId="0" fontId="4" fillId="0" borderId="0"/>
    <xf numFmtId="0" fontId="30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77">
    <xf numFmtId="0" fontId="0" fillId="0" borderId="0" xfId="0"/>
    <xf numFmtId="0" fontId="10" fillId="0" borderId="0" xfId="2" applyFont="1" applyFill="1" applyBorder="1" applyAlignment="1" applyProtection="1">
      <protection locked="0"/>
    </xf>
    <xf numFmtId="14" fontId="10" fillId="0" borderId="0" xfId="2" applyNumberFormat="1" applyFont="1" applyFill="1" applyBorder="1" applyAlignment="1">
      <alignment horizontal="center" vertical="center"/>
    </xf>
    <xf numFmtId="0" fontId="7" fillId="0" borderId="0" xfId="2"/>
    <xf numFmtId="0" fontId="10" fillId="0" borderId="0" xfId="2" applyFont="1" applyFill="1" applyBorder="1" applyAlignment="1">
      <alignment wrapText="1"/>
    </xf>
    <xf numFmtId="164" fontId="11" fillId="0" borderId="0" xfId="2" applyNumberFormat="1" applyFont="1" applyBorder="1" applyAlignment="1">
      <alignment horizontal="center" wrapText="1"/>
    </xf>
    <xf numFmtId="0" fontId="11" fillId="0" borderId="0" xfId="2" applyFont="1" applyFill="1" applyBorder="1" applyAlignment="1">
      <alignment horizont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wrapText="1"/>
    </xf>
    <xf numFmtId="0" fontId="12" fillId="2" borderId="0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wrapText="1"/>
    </xf>
    <xf numFmtId="49" fontId="11" fillId="0" borderId="0" xfId="2" applyNumberFormat="1" applyFont="1" applyBorder="1" applyAlignment="1">
      <alignment horizontal="center" wrapText="1"/>
    </xf>
    <xf numFmtId="4" fontId="11" fillId="0" borderId="0" xfId="2" applyNumberFormat="1" applyFont="1" applyBorder="1" applyAlignment="1">
      <alignment horizontal="center" wrapText="1"/>
    </xf>
    <xf numFmtId="4" fontId="12" fillId="0" borderId="0" xfId="2" applyNumberFormat="1" applyFont="1" applyBorder="1" applyAlignment="1">
      <alignment horizontal="center" wrapText="1"/>
    </xf>
    <xf numFmtId="0" fontId="11" fillId="0" borderId="0" xfId="2" applyFont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wrapText="1"/>
    </xf>
    <xf numFmtId="0" fontId="10" fillId="0" borderId="0" xfId="2" applyFont="1" applyAlignment="1">
      <alignment wrapText="1"/>
    </xf>
    <xf numFmtId="4" fontId="12" fillId="9" borderId="3" xfId="2" applyNumberFormat="1" applyFont="1" applyFill="1" applyBorder="1" applyAlignment="1">
      <alignment horizontal="center" vertical="center" wrapText="1"/>
    </xf>
    <xf numFmtId="4" fontId="11" fillId="5" borderId="3" xfId="2" applyNumberFormat="1" applyFont="1" applyFill="1" applyBorder="1" applyAlignment="1">
      <alignment horizontal="center" vertical="center" wrapText="1"/>
    </xf>
    <xf numFmtId="4" fontId="12" fillId="7" borderId="3" xfId="2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14" fontId="10" fillId="0" borderId="5" xfId="2" applyNumberFormat="1" applyFont="1" applyFill="1" applyBorder="1" applyAlignment="1">
      <alignment horizontal="center" vertical="center" textRotation="90" wrapText="1"/>
    </xf>
    <xf numFmtId="0" fontId="11" fillId="0" borderId="5" xfId="2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/>
    </xf>
    <xf numFmtId="14" fontId="10" fillId="0" borderId="5" xfId="2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 shrinkToFit="1"/>
    </xf>
    <xf numFmtId="0" fontId="10" fillId="0" borderId="7" xfId="2" applyFont="1" applyFill="1" applyBorder="1" applyAlignment="1">
      <alignment horizontal="center" vertical="center" wrapText="1" shrinkToFit="1"/>
    </xf>
    <xf numFmtId="0" fontId="11" fillId="0" borderId="3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7" fillId="0" borderId="0" xfId="2" applyFont="1" applyFill="1"/>
    <xf numFmtId="0" fontId="11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164" fontId="10" fillId="0" borderId="5" xfId="2" applyNumberFormat="1" applyFont="1" applyFill="1" applyBorder="1" applyAlignment="1">
      <alignment horizontal="center" vertical="center" textRotation="90" wrapText="1"/>
    </xf>
    <xf numFmtId="14" fontId="10" fillId="0" borderId="5" xfId="2" applyNumberFormat="1" applyFont="1" applyFill="1" applyBorder="1" applyAlignment="1">
      <alignment horizontal="center" vertical="center" wrapText="1" shrinkToFit="1"/>
    </xf>
    <xf numFmtId="4" fontId="10" fillId="0" borderId="1" xfId="4" applyNumberFormat="1" applyFont="1" applyFill="1" applyBorder="1" applyAlignment="1" applyProtection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 shrinkToFit="1"/>
    </xf>
    <xf numFmtId="164" fontId="10" fillId="0" borderId="5" xfId="2" applyNumberFormat="1" applyFont="1" applyFill="1" applyBorder="1" applyAlignment="1">
      <alignment horizontal="center" vertical="center" wrapText="1" shrinkToFit="1"/>
    </xf>
    <xf numFmtId="4" fontId="12" fillId="0" borderId="5" xfId="2" applyNumberFormat="1" applyFont="1" applyFill="1" applyBorder="1" applyAlignment="1">
      <alignment horizontal="center" vertical="center" wrapText="1" shrinkToFit="1"/>
    </xf>
    <xf numFmtId="4" fontId="10" fillId="0" borderId="5" xfId="2" applyNumberFormat="1" applyFont="1" applyFill="1" applyBorder="1" applyAlignment="1">
      <alignment horizontal="center" vertical="center" wrapText="1" shrinkToFit="1"/>
    </xf>
    <xf numFmtId="0" fontId="10" fillId="0" borderId="7" xfId="2" applyFont="1" applyFill="1" applyBorder="1" applyAlignment="1" applyProtection="1">
      <alignment horizontal="center" vertical="center" wrapText="1" shrinkToFit="1"/>
      <protection locked="0"/>
    </xf>
    <xf numFmtId="1" fontId="10" fillId="0" borderId="5" xfId="2" applyNumberFormat="1" applyFont="1" applyFill="1" applyBorder="1" applyAlignment="1">
      <alignment horizontal="center" vertical="center" wrapText="1" shrinkToFit="1"/>
    </xf>
    <xf numFmtId="4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/>
    </xf>
    <xf numFmtId="4" fontId="12" fillId="0" borderId="6" xfId="2" applyNumberFormat="1" applyFont="1" applyFill="1" applyBorder="1" applyAlignment="1">
      <alignment horizontal="center" vertical="center" wrapText="1"/>
    </xf>
    <xf numFmtId="4" fontId="10" fillId="0" borderId="5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 shrinkToFit="1"/>
    </xf>
    <xf numFmtId="1" fontId="10" fillId="0" borderId="5" xfId="2" applyNumberFormat="1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 shrinkToFit="1"/>
    </xf>
    <xf numFmtId="14" fontId="10" fillId="0" borderId="5" xfId="2" applyNumberFormat="1" applyFont="1" applyFill="1" applyBorder="1" applyAlignment="1">
      <alignment horizontal="center" vertical="center" textRotation="90" wrapText="1" shrinkToFit="1"/>
    </xf>
    <xf numFmtId="4" fontId="7" fillId="0" borderId="1" xfId="2" applyNumberFormat="1" applyFont="1" applyFill="1" applyBorder="1" applyAlignment="1">
      <alignment horizontal="center" vertical="center" wrapText="1"/>
    </xf>
    <xf numFmtId="0" fontId="15" fillId="0" borderId="3" xfId="5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 applyProtection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3" fontId="15" fillId="0" borderId="3" xfId="6" applyNumberFormat="1" applyFont="1" applyFill="1" applyBorder="1" applyAlignment="1">
      <alignment horizontal="center" vertical="center" wrapText="1"/>
    </xf>
    <xf numFmtId="4" fontId="12" fillId="0" borderId="1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 shrinkToFit="1"/>
    </xf>
    <xf numFmtId="0" fontId="15" fillId="0" borderId="3" xfId="5" applyFont="1" applyFill="1" applyBorder="1" applyAlignment="1">
      <alignment horizontal="center" vertical="center" wrapText="1"/>
    </xf>
    <xf numFmtId="49" fontId="15" fillId="0" borderId="3" xfId="2" applyNumberFormat="1" applyFont="1" applyFill="1" applyBorder="1" applyAlignment="1">
      <alignment horizontal="center" vertical="center" wrapText="1"/>
    </xf>
    <xf numFmtId="49" fontId="10" fillId="0" borderId="3" xfId="2" applyNumberFormat="1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49" fontId="23" fillId="0" borderId="3" xfId="2" applyNumberFormat="1" applyFont="1" applyFill="1" applyBorder="1" applyAlignment="1">
      <alignment horizontal="center" vertical="center" wrapText="1"/>
    </xf>
    <xf numFmtId="17" fontId="10" fillId="0" borderId="5" xfId="2" applyNumberFormat="1" applyFont="1" applyFill="1" applyBorder="1" applyAlignment="1">
      <alignment horizontal="center" vertical="center" wrapText="1" shrinkToFit="1"/>
    </xf>
    <xf numFmtId="16" fontId="10" fillId="0" borderId="5" xfId="2" applyNumberFormat="1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24" fillId="0" borderId="5" xfId="2" applyFont="1" applyFill="1" applyBorder="1" applyAlignment="1">
      <alignment horizontal="center" vertical="center" wrapText="1" shrinkToFit="1"/>
    </xf>
    <xf numFmtId="49" fontId="10" fillId="0" borderId="0" xfId="2" applyNumberFormat="1" applyFont="1" applyFill="1" applyBorder="1" applyAlignment="1">
      <alignment horizontal="center" vertical="center" wrapText="1" shrinkToFit="1"/>
    </xf>
    <xf numFmtId="4" fontId="10" fillId="0" borderId="0" xfId="2" applyNumberFormat="1" applyFont="1" applyFill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center" vertical="center" wrapText="1"/>
    </xf>
    <xf numFmtId="4" fontId="25" fillId="0" borderId="5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 shrinkToFit="1"/>
    </xf>
    <xf numFmtId="4" fontId="12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horizontal="center" vertical="center" wrapText="1"/>
    </xf>
    <xf numFmtId="4" fontId="12" fillId="0" borderId="1" xfId="2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  <protection locked="0"/>
    </xf>
    <xf numFmtId="0" fontId="7" fillId="0" borderId="7" xfId="2" applyFont="1" applyFill="1" applyBorder="1" applyAlignment="1">
      <alignment vertical="center" wrapText="1"/>
    </xf>
    <xf numFmtId="0" fontId="10" fillId="0" borderId="2" xfId="2" applyFont="1" applyFill="1" applyBorder="1" applyAlignment="1" applyProtection="1">
      <alignment horizontal="center" vertical="center" wrapText="1" shrinkToFit="1"/>
      <protection locked="0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vertical="center" wrapText="1"/>
    </xf>
    <xf numFmtId="0" fontId="10" fillId="0" borderId="3" xfId="2" applyFont="1" applyFill="1" applyBorder="1" applyAlignment="1" applyProtection="1">
      <alignment horizontal="center" vertical="center" wrapText="1" shrinkToFit="1"/>
      <protection locked="0"/>
    </xf>
    <xf numFmtId="0" fontId="7" fillId="0" borderId="3" xfId="2" applyFont="1" applyFill="1" applyBorder="1" applyAlignment="1">
      <alignment vertical="center" wrapText="1"/>
    </xf>
    <xf numFmtId="0" fontId="10" fillId="0" borderId="1" xfId="2" applyFont="1" applyFill="1" applyBorder="1" applyAlignment="1" applyProtection="1">
      <alignment horizontal="center" vertical="center" wrapText="1" shrinkToFit="1"/>
      <protection locked="0"/>
    </xf>
    <xf numFmtId="4" fontId="10" fillId="0" borderId="6" xfId="2" applyNumberFormat="1" applyFont="1" applyFill="1" applyBorder="1" applyAlignment="1">
      <alignment horizontal="center" vertical="center" wrapText="1"/>
    </xf>
    <xf numFmtId="0" fontId="26" fillId="0" borderId="1" xfId="2" applyFont="1" applyFill="1" applyBorder="1" applyAlignment="1" applyProtection="1">
      <alignment horizontal="center" vertical="center" wrapText="1" shrinkToFit="1"/>
    </xf>
    <xf numFmtId="14" fontId="10" fillId="0" borderId="1" xfId="2" applyNumberFormat="1" applyFont="1" applyFill="1" applyBorder="1" applyAlignment="1">
      <alignment horizontal="center" vertical="center" textRotation="90" wrapText="1"/>
    </xf>
    <xf numFmtId="0" fontId="7" fillId="0" borderId="1" xfId="2" applyFont="1" applyFill="1" applyBorder="1" applyAlignment="1" applyProtection="1">
      <alignment vertical="center" wrapText="1"/>
    </xf>
    <xf numFmtId="164" fontId="10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top" wrapText="1"/>
    </xf>
    <xf numFmtId="4" fontId="27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top" wrapText="1"/>
    </xf>
    <xf numFmtId="49" fontId="10" fillId="0" borderId="1" xfId="2" applyNumberFormat="1" applyFont="1" applyFill="1" applyBorder="1" applyAlignment="1">
      <alignment horizontal="center" vertical="top" wrapText="1"/>
    </xf>
    <xf numFmtId="14" fontId="10" fillId="0" borderId="3" xfId="2" applyNumberFormat="1" applyFont="1" applyFill="1" applyBorder="1" applyAlignment="1">
      <alignment horizontal="center" vertical="center" wrapText="1" shrinkToFit="1"/>
    </xf>
    <xf numFmtId="4" fontId="12" fillId="0" borderId="3" xfId="2" applyNumberFormat="1" applyFont="1" applyFill="1" applyBorder="1" applyAlignment="1">
      <alignment horizontal="center" vertical="center" wrapText="1"/>
    </xf>
    <xf numFmtId="4" fontId="16" fillId="0" borderId="3" xfId="2" applyNumberFormat="1" applyFont="1" applyFill="1" applyBorder="1" applyAlignment="1">
      <alignment horizontal="center" vertical="center" wrapText="1"/>
    </xf>
    <xf numFmtId="14" fontId="7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4" fontId="12" fillId="0" borderId="3" xfId="2" applyNumberFormat="1" applyFont="1" applyFill="1" applyBorder="1" applyAlignment="1">
      <alignment horizontal="center" vertical="center"/>
    </xf>
    <xf numFmtId="4" fontId="28" fillId="0" borderId="3" xfId="2" applyNumberFormat="1" applyFont="1" applyFill="1" applyBorder="1" applyAlignment="1">
      <alignment horizontal="center" vertical="center" wrapText="1"/>
    </xf>
    <xf numFmtId="0" fontId="29" fillId="0" borderId="0" xfId="2" applyFont="1" applyFill="1" applyAlignment="1">
      <alignment horizontal="center" vertical="center"/>
    </xf>
    <xf numFmtId="0" fontId="11" fillId="0" borderId="1" xfId="2" applyFont="1" applyFill="1" applyBorder="1" applyAlignment="1" applyProtection="1">
      <alignment horizontal="center" vertical="center" wrapText="1" shrinkToFit="1"/>
      <protection locked="0"/>
    </xf>
    <xf numFmtId="0" fontId="10" fillId="0" borderId="0" xfId="2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textRotation="90" wrapText="1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14" fontId="10" fillId="0" borderId="0" xfId="2" applyNumberFormat="1" applyFont="1" applyFill="1" applyBorder="1" applyAlignment="1">
      <alignment horizontal="center" vertical="center" wrapText="1" shrinkToFit="1"/>
    </xf>
    <xf numFmtId="49" fontId="10" fillId="0" borderId="0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 applyBorder="1" applyAlignment="1">
      <alignment horizontal="center" vertical="center" wrapText="1"/>
    </xf>
    <xf numFmtId="4" fontId="12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 shrinkToFit="1"/>
    </xf>
    <xf numFmtId="164" fontId="10" fillId="0" borderId="0" xfId="2" applyNumberFormat="1" applyFont="1" applyFill="1" applyBorder="1" applyAlignment="1">
      <alignment horizontal="center" vertical="center" wrapText="1" shrinkToFit="1"/>
    </xf>
    <xf numFmtId="14" fontId="10" fillId="0" borderId="0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 applyBorder="1" applyAlignment="1">
      <alignment horizontal="center" vertical="center" wrapText="1" shrinkToFit="1"/>
    </xf>
    <xf numFmtId="4" fontId="12" fillId="0" borderId="0" xfId="2" applyNumberFormat="1" applyFont="1" applyFill="1" applyBorder="1" applyAlignment="1">
      <alignment horizontal="center" vertical="center" wrapText="1" shrinkToFit="1"/>
    </xf>
    <xf numFmtId="0" fontId="10" fillId="0" borderId="0" xfId="2" applyFont="1" applyFill="1" applyBorder="1" applyAlignment="1" applyProtection="1">
      <alignment horizontal="center" vertical="center" wrapText="1" shrinkToFit="1"/>
      <protection locked="0"/>
    </xf>
    <xf numFmtId="0" fontId="11" fillId="0" borderId="0" xfId="2" applyFont="1" applyFill="1" applyAlignment="1">
      <alignment wrapText="1"/>
    </xf>
    <xf numFmtId="164" fontId="11" fillId="0" borderId="0" xfId="2" applyNumberFormat="1" applyFont="1" applyFill="1" applyAlignment="1">
      <alignment wrapText="1"/>
    </xf>
    <xf numFmtId="0" fontId="10" fillId="0" borderId="0" xfId="2" applyFont="1" applyFill="1" applyAlignment="1">
      <alignment horizontal="center" wrapText="1"/>
    </xf>
    <xf numFmtId="0" fontId="10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wrapText="1"/>
    </xf>
    <xf numFmtId="4" fontId="12" fillId="0" borderId="0" xfId="2" applyNumberFormat="1" applyFont="1" applyFill="1" applyAlignment="1">
      <alignment horizontal="center" vertical="center" wrapText="1"/>
    </xf>
    <xf numFmtId="49" fontId="10" fillId="0" borderId="0" xfId="2" applyNumberFormat="1" applyFont="1" applyFill="1" applyAlignment="1">
      <alignment wrapText="1"/>
    </xf>
    <xf numFmtId="14" fontId="10" fillId="0" borderId="0" xfId="2" applyNumberFormat="1" applyFont="1" applyFill="1" applyAlignment="1">
      <alignment wrapText="1"/>
    </xf>
    <xf numFmtId="4" fontId="10" fillId="0" borderId="0" xfId="2" applyNumberFormat="1" applyFont="1" applyFill="1" applyAlignment="1">
      <alignment horizontal="center" wrapText="1"/>
    </xf>
    <xf numFmtId="4" fontId="12" fillId="0" borderId="0" xfId="2" applyNumberFormat="1" applyFont="1" applyFill="1" applyAlignment="1">
      <alignment wrapText="1"/>
    </xf>
    <xf numFmtId="4" fontId="10" fillId="0" borderId="0" xfId="2" applyNumberFormat="1" applyFont="1" applyFill="1" applyAlignment="1">
      <alignment wrapText="1"/>
    </xf>
    <xf numFmtId="0" fontId="7" fillId="0" borderId="0" xfId="2" applyFill="1"/>
    <xf numFmtId="0" fontId="11" fillId="0" borderId="0" xfId="2" applyFont="1" applyAlignment="1">
      <alignment wrapText="1"/>
    </xf>
    <xf numFmtId="164" fontId="11" fillId="0" borderId="0" xfId="2" applyNumberFormat="1" applyFont="1" applyAlignment="1">
      <alignment wrapText="1"/>
    </xf>
    <xf numFmtId="4" fontId="10" fillId="0" borderId="0" xfId="2" applyNumberFormat="1" applyFont="1" applyAlignment="1">
      <alignment horizontal="center" vertical="center" wrapText="1"/>
    </xf>
    <xf numFmtId="4" fontId="12" fillId="0" borderId="0" xfId="2" applyNumberFormat="1" applyFont="1" applyAlignment="1">
      <alignment horizontal="center" vertical="center" wrapText="1"/>
    </xf>
    <xf numFmtId="49" fontId="10" fillId="0" borderId="0" xfId="2" applyNumberFormat="1" applyFont="1" applyAlignment="1">
      <alignment wrapText="1"/>
    </xf>
    <xf numFmtId="14" fontId="10" fillId="0" borderId="0" xfId="2" applyNumberFormat="1" applyFont="1" applyAlignment="1">
      <alignment wrapText="1"/>
    </xf>
    <xf numFmtId="0" fontId="10" fillId="0" borderId="0" xfId="2" applyFont="1" applyAlignment="1">
      <alignment horizontal="center" wrapText="1"/>
    </xf>
    <xf numFmtId="4" fontId="10" fillId="0" borderId="0" xfId="2" applyNumberFormat="1" applyFont="1" applyAlignment="1">
      <alignment horizontal="center" wrapText="1"/>
    </xf>
    <xf numFmtId="4" fontId="12" fillId="0" borderId="0" xfId="2" applyNumberFormat="1" applyFont="1" applyAlignment="1">
      <alignment wrapText="1"/>
    </xf>
    <xf numFmtId="0" fontId="10" fillId="0" borderId="0" xfId="2" applyFont="1" applyAlignment="1">
      <alignment horizontal="center" vertical="center" wrapText="1"/>
    </xf>
    <xf numFmtId="4" fontId="10" fillId="0" borderId="0" xfId="2" applyNumberFormat="1" applyFont="1" applyAlignment="1">
      <alignment wrapText="1"/>
    </xf>
    <xf numFmtId="0" fontId="27" fillId="0" borderId="0" xfId="2" applyFont="1"/>
    <xf numFmtId="0" fontId="12" fillId="0" borderId="0" xfId="2" applyFont="1" applyBorder="1" applyAlignment="1">
      <alignment horizontal="center" wrapText="1"/>
    </xf>
    <xf numFmtId="0" fontId="11" fillId="0" borderId="0" xfId="2" applyNumberFormat="1" applyFont="1" applyBorder="1" applyAlignment="1">
      <alignment horizontal="center" wrapText="1"/>
    </xf>
    <xf numFmtId="0" fontId="11" fillId="9" borderId="3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/>
    </xf>
    <xf numFmtId="166" fontId="10" fillId="0" borderId="5" xfId="2" applyNumberFormat="1" applyFont="1" applyFill="1" applyBorder="1" applyAlignment="1">
      <alignment horizontal="center" vertical="center" wrapText="1" shrinkToFit="1"/>
    </xf>
    <xf numFmtId="49" fontId="10" fillId="0" borderId="6" xfId="2" applyNumberFormat="1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top"/>
    </xf>
    <xf numFmtId="14" fontId="10" fillId="0" borderId="5" xfId="2" applyNumberFormat="1" applyFont="1" applyFill="1" applyBorder="1" applyAlignment="1">
      <alignment horizontal="center" vertical="center"/>
    </xf>
    <xf numFmtId="4" fontId="10" fillId="0" borderId="5" xfId="2" applyNumberFormat="1" applyFont="1" applyFill="1" applyBorder="1" applyAlignment="1">
      <alignment horizontal="center" vertical="top"/>
    </xf>
    <xf numFmtId="14" fontId="10" fillId="0" borderId="1" xfId="2" applyNumberFormat="1" applyFont="1" applyFill="1" applyBorder="1" applyAlignment="1">
      <alignment horizontal="center" vertical="center" wrapText="1" shrinkToFit="1"/>
    </xf>
    <xf numFmtId="0" fontId="10" fillId="0" borderId="1" xfId="2" applyFont="1" applyFill="1" applyBorder="1" applyAlignment="1">
      <alignment horizontal="center" vertical="center" wrapText="1" shrinkToFit="1"/>
    </xf>
    <xf numFmtId="4" fontId="10" fillId="0" borderId="10" xfId="2" applyNumberFormat="1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shrinkToFit="1"/>
    </xf>
    <xf numFmtId="0" fontId="15" fillId="0" borderId="3" xfId="2" applyNumberFormat="1" applyFont="1" applyFill="1" applyBorder="1" applyAlignment="1" applyProtection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 shrinkToFit="1"/>
    </xf>
    <xf numFmtId="49" fontId="10" fillId="0" borderId="1" xfId="2" applyNumberFormat="1" applyFont="1" applyFill="1" applyBorder="1" applyAlignment="1">
      <alignment horizontal="center" vertical="center" wrapText="1" shrinkToFit="1"/>
    </xf>
    <xf numFmtId="164" fontId="19" fillId="0" borderId="5" xfId="2" applyNumberFormat="1" applyFont="1" applyFill="1" applyBorder="1" applyAlignment="1">
      <alignment horizontal="center" vertical="center" textRotation="90" wrapText="1"/>
    </xf>
    <xf numFmtId="0" fontId="31" fillId="0" borderId="7" xfId="9" applyNumberFormat="1" applyFont="1" applyFill="1" applyBorder="1" applyAlignment="1" applyProtection="1">
      <alignment horizontal="center" vertical="center" wrapText="1" shrinkToFit="1"/>
      <protection locked="0"/>
    </xf>
    <xf numFmtId="4" fontId="7" fillId="0" borderId="2" xfId="2" applyNumberFormat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 shrinkToFit="1"/>
    </xf>
    <xf numFmtId="17" fontId="10" fillId="0" borderId="6" xfId="2" applyNumberFormat="1" applyFont="1" applyFill="1" applyBorder="1" applyAlignment="1">
      <alignment horizontal="center" vertical="center" wrapText="1"/>
    </xf>
    <xf numFmtId="0" fontId="12" fillId="0" borderId="6" xfId="4" applyNumberFormat="1" applyFont="1" applyFill="1" applyBorder="1" applyAlignment="1" applyProtection="1">
      <alignment horizontal="center" vertical="center"/>
    </xf>
    <xf numFmtId="0" fontId="10" fillId="0" borderId="6" xfId="4" applyNumberFormat="1" applyFont="1" applyFill="1" applyBorder="1" applyAlignment="1" applyProtection="1">
      <alignment horizontal="center" vertical="center"/>
    </xf>
    <xf numFmtId="14" fontId="15" fillId="0" borderId="3" xfId="2" applyNumberFormat="1" applyFont="1" applyFill="1" applyBorder="1" applyAlignment="1">
      <alignment horizontal="center" vertical="center" wrapText="1"/>
    </xf>
    <xf numFmtId="0" fontId="10" fillId="0" borderId="6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14" fontId="10" fillId="0" borderId="6" xfId="2" applyNumberFormat="1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/>
    </xf>
    <xf numFmtId="49" fontId="11" fillId="0" borderId="6" xfId="2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/>
    </xf>
    <xf numFmtId="166" fontId="10" fillId="0" borderId="0" xfId="2" applyNumberFormat="1" applyFont="1" applyFill="1" applyBorder="1" applyAlignment="1">
      <alignment horizontal="center" vertical="center" wrapText="1" shrinkToFit="1"/>
    </xf>
    <xf numFmtId="0" fontId="11" fillId="0" borderId="0" xfId="2" applyFont="1" applyFill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10" fillId="0" borderId="0" xfId="2" applyNumberFormat="1" applyFont="1" applyFill="1" applyAlignment="1">
      <alignment wrapText="1"/>
    </xf>
    <xf numFmtId="0" fontId="12" fillId="0" borderId="0" xfId="2" applyFont="1" applyAlignment="1">
      <alignment horizontal="center" vertical="center" wrapText="1"/>
    </xf>
    <xf numFmtId="0" fontId="10" fillId="0" borderId="0" xfId="2" applyNumberFormat="1" applyFont="1" applyAlignment="1">
      <alignment wrapText="1"/>
    </xf>
    <xf numFmtId="0" fontId="32" fillId="0" borderId="0" xfId="2" applyFont="1"/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9" fillId="0" borderId="3" xfId="2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center"/>
    </xf>
    <xf numFmtId="0" fontId="11" fillId="0" borderId="6" xfId="4" applyNumberFormat="1" applyFont="1" applyFill="1" applyBorder="1" applyAlignment="1" applyProtection="1">
      <alignment horizontal="center" vertical="center"/>
    </xf>
    <xf numFmtId="0" fontId="11" fillId="5" borderId="3" xfId="2" applyFont="1" applyFill="1" applyBorder="1" applyAlignment="1">
      <alignment horizontal="center" vertical="center" wrapText="1"/>
    </xf>
    <xf numFmtId="14" fontId="11" fillId="6" borderId="3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1" fillId="5" borderId="1" xfId="2" applyNumberFormat="1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4" fontId="10" fillId="0" borderId="7" xfId="2" applyNumberFormat="1" applyFont="1" applyFill="1" applyBorder="1" applyAlignment="1">
      <alignment horizontal="center" vertical="center" wrapText="1" shrinkToFit="1"/>
    </xf>
    <xf numFmtId="49" fontId="10" fillId="0" borderId="3" xfId="2" applyNumberFormat="1" applyFont="1" applyFill="1" applyBorder="1" applyAlignment="1">
      <alignment horizontal="center" vertical="center" wrapText="1" shrinkToFit="1"/>
    </xf>
    <xf numFmtId="0" fontId="22" fillId="0" borderId="3" xfId="2" applyFont="1" applyFill="1" applyBorder="1" applyAlignment="1">
      <alignment horizontal="center"/>
    </xf>
    <xf numFmtId="4" fontId="10" fillId="0" borderId="3" xfId="2" applyNumberFormat="1" applyFont="1" applyFill="1" applyBorder="1" applyAlignment="1">
      <alignment horizontal="center" vertical="center" wrapText="1" shrinkToFit="1"/>
    </xf>
    <xf numFmtId="4" fontId="10" fillId="0" borderId="6" xfId="2" applyNumberFormat="1" applyFont="1" applyFill="1" applyBorder="1" applyAlignment="1">
      <alignment horizontal="center" vertical="center" wrapText="1" shrinkToFit="1"/>
    </xf>
    <xf numFmtId="49" fontId="10" fillId="0" borderId="9" xfId="2" applyNumberFormat="1" applyFont="1" applyFill="1" applyBorder="1" applyAlignment="1">
      <alignment horizontal="center" vertical="center" wrapText="1" shrinkToFit="1"/>
    </xf>
    <xf numFmtId="4" fontId="10" fillId="0" borderId="9" xfId="2" applyNumberFormat="1" applyFont="1" applyFill="1" applyBorder="1" applyAlignment="1">
      <alignment horizontal="center" vertical="center" wrapText="1" shrinkToFit="1"/>
    </xf>
    <xf numFmtId="0" fontId="7" fillId="0" borderId="3" xfId="2" applyFont="1" applyFill="1" applyBorder="1"/>
    <xf numFmtId="4" fontId="11" fillId="0" borderId="1" xfId="2" applyNumberFormat="1" applyFont="1" applyFill="1" applyBorder="1" applyAlignment="1">
      <alignment horizontal="center" vertical="center" wrapText="1"/>
    </xf>
    <xf numFmtId="4" fontId="11" fillId="0" borderId="5" xfId="2" applyNumberFormat="1" applyFont="1" applyFill="1" applyBorder="1" applyAlignment="1">
      <alignment horizontal="center" vertical="center" wrapText="1" shrinkToFit="1"/>
    </xf>
    <xf numFmtId="0" fontId="11" fillId="5" borderId="3" xfId="2" applyFont="1" applyFill="1" applyBorder="1" applyAlignment="1">
      <alignment horizontal="center" vertical="center" wrapText="1"/>
    </xf>
    <xf numFmtId="49" fontId="11" fillId="5" borderId="3" xfId="2" applyNumberFormat="1" applyFont="1" applyFill="1" applyBorder="1" applyAlignment="1">
      <alignment horizontal="center" vertical="center" wrapText="1"/>
    </xf>
    <xf numFmtId="0" fontId="14" fillId="8" borderId="3" xfId="2" applyFont="1" applyFill="1" applyBorder="1" applyAlignment="1">
      <alignment horizontal="center" vertical="center" wrapText="1"/>
    </xf>
    <xf numFmtId="0" fontId="14" fillId="8" borderId="4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 applyProtection="1">
      <alignment horizontal="center" vertical="center" wrapText="1"/>
      <protection locked="0"/>
    </xf>
    <xf numFmtId="14" fontId="11" fillId="6" borderId="3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1" fillId="5" borderId="1" xfId="2" applyNumberFormat="1" applyFont="1" applyFill="1" applyBorder="1" applyAlignment="1">
      <alignment horizontal="center" vertical="center" wrapText="1"/>
    </xf>
    <xf numFmtId="0" fontId="14" fillId="5" borderId="3" xfId="2" applyFont="1" applyFill="1" applyBorder="1" applyAlignment="1">
      <alignment horizontal="center" vertical="center" wrapText="1"/>
    </xf>
    <xf numFmtId="0" fontId="14" fillId="5" borderId="4" xfId="2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1" fillId="5" borderId="8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2" xfId="2" applyNumberFormat="1" applyFont="1" applyFill="1" applyBorder="1" applyAlignment="1">
      <alignment horizontal="center" vertical="center" wrapText="1"/>
    </xf>
    <xf numFmtId="0" fontId="12" fillId="7" borderId="1" xfId="2" applyNumberFormat="1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164" fontId="11" fillId="5" borderId="1" xfId="2" applyNumberFormat="1" applyFont="1" applyFill="1" applyBorder="1" applyAlignment="1">
      <alignment horizontal="center" vertical="center" wrapText="1"/>
    </xf>
    <xf numFmtId="0" fontId="35" fillId="0" borderId="3" xfId="1" applyNumberFormat="1" applyFont="1" applyFill="1" applyBorder="1" applyAlignment="1" applyProtection="1">
      <alignment horizontal="center" vertical="center" wrapText="1"/>
    </xf>
    <xf numFmtId="0" fontId="35" fillId="10" borderId="3" xfId="1" applyNumberFormat="1" applyFont="1" applyFill="1" applyBorder="1" applyAlignment="1" applyProtection="1">
      <alignment horizontal="center" vertical="center"/>
    </xf>
    <xf numFmtId="0" fontId="16" fillId="0" borderId="3" xfId="1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" fillId="0" borderId="3" xfId="12" applyFont="1" applyFill="1" applyBorder="1" applyAlignment="1">
      <alignment horizontal="center" vertical="center" wrapText="1"/>
    </xf>
    <xf numFmtId="4" fontId="34" fillId="0" borderId="3" xfId="1" applyNumberFormat="1" applyFont="1" applyFill="1" applyBorder="1" applyAlignment="1" applyProtection="1">
      <alignment horizontal="center" vertical="center" wrapText="1"/>
    </xf>
    <xf numFmtId="14" fontId="11" fillId="0" borderId="5" xfId="2" applyNumberFormat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14" fontId="11" fillId="0" borderId="3" xfId="2" applyNumberFormat="1" applyFont="1" applyFill="1" applyBorder="1" applyAlignment="1">
      <alignment horizontal="center" vertical="center" wrapText="1"/>
    </xf>
    <xf numFmtId="0" fontId="35" fillId="0" borderId="3" xfId="1" applyNumberFormat="1" applyFont="1" applyFill="1" applyBorder="1" applyAlignment="1" applyProtection="1">
      <alignment horizontal="center" vertical="center"/>
    </xf>
    <xf numFmtId="4" fontId="16" fillId="0" borderId="3" xfId="1" applyNumberFormat="1" applyFont="1" applyFill="1" applyBorder="1" applyAlignment="1" applyProtection="1">
      <alignment horizontal="center" vertical="center" wrapText="1"/>
    </xf>
    <xf numFmtId="14" fontId="11" fillId="0" borderId="1" xfId="2" applyNumberFormat="1" applyFont="1" applyFill="1" applyBorder="1" applyAlignment="1">
      <alignment horizontal="center" vertical="center" wrapText="1"/>
    </xf>
    <xf numFmtId="16" fontId="11" fillId="0" borderId="1" xfId="2" applyNumberFormat="1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4" fontId="12" fillId="0" borderId="5" xfId="2" applyNumberFormat="1" applyFont="1" applyFill="1" applyBorder="1" applyAlignment="1">
      <alignment horizontal="center" vertical="center" wrapText="1"/>
    </xf>
    <xf numFmtId="0" fontId="36" fillId="0" borderId="5" xfId="2" applyFont="1" applyFill="1" applyBorder="1" applyAlignment="1">
      <alignment horizontal="center" vertical="center" wrapText="1"/>
    </xf>
    <xf numFmtId="164" fontId="36" fillId="0" borderId="5" xfId="2" applyNumberFormat="1" applyFont="1" applyFill="1" applyBorder="1" applyAlignment="1">
      <alignment horizontal="center" vertical="center" textRotation="90" wrapText="1"/>
    </xf>
    <xf numFmtId="0" fontId="34" fillId="0" borderId="3" xfId="1" applyNumberFormat="1" applyFont="1" applyFill="1" applyBorder="1" applyAlignment="1" applyProtection="1">
      <alignment horizontal="center" vertical="center" wrapText="1"/>
    </xf>
    <xf numFmtId="0" fontId="34" fillId="0" borderId="3" xfId="1" applyNumberFormat="1" applyFont="1" applyFill="1" applyBorder="1" applyAlignment="1" applyProtection="1">
      <alignment horizontal="center" vertical="center"/>
    </xf>
    <xf numFmtId="14" fontId="36" fillId="0" borderId="5" xfId="2" applyNumberFormat="1" applyFont="1" applyFill="1" applyBorder="1" applyAlignment="1">
      <alignment horizontal="center" vertical="center" wrapText="1" shrinkToFit="1"/>
    </xf>
    <xf numFmtId="0" fontId="36" fillId="0" borderId="6" xfId="2" applyFont="1" applyFill="1" applyBorder="1" applyAlignment="1">
      <alignment horizontal="center" vertical="center" wrapText="1"/>
    </xf>
    <xf numFmtId="14" fontId="36" fillId="0" borderId="5" xfId="2" applyNumberFormat="1" applyFont="1" applyFill="1" applyBorder="1" applyAlignment="1">
      <alignment horizontal="center" vertical="center" wrapText="1"/>
    </xf>
    <xf numFmtId="0" fontId="34" fillId="0" borderId="3" xfId="12" applyFont="1" applyFill="1" applyBorder="1" applyAlignment="1">
      <alignment horizontal="center" vertical="center" wrapText="1"/>
    </xf>
    <xf numFmtId="4" fontId="36" fillId="0" borderId="1" xfId="4" applyNumberFormat="1" applyFont="1" applyFill="1" applyBorder="1" applyAlignment="1" applyProtection="1">
      <alignment horizontal="center" vertical="center" wrapText="1"/>
    </xf>
    <xf numFmtId="49" fontId="36" fillId="0" borderId="5" xfId="2" applyNumberFormat="1" applyFont="1" applyFill="1" applyBorder="1" applyAlignment="1">
      <alignment horizontal="center" vertical="center" wrapText="1" shrinkToFit="1"/>
    </xf>
    <xf numFmtId="164" fontId="36" fillId="0" borderId="5" xfId="2" applyNumberFormat="1" applyFont="1" applyFill="1" applyBorder="1" applyAlignment="1">
      <alignment horizontal="center" vertical="center" wrapText="1" shrinkToFit="1"/>
    </xf>
    <xf numFmtId="0" fontId="36" fillId="0" borderId="5" xfId="2" applyFont="1" applyFill="1" applyBorder="1" applyAlignment="1">
      <alignment horizontal="center" vertical="center" wrapText="1" shrinkToFit="1"/>
    </xf>
    <xf numFmtId="4" fontId="36" fillId="0" borderId="1" xfId="2" applyNumberFormat="1" applyFont="1" applyFill="1" applyBorder="1" applyAlignment="1">
      <alignment horizontal="center" vertical="center" wrapText="1"/>
    </xf>
    <xf numFmtId="4" fontId="36" fillId="0" borderId="5" xfId="2" applyNumberFormat="1" applyFont="1" applyFill="1" applyBorder="1" applyAlignment="1">
      <alignment horizontal="center" vertical="center" wrapText="1" shrinkToFit="1"/>
    </xf>
    <xf numFmtId="166" fontId="36" fillId="0" borderId="5" xfId="2" applyNumberFormat="1" applyFont="1" applyFill="1" applyBorder="1" applyAlignment="1">
      <alignment horizontal="center" vertical="center" wrapText="1" shrinkToFit="1"/>
    </xf>
    <xf numFmtId="0" fontId="36" fillId="0" borderId="7" xfId="2" applyFont="1" applyFill="1" applyBorder="1" applyAlignment="1">
      <alignment horizontal="center" vertical="center" wrapText="1"/>
    </xf>
    <xf numFmtId="0" fontId="36" fillId="0" borderId="7" xfId="2" applyFont="1" applyFill="1" applyBorder="1" applyAlignment="1" applyProtection="1">
      <alignment horizontal="center" vertical="center" wrapText="1" shrinkToFit="1"/>
      <protection locked="0"/>
    </xf>
    <xf numFmtId="0" fontId="36" fillId="0" borderId="1" xfId="2" applyFont="1" applyFill="1" applyBorder="1" applyAlignment="1">
      <alignment horizontal="center" vertical="center"/>
    </xf>
    <xf numFmtId="0" fontId="37" fillId="0" borderId="0" xfId="2" applyFont="1" applyFill="1"/>
    <xf numFmtId="0" fontId="16" fillId="11" borderId="3" xfId="1" applyNumberFormat="1" applyFont="1" applyFill="1" applyBorder="1" applyAlignment="1" applyProtection="1">
      <alignment horizontal="center" vertical="center"/>
    </xf>
    <xf numFmtId="0" fontId="19" fillId="0" borderId="3" xfId="12" applyFont="1" applyFill="1" applyBorder="1" applyAlignment="1">
      <alignment horizontal="center" vertical="center" wrapText="1"/>
    </xf>
    <xf numFmtId="0" fontId="10" fillId="12" borderId="5" xfId="2" applyFont="1" applyFill="1" applyBorder="1" applyAlignment="1">
      <alignment horizontal="center" vertical="center" wrapText="1"/>
    </xf>
    <xf numFmtId="49" fontId="35" fillId="0" borderId="3" xfId="1" applyNumberFormat="1" applyFont="1" applyFill="1" applyBorder="1" applyAlignment="1" applyProtection="1">
      <alignment horizontal="center" vertical="center" wrapText="1"/>
    </xf>
    <xf numFmtId="0" fontId="38" fillId="0" borderId="3" xfId="5" applyFont="1" applyFill="1" applyBorder="1" applyAlignment="1">
      <alignment horizontal="center" vertical="center"/>
    </xf>
    <xf numFmtId="0" fontId="35" fillId="10" borderId="3" xfId="12" applyFont="1" applyFill="1" applyBorder="1" applyAlignment="1">
      <alignment horizontal="center" vertical="center" wrapText="1"/>
    </xf>
    <xf numFmtId="4" fontId="16" fillId="10" borderId="3" xfId="12" applyNumberFormat="1" applyFont="1" applyFill="1" applyBorder="1" applyAlignment="1">
      <alignment horizontal="center" vertical="center" wrapText="1"/>
    </xf>
    <xf numFmtId="0" fontId="1" fillId="0" borderId="3" xfId="12" applyFont="1" applyFill="1" applyBorder="1" applyAlignment="1">
      <alignment horizontal="center" vertical="center"/>
    </xf>
    <xf numFmtId="0" fontId="39" fillId="0" borderId="3" xfId="2" applyFont="1" applyFill="1" applyBorder="1" applyAlignment="1">
      <alignment horizontal="center" vertical="center" wrapText="1"/>
    </xf>
    <xf numFmtId="49" fontId="36" fillId="0" borderId="6" xfId="2" applyNumberFormat="1" applyFont="1" applyFill="1" applyBorder="1" applyAlignment="1">
      <alignment horizontal="center" vertical="center" wrapText="1"/>
    </xf>
    <xf numFmtId="4" fontId="36" fillId="0" borderId="1" xfId="2" applyNumberFormat="1" applyFont="1" applyFill="1" applyBorder="1" applyAlignment="1">
      <alignment horizontal="center" vertical="center"/>
    </xf>
    <xf numFmtId="1" fontId="36" fillId="0" borderId="5" xfId="2" applyNumberFormat="1" applyFont="1" applyFill="1" applyBorder="1" applyAlignment="1">
      <alignment horizontal="center" vertical="center" wrapText="1" shrinkToFit="1"/>
    </xf>
    <xf numFmtId="0" fontId="12" fillId="0" borderId="1" xfId="2" applyFont="1" applyFill="1" applyBorder="1" applyAlignment="1">
      <alignment horizontal="center" vertical="center"/>
    </xf>
    <xf numFmtId="0" fontId="35" fillId="0" borderId="3" xfId="12" applyFont="1" applyFill="1" applyBorder="1" applyAlignment="1">
      <alignment horizontal="center" vertical="center" wrapText="1"/>
    </xf>
    <xf numFmtId="4" fontId="16" fillId="0" borderId="3" xfId="12" applyNumberFormat="1" applyFont="1" applyFill="1" applyBorder="1" applyAlignment="1">
      <alignment horizontal="center" vertical="center" wrapText="1"/>
    </xf>
    <xf numFmtId="0" fontId="15" fillId="0" borderId="3" xfId="12" applyFont="1" applyFill="1" applyBorder="1" applyAlignment="1">
      <alignment horizontal="center" vertical="center" wrapText="1"/>
    </xf>
    <xf numFmtId="4" fontId="16" fillId="0" borderId="3" xfId="12" applyNumberFormat="1" applyFont="1" applyFill="1" applyBorder="1" applyAlignment="1">
      <alignment horizontal="center" vertical="center"/>
    </xf>
    <xf numFmtId="4" fontId="12" fillId="13" borderId="5" xfId="2" applyNumberFormat="1" applyFont="1" applyFill="1" applyBorder="1" applyAlignment="1">
      <alignment horizontal="center" vertical="center" wrapText="1" shrinkToFit="1"/>
    </xf>
    <xf numFmtId="49" fontId="35" fillId="0" borderId="3" xfId="12" applyNumberFormat="1" applyFont="1" applyFill="1" applyBorder="1" applyAlignment="1">
      <alignment horizontal="center" vertical="center" wrapText="1"/>
    </xf>
    <xf numFmtId="165" fontId="16" fillId="0" borderId="3" xfId="12" applyNumberFormat="1" applyFont="1" applyFill="1" applyBorder="1" applyAlignment="1">
      <alignment horizontal="center" vertical="center" wrapText="1"/>
    </xf>
    <xf numFmtId="49" fontId="15" fillId="0" borderId="3" xfId="12" applyNumberFormat="1" applyFont="1" applyFill="1" applyBorder="1" applyAlignment="1">
      <alignment horizontal="center" vertical="center" wrapText="1"/>
    </xf>
    <xf numFmtId="0" fontId="15" fillId="0" borderId="3" xfId="12" applyNumberFormat="1" applyFont="1" applyFill="1" applyBorder="1" applyAlignment="1" applyProtection="1">
      <alignment horizontal="center" vertical="center" wrapText="1"/>
    </xf>
    <xf numFmtId="0" fontId="38" fillId="0" borderId="3" xfId="12" applyFont="1" applyFill="1" applyBorder="1" applyAlignment="1">
      <alignment horizontal="center" vertical="center"/>
    </xf>
    <xf numFmtId="4" fontId="33" fillId="0" borderId="3" xfId="12" applyNumberFormat="1" applyFont="1" applyFill="1" applyBorder="1" applyAlignment="1">
      <alignment horizontal="center" vertical="center" wrapText="1"/>
    </xf>
    <xf numFmtId="0" fontId="40" fillId="0" borderId="3" xfId="12" applyFont="1" applyFill="1" applyBorder="1" applyAlignment="1">
      <alignment horizontal="center" vertical="center" wrapText="1"/>
    </xf>
    <xf numFmtId="4" fontId="37" fillId="0" borderId="3" xfId="2" applyNumberFormat="1" applyFont="1" applyFill="1" applyBorder="1" applyAlignment="1">
      <alignment horizontal="center" vertical="center" wrapText="1"/>
    </xf>
    <xf numFmtId="0" fontId="34" fillId="0" borderId="3" xfId="2" applyFont="1" applyFill="1" applyBorder="1" applyAlignment="1">
      <alignment horizontal="center" vertical="center" wrapText="1"/>
    </xf>
    <xf numFmtId="0" fontId="34" fillId="0" borderId="3" xfId="12" applyFont="1" applyFill="1" applyBorder="1" applyAlignment="1">
      <alignment horizontal="center" vertical="center"/>
    </xf>
    <xf numFmtId="14" fontId="36" fillId="0" borderId="1" xfId="2" applyNumberFormat="1" applyFont="1" applyFill="1" applyBorder="1" applyAlignment="1">
      <alignment horizontal="center" vertical="center"/>
    </xf>
    <xf numFmtId="0" fontId="10" fillId="0" borderId="3" xfId="12" applyFont="1" applyFill="1" applyBorder="1" applyAlignment="1">
      <alignment horizontal="center" vertical="center" wrapText="1"/>
    </xf>
    <xf numFmtId="49" fontId="35" fillId="0" borderId="3" xfId="2" applyNumberFormat="1" applyFont="1" applyFill="1" applyBorder="1" applyAlignment="1">
      <alignment horizontal="center" vertical="center" wrapText="1"/>
    </xf>
    <xf numFmtId="4" fontId="16" fillId="0" borderId="3" xfId="12" applyNumberFormat="1" applyFont="1" applyFill="1" applyBorder="1" applyAlignment="1" applyProtection="1">
      <alignment horizontal="center" vertical="center" wrapText="1"/>
    </xf>
    <xf numFmtId="0" fontId="35" fillId="0" borderId="3" xfId="2" applyFont="1" applyFill="1" applyBorder="1" applyAlignment="1">
      <alignment horizontal="center" vertical="center" wrapText="1"/>
    </xf>
    <xf numFmtId="0" fontId="35" fillId="0" borderId="3" xfId="12" applyFont="1" applyBorder="1" applyAlignment="1">
      <alignment horizontal="center" vertical="center" wrapText="1"/>
    </xf>
    <xf numFmtId="0" fontId="1" fillId="0" borderId="3" xfId="12" applyNumberFormat="1" applyFont="1" applyFill="1" applyBorder="1" applyAlignment="1">
      <alignment horizontal="center" vertical="center" wrapText="1"/>
    </xf>
    <xf numFmtId="16" fontId="1" fillId="0" borderId="3" xfId="7" applyNumberFormat="1" applyFont="1" applyFill="1" applyBorder="1" applyAlignment="1" applyProtection="1">
      <alignment horizontal="center" vertical="center" wrapText="1"/>
      <protection locked="0"/>
    </xf>
    <xf numFmtId="4" fontId="34" fillId="0" borderId="3" xfId="2" applyNumberFormat="1" applyFont="1" applyFill="1" applyBorder="1" applyAlignment="1">
      <alignment horizontal="center" vertical="center"/>
    </xf>
    <xf numFmtId="49" fontId="10" fillId="0" borderId="3" xfId="12" applyNumberFormat="1" applyFont="1" applyFill="1" applyBorder="1" applyAlignment="1">
      <alignment horizontal="center" vertical="center" wrapText="1"/>
    </xf>
    <xf numFmtId="2" fontId="1" fillId="0" borderId="3" xfId="12" applyNumberFormat="1" applyFont="1" applyFill="1" applyBorder="1" applyAlignment="1">
      <alignment horizontal="center" vertical="center" wrapText="1"/>
    </xf>
    <xf numFmtId="4" fontId="34" fillId="0" borderId="3" xfId="2" applyNumberFormat="1" applyFont="1" applyFill="1" applyBorder="1" applyAlignment="1">
      <alignment horizontal="center" vertical="center" wrapText="1"/>
    </xf>
    <xf numFmtId="14" fontId="35" fillId="0" borderId="3" xfId="1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41" fillId="0" borderId="3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/>
    </xf>
    <xf numFmtId="0" fontId="36" fillId="0" borderId="1" xfId="2" applyFont="1" applyFill="1" applyBorder="1" applyAlignment="1">
      <alignment horizontal="center" vertical="center" wrapText="1"/>
    </xf>
    <xf numFmtId="49" fontId="36" fillId="0" borderId="1" xfId="2" applyNumberFormat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/>
    </xf>
    <xf numFmtId="0" fontId="36" fillId="0" borderId="6" xfId="2" applyFont="1" applyFill="1" applyBorder="1" applyAlignment="1">
      <alignment horizontal="center" vertical="center" wrapText="1" shrinkToFit="1"/>
    </xf>
    <xf numFmtId="4" fontId="12" fillId="13" borderId="1" xfId="2" applyNumberFormat="1" applyFont="1" applyFill="1" applyBorder="1" applyAlignment="1">
      <alignment horizontal="center" vertical="center" wrapText="1"/>
    </xf>
    <xf numFmtId="49" fontId="34" fillId="0" borderId="3" xfId="2" applyNumberFormat="1" applyFont="1" applyFill="1" applyBorder="1" applyAlignment="1">
      <alignment horizontal="center" vertical="center" wrapText="1"/>
    </xf>
    <xf numFmtId="0" fontId="10" fillId="12" borderId="1" xfId="2" applyFont="1" applyFill="1" applyBorder="1" applyAlignment="1">
      <alignment horizontal="center" vertical="center" wrapText="1"/>
    </xf>
    <xf numFmtId="0" fontId="34" fillId="0" borderId="3" xfId="5" applyFont="1" applyFill="1" applyBorder="1" applyAlignment="1">
      <alignment horizontal="center" vertical="center"/>
    </xf>
    <xf numFmtId="0" fontId="36" fillId="0" borderId="6" xfId="2" applyNumberFormat="1" applyFont="1" applyFill="1" applyBorder="1" applyAlignment="1">
      <alignment horizontal="center" vertical="center" wrapText="1"/>
    </xf>
    <xf numFmtId="14" fontId="34" fillId="0" borderId="3" xfId="2" applyNumberFormat="1" applyFont="1" applyFill="1" applyBorder="1" applyAlignment="1">
      <alignment horizontal="center" vertical="center" wrapText="1"/>
    </xf>
    <xf numFmtId="0" fontId="38" fillId="0" borderId="3" xfId="2" applyFont="1" applyFill="1" applyBorder="1" applyAlignment="1">
      <alignment horizontal="center" vertical="center"/>
    </xf>
    <xf numFmtId="0" fontId="38" fillId="0" borderId="3" xfId="5" applyFont="1" applyFill="1" applyBorder="1" applyAlignment="1">
      <alignment horizontal="center" vertical="center" wrapText="1"/>
    </xf>
    <xf numFmtId="4" fontId="34" fillId="0" borderId="3" xfId="2" applyNumberFormat="1" applyFont="1" applyFill="1" applyBorder="1" applyAlignment="1" applyProtection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37" fillId="0" borderId="3" xfId="2" applyFont="1" applyFill="1" applyBorder="1" applyAlignment="1">
      <alignment horizontal="center" vertical="center" wrapText="1"/>
    </xf>
    <xf numFmtId="49" fontId="36" fillId="0" borderId="9" xfId="2" applyNumberFormat="1" applyFont="1" applyFill="1" applyBorder="1" applyAlignment="1">
      <alignment horizontal="center" vertical="center" wrapText="1" shrinkToFit="1"/>
    </xf>
    <xf numFmtId="4" fontId="36" fillId="0" borderId="9" xfId="2" applyNumberFormat="1" applyFont="1" applyFill="1" applyBorder="1" applyAlignment="1">
      <alignment horizontal="center" vertical="center" wrapText="1" shrinkToFit="1"/>
    </xf>
    <xf numFmtId="14" fontId="10" fillId="12" borderId="5" xfId="2" applyNumberFormat="1" applyFont="1" applyFill="1" applyBorder="1" applyAlignment="1">
      <alignment horizontal="center" vertical="center" wrapText="1"/>
    </xf>
    <xf numFmtId="4" fontId="37" fillId="0" borderId="5" xfId="2" applyNumberFormat="1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wrapText="1"/>
    </xf>
    <xf numFmtId="0" fontId="36" fillId="0" borderId="5" xfId="2" applyNumberFormat="1" applyFont="1" applyFill="1" applyBorder="1" applyAlignment="1">
      <alignment horizontal="center" vertical="center" wrapText="1" shrinkToFit="1"/>
    </xf>
    <xf numFmtId="3" fontId="36" fillId="0" borderId="1" xfId="2" applyNumberFormat="1" applyFont="1" applyFill="1" applyBorder="1" applyAlignment="1">
      <alignment horizontal="center" vertical="center" wrapText="1"/>
    </xf>
    <xf numFmtId="4" fontId="36" fillId="0" borderId="1" xfId="2" applyNumberFormat="1" applyFont="1" applyFill="1" applyBorder="1" applyAlignment="1" applyProtection="1">
      <alignment horizontal="center" vertical="center" wrapText="1"/>
    </xf>
    <xf numFmtId="0" fontId="42" fillId="0" borderId="5" xfId="2" applyFont="1" applyFill="1" applyBorder="1" applyAlignment="1">
      <alignment horizontal="center" vertical="center" wrapText="1"/>
    </xf>
    <xf numFmtId="164" fontId="42" fillId="0" borderId="5" xfId="2" applyNumberFormat="1" applyFont="1" applyFill="1" applyBorder="1" applyAlignment="1">
      <alignment horizontal="center" vertical="center" textRotation="90" wrapText="1"/>
    </xf>
    <xf numFmtId="0" fontId="42" fillId="0" borderId="1" xfId="2" applyFont="1" applyFill="1" applyBorder="1" applyAlignment="1">
      <alignment horizontal="center" vertical="center" wrapText="1"/>
    </xf>
    <xf numFmtId="0" fontId="42" fillId="0" borderId="1" xfId="2" applyFont="1" applyFill="1" applyBorder="1" applyAlignment="1">
      <alignment horizontal="center" vertical="center"/>
    </xf>
    <xf numFmtId="14" fontId="42" fillId="0" borderId="5" xfId="2" applyNumberFormat="1" applyFont="1" applyFill="1" applyBorder="1" applyAlignment="1">
      <alignment horizontal="center" vertical="center" wrapText="1" shrinkToFit="1"/>
    </xf>
    <xf numFmtId="49" fontId="42" fillId="0" borderId="1" xfId="2" applyNumberFormat="1" applyFont="1" applyFill="1" applyBorder="1" applyAlignment="1">
      <alignment horizontal="center" vertical="center" wrapText="1"/>
    </xf>
    <xf numFmtId="49" fontId="42" fillId="0" borderId="6" xfId="2" applyNumberFormat="1" applyFont="1" applyFill="1" applyBorder="1" applyAlignment="1">
      <alignment horizontal="center" vertical="center" wrapText="1"/>
    </xf>
    <xf numFmtId="0" fontId="42" fillId="0" borderId="6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 applyProtection="1">
      <alignment horizontal="center" vertical="center"/>
    </xf>
    <xf numFmtId="0" fontId="14" fillId="0" borderId="6" xfId="4" applyNumberFormat="1" applyFont="1" applyFill="1" applyBorder="1" applyAlignment="1" applyProtection="1">
      <alignment horizontal="center" vertical="center"/>
    </xf>
    <xf numFmtId="4" fontId="42" fillId="0" borderId="1" xfId="2" applyNumberFormat="1" applyFont="1" applyFill="1" applyBorder="1" applyAlignment="1">
      <alignment horizontal="center" vertical="center" wrapText="1"/>
    </xf>
    <xf numFmtId="4" fontId="14" fillId="0" borderId="1" xfId="2" applyNumberFormat="1" applyFont="1" applyFill="1" applyBorder="1" applyAlignment="1">
      <alignment horizontal="center" vertical="center" wrapText="1"/>
    </xf>
    <xf numFmtId="49" fontId="42" fillId="0" borderId="5" xfId="2" applyNumberFormat="1" applyFont="1" applyFill="1" applyBorder="1" applyAlignment="1">
      <alignment horizontal="center" vertical="center" wrapText="1" shrinkToFit="1"/>
    </xf>
    <xf numFmtId="164" fontId="42" fillId="0" borderId="5" xfId="2" applyNumberFormat="1" applyFont="1" applyFill="1" applyBorder="1" applyAlignment="1">
      <alignment horizontal="center" vertical="center" wrapText="1" shrinkToFit="1"/>
    </xf>
    <xf numFmtId="0" fontId="42" fillId="0" borderId="5" xfId="2" applyFont="1" applyFill="1" applyBorder="1" applyAlignment="1">
      <alignment horizontal="center" vertical="center" wrapText="1" shrinkToFit="1"/>
    </xf>
    <xf numFmtId="14" fontId="42" fillId="0" borderId="5" xfId="2" applyNumberFormat="1" applyFont="1" applyFill="1" applyBorder="1" applyAlignment="1">
      <alignment horizontal="center" vertical="center" wrapText="1"/>
    </xf>
    <xf numFmtId="49" fontId="42" fillId="0" borderId="5" xfId="2" applyNumberFormat="1" applyFont="1" applyFill="1" applyBorder="1" applyAlignment="1">
      <alignment horizontal="center" vertical="center" wrapText="1"/>
    </xf>
    <xf numFmtId="4" fontId="42" fillId="0" borderId="5" xfId="2" applyNumberFormat="1" applyFont="1" applyFill="1" applyBorder="1" applyAlignment="1">
      <alignment horizontal="center" vertical="center" wrapText="1" shrinkToFit="1"/>
    </xf>
    <xf numFmtId="4" fontId="14" fillId="0" borderId="5" xfId="2" applyNumberFormat="1" applyFont="1" applyFill="1" applyBorder="1" applyAlignment="1">
      <alignment horizontal="center" vertical="center" wrapText="1" shrinkToFit="1"/>
    </xf>
    <xf numFmtId="166" fontId="42" fillId="0" borderId="5" xfId="2" applyNumberFormat="1" applyFont="1" applyFill="1" applyBorder="1" applyAlignment="1">
      <alignment horizontal="center" vertical="center" wrapText="1" shrinkToFit="1"/>
    </xf>
    <xf numFmtId="0" fontId="42" fillId="0" borderId="7" xfId="2" applyFont="1" applyFill="1" applyBorder="1" applyAlignment="1">
      <alignment horizontal="center" vertical="center" wrapText="1"/>
    </xf>
    <xf numFmtId="0" fontId="42" fillId="0" borderId="7" xfId="2" applyFont="1" applyFill="1" applyBorder="1" applyAlignment="1" applyProtection="1">
      <alignment horizontal="center" vertical="center" wrapText="1" shrinkToFit="1"/>
      <protection locked="0"/>
    </xf>
    <xf numFmtId="14" fontId="42" fillId="0" borderId="1" xfId="2" applyNumberFormat="1" applyFont="1" applyFill="1" applyBorder="1" applyAlignment="1">
      <alignment horizontal="center" vertical="center"/>
    </xf>
    <xf numFmtId="0" fontId="43" fillId="0" borderId="0" xfId="2" applyFont="1" applyFill="1"/>
    <xf numFmtId="0" fontId="34" fillId="0" borderId="3" xfId="5" applyFont="1" applyFill="1" applyBorder="1" applyAlignment="1">
      <alignment horizontal="center" vertical="center" wrapText="1"/>
    </xf>
    <xf numFmtId="0" fontId="44" fillId="0" borderId="5" xfId="2" applyFont="1" applyFill="1" applyBorder="1" applyAlignment="1">
      <alignment horizontal="center" vertical="center" wrapText="1" shrinkToFit="1"/>
    </xf>
    <xf numFmtId="49" fontId="36" fillId="0" borderId="0" xfId="2" applyNumberFormat="1" applyFont="1" applyFill="1" applyBorder="1" applyAlignment="1">
      <alignment horizontal="center" vertical="center" wrapText="1" shrinkToFit="1"/>
    </xf>
    <xf numFmtId="49" fontId="45" fillId="0" borderId="6" xfId="2" applyNumberFormat="1" applyFont="1" applyFill="1" applyBorder="1" applyAlignment="1">
      <alignment horizontal="center" vertical="center" wrapText="1"/>
    </xf>
    <xf numFmtId="4" fontId="14" fillId="0" borderId="6" xfId="2" applyNumberFormat="1" applyFont="1" applyFill="1" applyBorder="1" applyAlignment="1">
      <alignment horizontal="center" vertical="center" wrapText="1"/>
    </xf>
    <xf numFmtId="0" fontId="42" fillId="0" borderId="6" xfId="2" applyFont="1" applyFill="1" applyBorder="1" applyAlignment="1">
      <alignment horizontal="center" vertical="center" wrapText="1" shrinkToFit="1"/>
    </xf>
    <xf numFmtId="0" fontId="42" fillId="0" borderId="5" xfId="2" applyNumberFormat="1" applyFont="1" applyFill="1" applyBorder="1" applyAlignment="1">
      <alignment horizontal="center" vertical="center" wrapText="1"/>
    </xf>
    <xf numFmtId="49" fontId="36" fillId="0" borderId="5" xfId="2" applyNumberFormat="1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 shrinkToFit="1"/>
    </xf>
    <xf numFmtId="0" fontId="40" fillId="0" borderId="3" xfId="2" applyFont="1" applyFill="1" applyBorder="1" applyAlignment="1">
      <alignment horizontal="center" vertical="center" wrapText="1"/>
    </xf>
    <xf numFmtId="49" fontId="36" fillId="0" borderId="3" xfId="2" applyNumberFormat="1" applyFont="1" applyFill="1" applyBorder="1" applyAlignment="1">
      <alignment horizontal="center" vertical="center" wrapText="1"/>
    </xf>
    <xf numFmtId="0" fontId="36" fillId="0" borderId="2" xfId="2" applyFont="1" applyFill="1" applyBorder="1" applyAlignment="1" applyProtection="1">
      <alignment horizontal="center" vertical="center" wrapText="1" shrinkToFit="1"/>
      <protection locked="0"/>
    </xf>
    <xf numFmtId="49" fontId="40" fillId="0" borderId="3" xfId="2" applyNumberFormat="1" applyFont="1" applyFill="1" applyBorder="1" applyAlignment="1">
      <alignment horizontal="center" vertical="center" wrapText="1"/>
    </xf>
    <xf numFmtId="0" fontId="42" fillId="0" borderId="5" xfId="2" applyNumberFormat="1" applyFont="1" applyFill="1" applyBorder="1" applyAlignment="1">
      <alignment horizontal="center" vertical="center" wrapText="1" shrinkToFit="1"/>
    </xf>
    <xf numFmtId="0" fontId="40" fillId="0" borderId="3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</cellXfs>
  <cellStyles count="13">
    <cellStyle name="Excel_BuiltIn_Пояснение" xfId="4" xr:uid="{00000000-0005-0000-0000-000000000000}"/>
    <cellStyle name="Гиперссылка" xfId="9" builtinId="8"/>
    <cellStyle name="Обычный" xfId="0" builtinId="0"/>
    <cellStyle name="Обычный 2" xfId="2" xr:uid="{00000000-0005-0000-0000-000003000000}"/>
    <cellStyle name="Обычный 2 2" xfId="5" xr:uid="{00000000-0005-0000-0000-000004000000}"/>
    <cellStyle name="Обычный 3" xfId="7" xr:uid="{00000000-0005-0000-0000-000005000000}"/>
    <cellStyle name="Обычный 3 20" xfId="6" xr:uid="{00000000-0005-0000-0000-000006000000}"/>
    <cellStyle name="Обычный 4" xfId="3" xr:uid="{00000000-0005-0000-0000-000007000000}"/>
    <cellStyle name="Обычный 4 2" xfId="8" xr:uid="{00000000-0005-0000-0000-000008000000}"/>
    <cellStyle name="Обычный 4 3" xfId="10" xr:uid="{EF58CB48-82B2-4937-B8B7-2C3ED7D87CB6}"/>
    <cellStyle name="Обычный 4 4" xfId="11" xr:uid="{28D64324-1A5C-4AA0-B27E-14942031BA6A}"/>
    <cellStyle name="Обычный 4 5" xfId="12" xr:uid="{9A5AFD2A-434E-4346-BD95-1679583B6AF2}"/>
    <cellStyle name="Пояснение" xfId="1" builtinId="53"/>
  </cellStyles>
  <dxfs count="1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47;&#1040;&#1050;&#1059;&#1055;&#1054;&#1050;%202021%20&#1075;&#1086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0;&#1088;&#1093;&#1080;&#1074;\&#1054;&#1059;&#1057;&#1057;\&#1050;&#1054;&#1053;&#1050;&#1059;&#1056;&#1057;&#1067;\&#1056;&#1045;&#1045;&#1057;&#1058;&#1056;%20&#1047;&#1040;&#1050;&#1059;&#1055;&#1054;&#1050;%202021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/2019/&#1055;&#1083;&#1072;&#1085;%20&#1079;&#1072;&#1082;&#1091;&#1087;&#1086;&#1082;%20&#1085;&#1072;%20&#1069;&#1058;&#105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0;&#1088;&#1093;&#1080;&#1074;\&#1054;&#1059;&#1057;&#1057;\&#1050;&#1054;&#1053;&#1050;&#1059;&#1056;&#1057;&#1067;\&#1055;&#1083;&#1072;&#1085;%20&#1079;&#1072;&#1082;&#1091;&#1087;&#1086;&#1082;\2019\&#1055;&#1083;&#1072;&#1085;%20&#1079;&#1072;&#1082;&#1091;&#1087;&#1086;&#1082;%20&#1085;&#1072;%20&#1069;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и"/>
      <sheetName val="ДС"/>
      <sheetName val="Группа АВ"/>
      <sheetName val="Списки"/>
      <sheetName val="616"/>
      <sheetName val="Экономия"/>
      <sheetName val="РФ"/>
    </sheetNames>
    <sheetDataSet>
      <sheetData sheetId="0"/>
      <sheetData sheetId="1"/>
      <sheetData sheetId="2"/>
      <sheetData sheetId="3">
        <row r="1">
          <cell r="A1" t="str">
            <v xml:space="preserve">Открытый запрос предложений </v>
          </cell>
          <cell r="E1" t="str">
            <v>Микро предприятие</v>
          </cell>
          <cell r="G1" t="str">
            <v>да</v>
          </cell>
          <cell r="I1" t="str">
            <v>ТМЦ ИП</v>
          </cell>
          <cell r="M1" t="str">
            <v>ТМЦ</v>
          </cell>
          <cell r="N1" t="str">
            <v>1А</v>
          </cell>
          <cell r="O1" t="str">
            <v>Автотранспорт и спецтехника
(кроме легковых а/м, грузовых а/м, грузопассажирских а/м, пассажирских а/м серийного производства без дополнительных надстроек и доработок, тракторов ОАО"МТЗ" (Беларусь)</v>
          </cell>
          <cell r="S1" t="str">
            <v>в связи с отсутствием заявок от участников</v>
          </cell>
          <cell r="AB1" t="str">
            <v>Кузнецова Т.В.</v>
          </cell>
          <cell r="AE1" t="str">
            <v>3.3.6.4 пп. 1</v>
          </cell>
          <cell r="AJ1" t="str">
            <v>Консолидированная</v>
          </cell>
        </row>
        <row r="2">
          <cell r="A2" t="str">
            <v>Прямая закупка</v>
          </cell>
          <cell r="E2" t="str">
            <v>Малое предприятие</v>
          </cell>
          <cell r="G2" t="str">
            <v>нет</v>
          </cell>
          <cell r="I2" t="str">
            <v>ТМЦ Операционная деятельность (ремонты)</v>
          </cell>
          <cell r="M2" t="str">
            <v>Услуги</v>
          </cell>
          <cell r="N2" t="str">
            <v>2А</v>
          </cell>
          <cell r="O2" t="str">
            <v>Запорная и регулирующая арматура (Задвижки клиновые с обрезиненным клином, Задвижки клиновые стальные, Задвижки клиновые чугунные, Поворотно-дисковые затворы, Шиберные (ножевые) задвижки, Клапаны обратные, Клапаны воздушные)</v>
          </cell>
          <cell r="S2" t="str">
            <v>в связи с корректировкой ТЗ</v>
          </cell>
          <cell r="AB2" t="str">
            <v>Ульяновская Г.С.</v>
          </cell>
          <cell r="AE2" t="str">
            <v>3.3.6.4 пп. 2</v>
          </cell>
          <cell r="AJ2" t="str">
            <v>Централизованная</v>
          </cell>
        </row>
        <row r="3">
          <cell r="A3" t="str">
            <v>Конкурентные переговоры</v>
          </cell>
          <cell r="E3" t="str">
            <v>Среднее предприятие</v>
          </cell>
          <cell r="I3" t="str">
            <v>ТМЦ Операционная деятельность (прочее)</v>
          </cell>
          <cell r="M3" t="str">
            <v>СМР</v>
          </cell>
          <cell r="N3" t="str">
            <v>3А</v>
          </cell>
          <cell r="O3" t="str">
            <v>Специальная одежда, специальная обувь и средства индивидуальной защиты</v>
          </cell>
          <cell r="S3" t="str">
            <v>в связи с корректировкой ЗД</v>
          </cell>
          <cell r="AB3" t="str">
            <v>Дорогина Л.А.</v>
          </cell>
          <cell r="AE3" t="str">
            <v>3.3.6.4 пп. 3</v>
          </cell>
          <cell r="AJ3" t="str">
            <v>Нецентрализованная</v>
          </cell>
        </row>
        <row r="4">
          <cell r="A4" t="str">
            <v>Маркетинговое исследование</v>
          </cell>
          <cell r="E4" t="str">
            <v>нет</v>
          </cell>
          <cell r="I4" t="str">
            <v>ТМЦ ПДК, НВ</v>
          </cell>
          <cell r="M4" t="str">
            <v>ПИР</v>
          </cell>
          <cell r="N4" t="str">
            <v>4А</v>
          </cell>
          <cell r="O4" t="str">
            <v>Погружные скважинные насосные агрегаты и насосы для подъема воды из скважин (по типу ЭЦВ)</v>
          </cell>
          <cell r="S4" t="str">
            <v>в связи с корректировкой потребности</v>
          </cell>
          <cell r="AB4" t="str">
            <v>Шемягина К.А.</v>
          </cell>
          <cell r="AE4" t="str">
            <v>3.3.6.4 пп. 4</v>
          </cell>
        </row>
        <row r="5">
          <cell r="A5" t="str">
            <v>Конкурентный отбор</v>
          </cell>
          <cell r="I5" t="str">
            <v xml:space="preserve">ТМЦ Прочая внереализационная деятельность </v>
          </cell>
          <cell r="M5" t="str">
            <v>Кредит</v>
          </cell>
          <cell r="N5" t="str">
            <v>5А</v>
          </cell>
          <cell r="O5" t="str">
            <v>Насосные агрегаты и насосы для чистой воды (Консольные насосные агрегаты и насосы (типа К и КМ), а также Вертикальные/ горизонтальные многоступенчатые и насосные станции на их базе)</v>
          </cell>
          <cell r="S5" t="str">
            <v>в связи с отсутствием потребности</v>
          </cell>
          <cell r="AB5" t="str">
            <v>Ушакова Е.Ю.</v>
          </cell>
          <cell r="AE5" t="str">
            <v>3.3.6.4 пп. 5</v>
          </cell>
        </row>
        <row r="6">
          <cell r="I6" t="str">
            <v>ОС ИП</v>
          </cell>
          <cell r="M6" t="str">
            <v>Энерго</v>
          </cell>
          <cell r="N6" t="str">
            <v>6А</v>
          </cell>
          <cell r="O6" t="str">
            <v>Насосные агрегаты канализационные (Вертикальные моноблочные погружные, Вертикальные моноблочные сухой установки, Вертикальные сухой установки (по типу СДВ), Горизонтальные сухой установки (по типу СМ, СД и т.п.))</v>
          </cell>
          <cell r="S6" t="str">
            <v>в связи с отсутствием конкуренции</v>
          </cell>
          <cell r="AE6" t="str">
            <v>3.3.6.4 пп. 6</v>
          </cell>
        </row>
        <row r="7">
          <cell r="I7" t="str">
            <v>ОС Операционная деятельность (ремонты)</v>
          </cell>
          <cell r="M7" t="str">
            <v>Транзит</v>
          </cell>
          <cell r="N7" t="str">
            <v>7А</v>
          </cell>
          <cell r="O7" t="str">
            <v>Насосные агрегаты и насосы горизонтальные двухстороннего входа одноступенчатые  (по типу Д)</v>
          </cell>
          <cell r="S7" t="str">
            <v>в связи с несоответствием документации</v>
          </cell>
          <cell r="AE7" t="str">
            <v>3.3.6.4 пп. 7</v>
          </cell>
        </row>
        <row r="8">
          <cell r="I8" t="str">
            <v>ОС Операционная деятельность (прочее)</v>
          </cell>
          <cell r="M8" t="str">
            <v>Под ключ</v>
          </cell>
          <cell r="N8" t="str">
            <v>8А</v>
          </cell>
          <cell r="O8" t="str">
            <v>Илоскребы (по типу ИПР) и илососы (по типу ИВР) и для отстойников</v>
          </cell>
          <cell r="S8" t="str">
            <v>в связи с тем, что предложение участника не соответствует отборочным критериям</v>
          </cell>
          <cell r="AE8" t="str">
            <v>3.3.6.4 пп. 8</v>
          </cell>
        </row>
        <row r="9">
          <cell r="I9" t="str">
            <v>ОС ПДК, НВ</v>
          </cell>
          <cell r="N9" t="str">
            <v>9А</v>
          </cell>
          <cell r="O9" t="str">
            <v>Решетки механические (ступенчатые и грабельные)</v>
          </cell>
          <cell r="S9" t="str">
            <v>в связи с неудовлетворительной проработкой рынка</v>
          </cell>
          <cell r="AE9" t="str">
            <v>3.3.6.4 пп. 9</v>
          </cell>
        </row>
        <row r="10">
          <cell r="I10" t="str">
            <v xml:space="preserve">ОС Прочая внереализационная деятельность </v>
          </cell>
          <cell r="N10" t="str">
            <v>10А</v>
          </cell>
          <cell r="O10" t="str">
            <v>Горюче-смазочные материалы 
(бензин и дизельное топливо по картам с АЗС)</v>
          </cell>
          <cell r="S10" t="str">
            <v>в связи с превышением НМЦ</v>
          </cell>
          <cell r="AE10" t="str">
            <v>3.3.6.4 пп. 10</v>
          </cell>
        </row>
        <row r="11">
          <cell r="I11" t="str">
            <v>Услуги ИП</v>
          </cell>
          <cell r="N11" t="str">
            <v>11А</v>
          </cell>
          <cell r="O11" t="str">
            <v>Жидкий хлор</v>
          </cell>
          <cell r="S11" t="str">
            <v>Отмена инициатором закупки</v>
          </cell>
          <cell r="AE11" t="str">
            <v>3.3.6.4 пп. 11</v>
          </cell>
        </row>
        <row r="12">
          <cell r="I12" t="str">
            <v>Услуги Операционная деятельность (ремонты)</v>
          </cell>
          <cell r="N12" t="str">
            <v>12А</v>
          </cell>
          <cell r="O12" t="str">
            <v>Воздуходувное оборудование</v>
          </cell>
          <cell r="S12" t="str">
            <v>Отмена решения</v>
          </cell>
          <cell r="AE12" t="str">
            <v>3.3.6.4 пп. 12</v>
          </cell>
        </row>
        <row r="13">
          <cell r="I13" t="str">
            <v>Услуги Операционная деятельность (прочее)</v>
          </cell>
          <cell r="N13" t="str">
            <v>13А</v>
          </cell>
          <cell r="O13" t="str">
            <v>Трубы  полиэтиленовые</v>
          </cell>
          <cell r="S13" t="str">
            <v>в связи с отказом единственного участника</v>
          </cell>
          <cell r="AE13" t="str">
            <v>3.3.6.4 пп. 13</v>
          </cell>
        </row>
        <row r="14">
          <cell r="I14" t="str">
            <v>Услуги ПДК, НВ</v>
          </cell>
          <cell r="N14" t="str">
            <v>14А</v>
          </cell>
          <cell r="O14" t="str">
            <v>Трубы стальные</v>
          </cell>
          <cell r="S14" t="str">
            <v>без выбора победителя</v>
          </cell>
          <cell r="AE14" t="str">
            <v>3.3.6.4 пп. 14</v>
          </cell>
        </row>
        <row r="15">
          <cell r="I15" t="str">
            <v xml:space="preserve">Услуги Прочая внереализационная деятельность </v>
          </cell>
          <cell r="N15" t="str">
            <v>15А</v>
          </cell>
          <cell r="O15" t="str">
            <v>Флокулянты и коагулянты</v>
          </cell>
          <cell r="S15" t="str">
            <v>не заключать договор по результатам МИ</v>
          </cell>
          <cell r="AE15" t="str">
            <v>3.3.6.4 пп. 15</v>
          </cell>
        </row>
        <row r="16">
          <cell r="N16" t="str">
            <v>16А</v>
          </cell>
          <cell r="O16" t="str">
            <v>Оборудование IT  (компьютеры, мониторы, копировальная, множительная и печатная техника, ноутбуки, СХД, серверное оборудование)</v>
          </cell>
          <cell r="S16" t="str">
            <v>подана одна заявка соответствующая требования</v>
          </cell>
          <cell r="AE16" t="str">
            <v>3.3.6.4 пп. 16</v>
          </cell>
        </row>
        <row r="17">
          <cell r="N17" t="str">
            <v>17А</v>
          </cell>
          <cell r="O17" t="str">
            <v>Оборудование для сжигания избыточного активного ила и илового осадка</v>
          </cell>
          <cell r="S17" t="str">
            <v>отсутствием потребности</v>
          </cell>
          <cell r="AE17" t="str">
            <v>3.3.6.4 пп. 17</v>
          </cell>
        </row>
        <row r="18">
          <cell r="N18" t="str">
            <v>18А</v>
          </cell>
          <cell r="O18" t="str">
            <v>Услуги по добровольному медицинскому страхованию 
(кроме депозитного страхования)</v>
          </cell>
          <cell r="S18" t="str">
            <v>закупка до 100 т.р.</v>
          </cell>
          <cell r="AE18" t="str">
            <v>3.3.6.4 пп. 18</v>
          </cell>
        </row>
        <row r="19">
          <cell r="N19" t="str">
            <v>19А</v>
          </cell>
          <cell r="O19" t="str">
            <v>Оборудование по механическому обезвоживанию осадка сточных вод</v>
          </cell>
          <cell r="AE19" t="str">
            <v>3.3.6.4 пп. 19</v>
          </cell>
        </row>
        <row r="20">
          <cell r="N20" t="str">
            <v>20А</v>
          </cell>
          <cell r="O20" t="str">
            <v>Оборудование для доочистки сточных вод на очистные сооружения</v>
          </cell>
          <cell r="AE20" t="str">
            <v>3.3.6.4 пп. 20</v>
          </cell>
        </row>
        <row r="21">
          <cell r="N21" t="str">
            <v>21А</v>
          </cell>
          <cell r="O21" t="str">
            <v>Фильтрующая загрузка для вторичных отстойников.</v>
          </cell>
          <cell r="AE21" t="str">
            <v>3.3.6.4 пп. 21</v>
          </cell>
        </row>
        <row r="22">
          <cell r="N22" t="str">
            <v>22А</v>
          </cell>
          <cell r="O22" t="str">
            <v>Услуги мобильной связи</v>
          </cell>
          <cell r="AE22" t="str">
            <v>3.3.6.4 пп. 22</v>
          </cell>
        </row>
        <row r="23">
          <cell r="N23" t="str">
            <v>23А</v>
          </cell>
          <cell r="O23" t="str">
            <v>Услуги по организации деловых поездок</v>
          </cell>
          <cell r="AE23" t="str">
            <v>3.3.6.4 пп. 23</v>
          </cell>
        </row>
        <row r="24">
          <cell r="N24" t="str">
            <v>24А</v>
          </cell>
          <cell r="O24" t="str">
            <v>Мешалки очистных сооружений и отстойников</v>
          </cell>
          <cell r="AE24" t="str">
            <v>3.3.6.4 пп. 24</v>
          </cell>
        </row>
        <row r="25">
          <cell r="N25" t="str">
            <v>25А</v>
          </cell>
          <cell r="O25" t="str">
            <v>Соль (NaCl)</v>
          </cell>
          <cell r="AE25" t="str">
            <v>3.3.6.4 пп. 25</v>
          </cell>
        </row>
        <row r="26">
          <cell r="N26" t="str">
            <v>26А</v>
          </cell>
          <cell r="O26" t="str">
            <v>Электроприводы</v>
          </cell>
          <cell r="AE26" t="str">
            <v>3.3.6.4 пп. 26</v>
          </cell>
        </row>
        <row r="27">
          <cell r="N27" t="str">
            <v>27А</v>
          </cell>
          <cell r="O27" t="str">
            <v>Частотно-регулируемые приводы</v>
          </cell>
          <cell r="AE27" t="str">
            <v>3.3.6.4 пп. 27</v>
          </cell>
        </row>
        <row r="28">
          <cell r="N28" t="str">
            <v>28А</v>
          </cell>
          <cell r="O28" t="str">
            <v>Оборудование для обследования сетей и помещений (телеинспекция, оборудование для обследования эл. сетей, утечки воды)</v>
          </cell>
          <cell r="AE28" t="str">
            <v>3.3.6.4 пп. 28</v>
          </cell>
        </row>
        <row r="29">
          <cell r="N29" t="str">
            <v>29А</v>
          </cell>
          <cell r="O29" t="str">
            <v>Охрана объектов</v>
          </cell>
          <cell r="AE29" t="str">
            <v>3.3.6.4 пп. 29</v>
          </cell>
        </row>
        <row r="30">
          <cell r="N30" t="str">
            <v>30А</v>
          </cell>
          <cell r="O30" t="str">
            <v>Щитовые затворы</v>
          </cell>
          <cell r="AE30" t="str">
            <v>3.3.6.4 пп. 30</v>
          </cell>
        </row>
        <row r="31">
          <cell r="N31" t="str">
            <v>31А</v>
          </cell>
          <cell r="O31" t="str">
            <v>Аэрационная система для аэротенков</v>
          </cell>
          <cell r="AE31" t="str">
            <v>3.3.6.4 пп. 31</v>
          </cell>
        </row>
        <row r="32">
          <cell r="N32" t="str">
            <v>32А</v>
          </cell>
          <cell r="O32" t="str">
            <v>Неразъемные соединения полиэтилен-сталь (НСПС)</v>
          </cell>
          <cell r="AE32" t="str">
            <v>3.3.6.4 пп. 32</v>
          </cell>
        </row>
        <row r="33">
          <cell r="N33" t="str">
            <v>33А</v>
          </cell>
          <cell r="O33" t="str">
            <v>Муфты электросварные для полиэтиленовых труб</v>
          </cell>
          <cell r="AE33" t="str">
            <v>3.3.6.4 пп. 33</v>
          </cell>
        </row>
        <row r="34">
          <cell r="N34" t="str">
            <v>34А</v>
          </cell>
          <cell r="O34" t="str">
            <v>Гипохлорит натрия</v>
          </cell>
          <cell r="AE34" t="str">
            <v>3.3.6.4 пп. 34</v>
          </cell>
        </row>
        <row r="35">
          <cell r="N35" t="str">
            <v>35А</v>
          </cell>
          <cell r="O35" t="str">
            <v>Комплектные распределительные устройства *</v>
          </cell>
        </row>
        <row r="36">
          <cell r="N36" t="str">
            <v>36А</v>
          </cell>
          <cell r="O36" t="str">
            <v>Трансформаторные подстанции *</v>
          </cell>
        </row>
        <row r="37">
          <cell r="N37" t="str">
            <v>37А</v>
          </cell>
          <cell r="O37" t="str">
            <v>ТРУ, в случае если НМЦ закупки составляет &gt; 50 млн. руб. (включается в группу только по отдельному согласованию Операционного директора УК РВК,  на основании письменного решения)</v>
          </cell>
        </row>
        <row r="38">
          <cell r="N38" t="str">
            <v>1В</v>
          </cell>
          <cell r="O38" t="str">
            <v>Услуги по транспортировке сточных вод</v>
          </cell>
          <cell r="AE38" t="str">
            <v>3.3.6.4 пп. 35</v>
          </cell>
        </row>
        <row r="39">
          <cell r="N39" t="str">
            <v>2В</v>
          </cell>
          <cell r="O39" t="str">
            <v>Открытие банковских вкладов, займы и кредитование</v>
          </cell>
          <cell r="AE39" t="str">
            <v xml:space="preserve">3.3.1.1.8 </v>
          </cell>
        </row>
        <row r="40">
          <cell r="N40" t="str">
            <v>3В</v>
          </cell>
          <cell r="O40" t="str">
            <v>Програмное обеспечение и лицензирование</v>
          </cell>
          <cell r="AE40" t="str">
            <v>3.3.1.1.9</v>
          </cell>
        </row>
        <row r="41">
          <cell r="N41" t="str">
            <v>4В</v>
          </cell>
          <cell r="O41" t="str">
            <v>Проектно-изыскательские работы</v>
          </cell>
          <cell r="AE41" t="str">
            <v>3.3.2.7</v>
          </cell>
        </row>
        <row r="42">
          <cell r="N42" t="str">
            <v>5В</v>
          </cell>
          <cell r="O42" t="str">
            <v>Разработка рабочей документации</v>
          </cell>
          <cell r="AE42" t="str">
            <v>3.3.2.8</v>
          </cell>
        </row>
        <row r="43">
          <cell r="N43" t="str">
            <v>6В</v>
          </cell>
          <cell r="O43" t="str">
            <v>Строительно-монтажные работы</v>
          </cell>
          <cell r="AE43" t="str">
            <v>3.3.3.6</v>
          </cell>
        </row>
        <row r="44">
          <cell r="N44" t="str">
            <v>7В</v>
          </cell>
          <cell r="O44" t="str">
            <v>Кабельно-проводниковая продукция</v>
          </cell>
          <cell r="AE44" t="str">
            <v>3.3.3.7</v>
          </cell>
        </row>
        <row r="45">
          <cell r="N45" t="str">
            <v>8В</v>
          </cell>
          <cell r="O45" t="str">
            <v>Хомуты ремонтные</v>
          </cell>
          <cell r="AE45" t="str">
            <v>3.3.4.7</v>
          </cell>
        </row>
        <row r="46">
          <cell r="N46" t="str">
            <v>9В</v>
          </cell>
          <cell r="O46" t="str">
            <v>Дробилки канализационные, ленточные и шнековые конвейеры распредустройств</v>
          </cell>
          <cell r="AE46" t="str">
            <v>3.3.5.1.9</v>
          </cell>
        </row>
        <row r="47">
          <cell r="N47" t="str">
            <v>10В</v>
          </cell>
          <cell r="O47" t="str">
            <v>Фасонные изделия к полиэтиленовым трубам</v>
          </cell>
          <cell r="AE47" t="str">
            <v>3.3.5.1.10</v>
          </cell>
        </row>
        <row r="48">
          <cell r="N48" t="str">
            <v>11В</v>
          </cell>
          <cell r="O48" t="str">
            <v>Капитальный ремонт оборудования, зданий и сооружений</v>
          </cell>
          <cell r="AE48" t="str">
            <v>3.3.5.1.11</v>
          </cell>
        </row>
        <row r="49">
          <cell r="N49" t="str">
            <v>12В</v>
          </cell>
          <cell r="O49" t="str">
            <v>Электродвигатели</v>
          </cell>
          <cell r="AE49" t="str">
            <v>3.3.5.2.9</v>
          </cell>
        </row>
        <row r="50">
          <cell r="N50" t="str">
            <v>13В</v>
          </cell>
          <cell r="O50" t="str">
            <v>Химические реагенты кроме флокулянтов, коагулянтов, а также химических реагентов для лабораторий</v>
          </cell>
          <cell r="AE50" t="str">
            <v>3.3.5.2.10</v>
          </cell>
        </row>
        <row r="51">
          <cell r="N51" t="str">
            <v>14В</v>
          </cell>
          <cell r="O51" t="str">
            <v>Оборудование для РУ 6(10) кВ</v>
          </cell>
          <cell r="AE51" t="str">
            <v>3.3.5.2.11</v>
          </cell>
        </row>
        <row r="52">
          <cell r="N52" t="str">
            <v>15В</v>
          </cell>
          <cell r="O52" t="str">
            <v>Дезодораторы</v>
          </cell>
          <cell r="AE52" t="str">
            <v>3.3.7.1.5</v>
          </cell>
        </row>
        <row r="53">
          <cell r="N53" t="str">
            <v>16В</v>
          </cell>
          <cell r="O53" t="str">
            <v>Шкафы управления</v>
          </cell>
          <cell r="AE53" t="str">
            <v>3.3.7.3.4</v>
          </cell>
        </row>
        <row r="54">
          <cell r="N54" t="str">
            <v>17В</v>
          </cell>
          <cell r="O54" t="str">
            <v>Легковые автомобили, грузовые, грузопассажирские, пассажирские (автомобили серийного производства без дополнительных надстроек и доработок), тракторы ОАО"МТЗ" (Беларусь), автоприцепы</v>
          </cell>
          <cell r="AE54" t="str">
            <v>3.3.7.3.5</v>
          </cell>
        </row>
        <row r="55">
          <cell r="N55" t="str">
            <v>18В</v>
          </cell>
          <cell r="O55" t="str">
            <v>Приборы учета воды и стоков</v>
          </cell>
          <cell r="AE55" t="str">
            <v>3.3.7.7.4</v>
          </cell>
        </row>
        <row r="56">
          <cell r="N56" t="str">
            <v>19В</v>
          </cell>
          <cell r="O56" t="str">
            <v>Запчасти к насосам</v>
          </cell>
          <cell r="AE56" t="str">
            <v>3.3.7.7.5</v>
          </cell>
        </row>
        <row r="57">
          <cell r="N57" t="str">
            <v>20В</v>
          </cell>
          <cell r="O57" t="str">
            <v>Услуги по уборке помещений, территорий и их содержанию, включая работы по благоустройству, озеленению, выполнение мелкого ремонта и погрузо-разгрузочных работ</v>
          </cell>
          <cell r="AE57" t="str">
            <v>1.1.2</v>
          </cell>
        </row>
        <row r="58">
          <cell r="N58" t="str">
            <v>29В</v>
          </cell>
          <cell r="O58" t="str">
            <v>Охрана объектов</v>
          </cell>
        </row>
        <row r="59">
          <cell r="N59" t="str">
            <v>С</v>
          </cell>
          <cell r="O59" t="str">
            <v>Прочие менее 5 млн.р.</v>
          </cell>
        </row>
        <row r="60">
          <cell r="O60" t="str">
            <v>Прочие более 5 млн.р.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и"/>
      <sheetName val="ДС"/>
      <sheetName val="Группа АВ"/>
      <sheetName val="Списки"/>
      <sheetName val="616"/>
      <sheetName val="Экономия"/>
      <sheetName val="РФ"/>
    </sheetNames>
    <sheetDataSet>
      <sheetData sheetId="0"/>
      <sheetData sheetId="1"/>
      <sheetData sheetId="2"/>
      <sheetData sheetId="3">
        <row r="1">
          <cell r="A1" t="str">
            <v xml:space="preserve">Открытый запрос предложений </v>
          </cell>
          <cell r="E1" t="str">
            <v>Микро предприятие</v>
          </cell>
          <cell r="G1" t="str">
            <v>да</v>
          </cell>
          <cell r="I1" t="str">
            <v>ТМЦ ИП</v>
          </cell>
          <cell r="M1" t="str">
            <v>ТМЦ</v>
          </cell>
          <cell r="N1" t="str">
            <v>1А</v>
          </cell>
          <cell r="O1" t="str">
            <v>Автотранспорт и спецтехника
(кроме легковых а/м, грузовых а/м, грузопассажирских а/м, пассажирских а/м серийного производства без дополнительных надстроек и доработок, тракторов ОАО"МТЗ" (Беларусь)</v>
          </cell>
          <cell r="S1" t="str">
            <v>в связи с отсутствием заявок от участников</v>
          </cell>
          <cell r="AB1" t="str">
            <v>Кузнецова Т.В.</v>
          </cell>
          <cell r="AE1" t="str">
            <v>3.3.6.4 пп. 1</v>
          </cell>
          <cell r="AJ1" t="str">
            <v>Консолидированная</v>
          </cell>
        </row>
        <row r="2">
          <cell r="A2" t="str">
            <v>Прямая закупка</v>
          </cell>
          <cell r="E2" t="str">
            <v>Малое предприятие</v>
          </cell>
          <cell r="G2" t="str">
            <v>нет</v>
          </cell>
          <cell r="I2" t="str">
            <v>ТМЦ Операционная деятельность (ремонты)</v>
          </cell>
          <cell r="M2" t="str">
            <v>Услуги</v>
          </cell>
          <cell r="N2" t="str">
            <v>2А</v>
          </cell>
          <cell r="O2" t="str">
            <v>Запорная и регулирующая арматура (Задвижки клиновые с обрезиненным клином, Задвижки клиновые стальные, Задвижки клиновые чугунные, Поворотно-дисковые затворы, Шиберные (ножевые) задвижки, Клапаны обратные, Клапаны воздушные)</v>
          </cell>
          <cell r="S2" t="str">
            <v>в связи с корректировкой ТЗ</v>
          </cell>
          <cell r="AB2" t="str">
            <v>Ульяновская Г.С.</v>
          </cell>
          <cell r="AE2" t="str">
            <v>3.3.6.4 пп. 2</v>
          </cell>
          <cell r="AJ2" t="str">
            <v>Централизованная</v>
          </cell>
        </row>
        <row r="3">
          <cell r="A3" t="str">
            <v>Конкурентные переговоры</v>
          </cell>
          <cell r="E3" t="str">
            <v>Среднее предприятие</v>
          </cell>
          <cell r="I3" t="str">
            <v>ТМЦ Операционная деятельность (прочее)</v>
          </cell>
          <cell r="M3" t="str">
            <v>СМР</v>
          </cell>
          <cell r="N3" t="str">
            <v>3А</v>
          </cell>
          <cell r="O3" t="str">
            <v>Специальная одежда, специальная обувь и средства индивидуальной защиты</v>
          </cell>
          <cell r="S3" t="str">
            <v>в связи с корректировкой ЗД</v>
          </cell>
          <cell r="AB3" t="str">
            <v>Дорогина Л.А.</v>
          </cell>
          <cell r="AE3" t="str">
            <v>3.3.6.4 пп. 3</v>
          </cell>
          <cell r="AJ3" t="str">
            <v>Нецентрализованная</v>
          </cell>
        </row>
        <row r="4">
          <cell r="A4" t="str">
            <v>Маркетинговое исследование</v>
          </cell>
          <cell r="E4" t="str">
            <v>нет</v>
          </cell>
          <cell r="I4" t="str">
            <v>ТМЦ ПДК, НВ</v>
          </cell>
          <cell r="M4" t="str">
            <v>ПИР</v>
          </cell>
          <cell r="N4" t="str">
            <v>4А</v>
          </cell>
          <cell r="O4" t="str">
            <v>Погружные скважинные насосные агрегаты и насосы для подъема воды из скважин (по типу ЭЦВ)</v>
          </cell>
          <cell r="S4" t="str">
            <v>в связи с корректировкой потребности</v>
          </cell>
          <cell r="AB4" t="str">
            <v>Шемягина К.А.</v>
          </cell>
          <cell r="AE4" t="str">
            <v>3.3.6.4 пп. 4</v>
          </cell>
        </row>
        <row r="5">
          <cell r="A5" t="str">
            <v>Конкурентный отбор</v>
          </cell>
          <cell r="I5" t="str">
            <v xml:space="preserve">ТМЦ Прочая внереализационная деятельность </v>
          </cell>
          <cell r="M5" t="str">
            <v>Кредит</v>
          </cell>
          <cell r="N5" t="str">
            <v>5А</v>
          </cell>
          <cell r="O5" t="str">
            <v>Насосные агрегаты и насосы для чистой воды (Консольные насосные агрегаты и насосы (типа К и КМ), а также Вертикальные/ горизонтальные многоступенчатые и насосные станции на их базе)</v>
          </cell>
          <cell r="S5" t="str">
            <v>в связи с отсутствием потребности</v>
          </cell>
          <cell r="AB5" t="str">
            <v>Ушакова Е.Ю.</v>
          </cell>
          <cell r="AE5" t="str">
            <v>3.3.6.4 пп. 5</v>
          </cell>
        </row>
        <row r="6">
          <cell r="I6" t="str">
            <v>ОС ИП</v>
          </cell>
          <cell r="M6" t="str">
            <v>Энерго</v>
          </cell>
          <cell r="N6" t="str">
            <v>6А</v>
          </cell>
          <cell r="O6" t="str">
            <v>Насосные агрегаты канализационные (Вертикальные моноблочные погружные, Вертикальные моноблочные сухой установки, Вертикальные сухой установки (по типу СДВ), Горизонтальные сухой установки (по типу СМ, СД и т.п.))</v>
          </cell>
          <cell r="S6" t="str">
            <v>в связи с отсутствием конкуренции</v>
          </cell>
          <cell r="AE6" t="str">
            <v>3.3.6.4 пп. 6</v>
          </cell>
        </row>
        <row r="7">
          <cell r="I7" t="str">
            <v>ОС Операционная деятельность (ремонты)</v>
          </cell>
          <cell r="M7" t="str">
            <v>Транзит</v>
          </cell>
          <cell r="N7" t="str">
            <v>7А</v>
          </cell>
          <cell r="O7" t="str">
            <v>Насосные агрегаты и насосы горизонтальные двухстороннего входа одноступенчатые  (по типу Д)</v>
          </cell>
          <cell r="S7" t="str">
            <v>в связи с несоответствием документации</v>
          </cell>
          <cell r="AE7" t="str">
            <v>3.3.6.4 пп. 7</v>
          </cell>
        </row>
        <row r="8">
          <cell r="I8" t="str">
            <v>ОС Операционная деятельность (прочее)</v>
          </cell>
          <cell r="M8" t="str">
            <v>Под ключ</v>
          </cell>
          <cell r="N8" t="str">
            <v>8А</v>
          </cell>
          <cell r="O8" t="str">
            <v>Илоскребы (по типу ИПР) и илососы (по типу ИВР) и для отстойников</v>
          </cell>
          <cell r="S8" t="str">
            <v>в связи с тем, что предложение участника не соответствует отборочным критериям</v>
          </cell>
          <cell r="AE8" t="str">
            <v>3.3.6.4 пп. 8</v>
          </cell>
        </row>
        <row r="9">
          <cell r="I9" t="str">
            <v>ОС ПДК, НВ</v>
          </cell>
          <cell r="N9" t="str">
            <v>9А</v>
          </cell>
          <cell r="O9" t="str">
            <v>Решетки механические (ступенчатые и грабельные)</v>
          </cell>
          <cell r="S9" t="str">
            <v>в связи с неудовлетворительной проработкой рынка</v>
          </cell>
          <cell r="AE9" t="str">
            <v>3.3.6.4 пп. 9</v>
          </cell>
        </row>
        <row r="10">
          <cell r="I10" t="str">
            <v xml:space="preserve">ОС Прочая внереализационная деятельность </v>
          </cell>
          <cell r="N10" t="str">
            <v>10А</v>
          </cell>
          <cell r="O10" t="str">
            <v>Горюче-смазочные материалы 
(бензин и дизельное топливо по картам с АЗС)</v>
          </cell>
          <cell r="S10" t="str">
            <v>в связи с превышением НМЦ</v>
          </cell>
          <cell r="AE10" t="str">
            <v>3.3.6.4 пп. 10</v>
          </cell>
        </row>
        <row r="11">
          <cell r="I11" t="str">
            <v>Услуги ИП</v>
          </cell>
          <cell r="N11" t="str">
            <v>11А</v>
          </cell>
          <cell r="O11" t="str">
            <v>Жидкий хлор</v>
          </cell>
          <cell r="S11" t="str">
            <v>Отмена инициатором закупки</v>
          </cell>
          <cell r="AE11" t="str">
            <v>3.3.6.4 пп. 11</v>
          </cell>
        </row>
        <row r="12">
          <cell r="I12" t="str">
            <v>Услуги Операционная деятельность (ремонты)</v>
          </cell>
          <cell r="N12" t="str">
            <v>12А</v>
          </cell>
          <cell r="O12" t="str">
            <v>Воздуходувное оборудование</v>
          </cell>
          <cell r="S12" t="str">
            <v>Отмена решения</v>
          </cell>
          <cell r="AE12" t="str">
            <v>3.3.6.4 пп. 12</v>
          </cell>
        </row>
        <row r="13">
          <cell r="I13" t="str">
            <v>Услуги Операционная деятельность (прочее)</v>
          </cell>
          <cell r="N13" t="str">
            <v>13А</v>
          </cell>
          <cell r="O13" t="str">
            <v>Трубы  полиэтиленовые</v>
          </cell>
          <cell r="S13" t="str">
            <v>в связи с отказом единственного участника</v>
          </cell>
          <cell r="AE13" t="str">
            <v>3.3.6.4 пп. 13</v>
          </cell>
        </row>
        <row r="14">
          <cell r="I14" t="str">
            <v>Услуги ПДК, НВ</v>
          </cell>
          <cell r="N14" t="str">
            <v>14А</v>
          </cell>
          <cell r="O14" t="str">
            <v>Трубы стальные</v>
          </cell>
          <cell r="S14" t="str">
            <v>без выбора победителя</v>
          </cell>
          <cell r="AE14" t="str">
            <v>3.3.6.4 пп. 14</v>
          </cell>
        </row>
        <row r="15">
          <cell r="I15" t="str">
            <v xml:space="preserve">Услуги Прочая внереализационная деятельность </v>
          </cell>
          <cell r="N15" t="str">
            <v>15А</v>
          </cell>
          <cell r="O15" t="str">
            <v>Флокулянты и коагулянты</v>
          </cell>
          <cell r="S15" t="str">
            <v>не заключать договор по результатам МИ</v>
          </cell>
          <cell r="AE15" t="str">
            <v>3.3.6.4 пп. 15</v>
          </cell>
        </row>
        <row r="16">
          <cell r="N16" t="str">
            <v>16А</v>
          </cell>
          <cell r="O16" t="str">
            <v>Оборудование IT  (компьютеры, мониторы, копировальная, множительная и печатная техника, ноутбуки, СХД, серверное оборудование)</v>
          </cell>
          <cell r="S16" t="str">
            <v>подана одна заявка соответствующая требования</v>
          </cell>
          <cell r="AE16" t="str">
            <v>3.3.6.4 пп. 16</v>
          </cell>
        </row>
        <row r="17">
          <cell r="N17" t="str">
            <v>17А</v>
          </cell>
          <cell r="O17" t="str">
            <v>Оборудование для сжигания избыточного активного ила и илового осадка</v>
          </cell>
          <cell r="S17" t="str">
            <v>отсутствием потребности</v>
          </cell>
          <cell r="AE17" t="str">
            <v>3.3.6.4 пп. 17</v>
          </cell>
        </row>
        <row r="18">
          <cell r="N18" t="str">
            <v>18А</v>
          </cell>
          <cell r="O18" t="str">
            <v>Услуги по добровольному медицинскому страхованию 
(кроме депозитного страхования)</v>
          </cell>
          <cell r="S18" t="str">
            <v>закупка до 100 т.р.</v>
          </cell>
          <cell r="AE18" t="str">
            <v>3.3.6.4 пп. 18</v>
          </cell>
        </row>
        <row r="19">
          <cell r="N19" t="str">
            <v>19А</v>
          </cell>
          <cell r="O19" t="str">
            <v>Оборудование по механическому обезвоживанию осадка сточных вод</v>
          </cell>
          <cell r="AE19" t="str">
            <v>3.3.6.4 пп. 19</v>
          </cell>
        </row>
        <row r="20">
          <cell r="N20" t="str">
            <v>20А</v>
          </cell>
          <cell r="O20" t="str">
            <v>Оборудование для доочистки сточных вод на очистные сооружения</v>
          </cell>
          <cell r="AE20" t="str">
            <v>3.3.6.4 пп. 20</v>
          </cell>
        </row>
        <row r="21">
          <cell r="N21" t="str">
            <v>21А</v>
          </cell>
          <cell r="O21" t="str">
            <v>Фильтрующая загрузка для вторичных отстойников.</v>
          </cell>
          <cell r="AE21" t="str">
            <v>3.3.6.4 пп. 21</v>
          </cell>
        </row>
        <row r="22">
          <cell r="N22" t="str">
            <v>22А</v>
          </cell>
          <cell r="O22" t="str">
            <v>Услуги мобильной связи</v>
          </cell>
          <cell r="AE22" t="str">
            <v>3.3.6.4 пп. 22</v>
          </cell>
        </row>
        <row r="23">
          <cell r="N23" t="str">
            <v>23А</v>
          </cell>
          <cell r="O23" t="str">
            <v>Услуги по организации деловых поездок</v>
          </cell>
          <cell r="AE23" t="str">
            <v>3.3.6.4 пп. 23</v>
          </cell>
        </row>
        <row r="24">
          <cell r="N24" t="str">
            <v>24А</v>
          </cell>
          <cell r="O24" t="str">
            <v>Мешалки очистных сооружений и отстойников</v>
          </cell>
          <cell r="AE24" t="str">
            <v>3.3.6.4 пп. 24</v>
          </cell>
        </row>
        <row r="25">
          <cell r="N25" t="str">
            <v>25А</v>
          </cell>
          <cell r="O25" t="str">
            <v>Соль (NaCl)</v>
          </cell>
          <cell r="AE25" t="str">
            <v>3.3.6.4 пп. 25</v>
          </cell>
        </row>
        <row r="26">
          <cell r="N26" t="str">
            <v>26А</v>
          </cell>
          <cell r="O26" t="str">
            <v>Электроприводы</v>
          </cell>
          <cell r="AE26" t="str">
            <v>3.3.6.4 пп. 26</v>
          </cell>
        </row>
        <row r="27">
          <cell r="N27" t="str">
            <v>27А</v>
          </cell>
          <cell r="O27" t="str">
            <v>Частотно-регулируемые приводы</v>
          </cell>
          <cell r="AE27" t="str">
            <v>3.3.6.4 пп. 27</v>
          </cell>
        </row>
        <row r="28">
          <cell r="N28" t="str">
            <v>28А</v>
          </cell>
          <cell r="O28" t="str">
            <v>Оборудование для обследования сетей и помещений (телеинспекция, оборудование для обследования эл. сетей, утечки воды)</v>
          </cell>
          <cell r="AE28" t="str">
            <v>3.3.6.4 пп. 28</v>
          </cell>
        </row>
        <row r="29">
          <cell r="N29" t="str">
            <v>29А</v>
          </cell>
          <cell r="O29" t="str">
            <v>Охрана объектов</v>
          </cell>
          <cell r="AE29" t="str">
            <v>3.3.6.4 пп. 29</v>
          </cell>
        </row>
        <row r="30">
          <cell r="N30" t="str">
            <v>30А</v>
          </cell>
          <cell r="O30" t="str">
            <v>Щитовые затворы</v>
          </cell>
          <cell r="AE30" t="str">
            <v>3.3.6.4 пп. 30</v>
          </cell>
        </row>
        <row r="31">
          <cell r="N31" t="str">
            <v>31А</v>
          </cell>
          <cell r="O31" t="str">
            <v>Аэрационная система для аэротенков</v>
          </cell>
          <cell r="AE31" t="str">
            <v>3.3.6.4 пп. 31</v>
          </cell>
        </row>
        <row r="32">
          <cell r="N32" t="str">
            <v>32А</v>
          </cell>
          <cell r="O32" t="str">
            <v>Неразъемные соединения полиэтилен-сталь (НСПС)</v>
          </cell>
          <cell r="AE32" t="str">
            <v>3.3.6.4 пп. 32</v>
          </cell>
        </row>
        <row r="33">
          <cell r="N33" t="str">
            <v>33А</v>
          </cell>
          <cell r="O33" t="str">
            <v>Муфты электросварные для полиэтиленовых труб</v>
          </cell>
          <cell r="AE33" t="str">
            <v>3.3.6.4 пп. 33</v>
          </cell>
        </row>
        <row r="34">
          <cell r="N34" t="str">
            <v>34А</v>
          </cell>
          <cell r="O34" t="str">
            <v>Гипохлорит натрия</v>
          </cell>
          <cell r="AE34" t="str">
            <v>3.3.6.4 пп. 34</v>
          </cell>
        </row>
        <row r="35">
          <cell r="N35" t="str">
            <v>35А</v>
          </cell>
          <cell r="O35" t="str">
            <v>Комплектные распределительные устройства *</v>
          </cell>
        </row>
        <row r="36">
          <cell r="N36" t="str">
            <v>36А</v>
          </cell>
          <cell r="O36" t="str">
            <v>Трансформаторные подстанции *</v>
          </cell>
        </row>
        <row r="37">
          <cell r="N37" t="str">
            <v>37А</v>
          </cell>
          <cell r="O37" t="str">
            <v>ТРУ, в случае если НМЦ закупки составляет &gt; 50 млн. руб. (включается в группу только по отдельному согласованию Операционного директора УК РВК,  на основании письменного решения)</v>
          </cell>
        </row>
        <row r="38">
          <cell r="N38" t="str">
            <v>1В</v>
          </cell>
          <cell r="O38" t="str">
            <v>Услуги по транспортировке сточных вод</v>
          </cell>
          <cell r="AE38" t="str">
            <v>3.3.6.4 пп. 35</v>
          </cell>
        </row>
        <row r="39">
          <cell r="N39" t="str">
            <v>2В</v>
          </cell>
          <cell r="O39" t="str">
            <v>Открытие банковских вкладов, займы и кредитование</v>
          </cell>
          <cell r="AE39" t="str">
            <v xml:space="preserve">3.3.1.1.8 </v>
          </cell>
        </row>
        <row r="40">
          <cell r="N40" t="str">
            <v>3В</v>
          </cell>
          <cell r="O40" t="str">
            <v>Програмное обеспечение и лицензирование</v>
          </cell>
          <cell r="AE40" t="str">
            <v>3.3.1.1.9</v>
          </cell>
        </row>
        <row r="41">
          <cell r="N41" t="str">
            <v>4В</v>
          </cell>
          <cell r="O41" t="str">
            <v>Проектно-изыскательские работы</v>
          </cell>
          <cell r="AE41" t="str">
            <v>3.3.2.7</v>
          </cell>
        </row>
        <row r="42">
          <cell r="N42" t="str">
            <v>5В</v>
          </cell>
          <cell r="O42" t="str">
            <v>Разработка рабочей документации</v>
          </cell>
          <cell r="AE42" t="str">
            <v>3.3.2.8</v>
          </cell>
        </row>
        <row r="43">
          <cell r="N43" t="str">
            <v>6В</v>
          </cell>
          <cell r="O43" t="str">
            <v>Строительно-монтажные работы</v>
          </cell>
          <cell r="AE43" t="str">
            <v>3.3.3.6</v>
          </cell>
        </row>
        <row r="44">
          <cell r="N44" t="str">
            <v>7В</v>
          </cell>
          <cell r="O44" t="str">
            <v>Кабельно-проводниковая продукция</v>
          </cell>
          <cell r="AE44" t="str">
            <v>3.3.3.7</v>
          </cell>
        </row>
        <row r="45">
          <cell r="N45" t="str">
            <v>8В</v>
          </cell>
          <cell r="O45" t="str">
            <v>Хомуты ремонтные</v>
          </cell>
          <cell r="AE45" t="str">
            <v>3.3.4.7</v>
          </cell>
        </row>
        <row r="46">
          <cell r="N46" t="str">
            <v>9В</v>
          </cell>
          <cell r="O46" t="str">
            <v>Дробилки канализационные, ленточные и шнековые конвейеры распредустройств</v>
          </cell>
          <cell r="AE46" t="str">
            <v>3.3.5.1.9</v>
          </cell>
        </row>
        <row r="47">
          <cell r="N47" t="str">
            <v>10В</v>
          </cell>
          <cell r="O47" t="str">
            <v>Фасонные изделия к полиэтиленовым трубам</v>
          </cell>
          <cell r="AE47" t="str">
            <v>3.3.5.1.10</v>
          </cell>
        </row>
        <row r="48">
          <cell r="N48" t="str">
            <v>11В</v>
          </cell>
          <cell r="O48" t="str">
            <v>Капитальный ремонт оборудования, зданий и сооружений</v>
          </cell>
          <cell r="AE48" t="str">
            <v>3.3.5.1.11</v>
          </cell>
        </row>
        <row r="49">
          <cell r="N49" t="str">
            <v>12В</v>
          </cell>
          <cell r="O49" t="str">
            <v>Электродвигатели</v>
          </cell>
          <cell r="AE49" t="str">
            <v>3.3.5.2.9</v>
          </cell>
        </row>
        <row r="50">
          <cell r="N50" t="str">
            <v>13В</v>
          </cell>
          <cell r="O50" t="str">
            <v>Химические реагенты кроме флокулянтов, коагулянтов, а также химических реагентов для лабораторий</v>
          </cell>
          <cell r="AE50" t="str">
            <v>3.3.5.2.10</v>
          </cell>
        </row>
        <row r="51">
          <cell r="N51" t="str">
            <v>14В</v>
          </cell>
          <cell r="O51" t="str">
            <v>Оборудование для РУ 6(10) кВ</v>
          </cell>
          <cell r="AE51" t="str">
            <v>3.3.5.2.11</v>
          </cell>
        </row>
        <row r="52">
          <cell r="N52" t="str">
            <v>15В</v>
          </cell>
          <cell r="O52" t="str">
            <v>Дезодораторы</v>
          </cell>
          <cell r="AE52" t="str">
            <v>3.3.7.1.5</v>
          </cell>
        </row>
        <row r="53">
          <cell r="N53" t="str">
            <v>16В</v>
          </cell>
          <cell r="O53" t="str">
            <v>Шкафы управления</v>
          </cell>
          <cell r="AE53" t="str">
            <v>3.3.7.3.4</v>
          </cell>
        </row>
        <row r="54">
          <cell r="N54" t="str">
            <v>17В</v>
          </cell>
          <cell r="O54" t="str">
            <v>Легковые автомобили, грузовые, грузопассажирские, пассажирские (автомобили серийного производства без дополнительных надстроек и доработок), тракторы ОАО"МТЗ" (Беларусь), автоприцепы</v>
          </cell>
          <cell r="AE54" t="str">
            <v>3.3.7.3.5</v>
          </cell>
        </row>
        <row r="55">
          <cell r="N55" t="str">
            <v>18В</v>
          </cell>
          <cell r="O55" t="str">
            <v>Приборы учета воды и стоков</v>
          </cell>
          <cell r="AE55" t="str">
            <v>3.3.7.7.4</v>
          </cell>
        </row>
        <row r="56">
          <cell r="N56" t="str">
            <v>19В</v>
          </cell>
          <cell r="O56" t="str">
            <v>Запчасти к насосам</v>
          </cell>
          <cell r="AE56" t="str">
            <v>3.3.7.7.5</v>
          </cell>
        </row>
        <row r="57">
          <cell r="N57" t="str">
            <v>20В</v>
          </cell>
          <cell r="O57" t="str">
            <v>Услуги по уборке помещений, территорий и их содержанию, включая работы по благоустройству, озеленению, выполнение мелкого ремонта и погрузо-разгрузочных работ</v>
          </cell>
          <cell r="AE57" t="str">
            <v>1.1.2</v>
          </cell>
        </row>
        <row r="58">
          <cell r="N58" t="str">
            <v>29В</v>
          </cell>
          <cell r="O58" t="str">
            <v>Охрана объектов</v>
          </cell>
        </row>
        <row r="59">
          <cell r="N59" t="str">
            <v>С</v>
          </cell>
          <cell r="O59" t="str">
            <v>Прочие менее 5 млн.р.</v>
          </cell>
        </row>
        <row r="60">
          <cell r="O60" t="str">
            <v>Прочие более 5 млн.р.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правочники"/>
      <sheetName val="Инструкции по заполнению"/>
    </sheetNames>
    <sheetDataSet>
      <sheetData sheetId="0"/>
      <sheetData sheetId="1">
        <row r="2">
          <cell r="A2" t="str">
            <v>003</v>
          </cell>
          <cell r="H2" t="str">
            <v>да</v>
          </cell>
        </row>
        <row r="3">
          <cell r="H3" t="str">
            <v>нет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правочники"/>
      <sheetName val="Инструкции по заполнению"/>
    </sheetNames>
    <sheetDataSet>
      <sheetData sheetId="0"/>
      <sheetData sheetId="1">
        <row r="2">
          <cell r="H2" t="str">
            <v>да</v>
          </cell>
        </row>
        <row r="3">
          <cell r="H3" t="str">
            <v>нет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48E1-A01D-4692-8141-856424370B8C}">
  <sheetPr>
    <pageSetUpPr autoPageBreaks="0"/>
  </sheetPr>
  <dimension ref="A1:BJ732"/>
  <sheetViews>
    <sheetView tabSelected="1" zoomScale="85" zoomScaleNormal="80" zoomScaleSheetLayoutView="72" workbookViewId="0">
      <pane xSplit="10" ySplit="6" topLeftCell="V377" activePane="bottomRight" state="frozen"/>
      <selection pane="topRight" activeCell="K1" sqref="K1"/>
      <selection pane="bottomLeft" activeCell="A7" sqref="A7"/>
      <selection pane="bottomRight" activeCell="D382" sqref="D382"/>
    </sheetView>
  </sheetViews>
  <sheetFormatPr defaultColWidth="9" defaultRowHeight="12.75" outlineLevelRow="2" outlineLevelCol="1" x14ac:dyDescent="0.2"/>
  <cols>
    <col min="1" max="1" width="4.140625" style="3" customWidth="1"/>
    <col min="2" max="2" width="13.42578125" style="3" customWidth="1"/>
    <col min="3" max="3" width="16" style="3" customWidth="1"/>
    <col min="4" max="4" width="22.5703125" style="3" customWidth="1"/>
    <col min="5" max="5" width="18.140625" style="3" customWidth="1"/>
    <col min="6" max="6" width="13.85546875" style="3" customWidth="1" outlineLevel="1"/>
    <col min="7" max="7" width="9.42578125" style="3" customWidth="1"/>
    <col min="8" max="8" width="8.28515625" style="3" customWidth="1" outlineLevel="1"/>
    <col min="9" max="9" width="13.5703125" style="3" customWidth="1" outlineLevel="1"/>
    <col min="10" max="10" width="59.5703125" style="3" customWidth="1"/>
    <col min="11" max="11" width="14.5703125" style="3" customWidth="1"/>
    <col min="12" max="12" width="16" style="3" customWidth="1" outlineLevel="1"/>
    <col min="13" max="13" width="13.42578125" style="193" customWidth="1" outlineLevel="1"/>
    <col min="14" max="14" width="13.42578125" style="3" customWidth="1" outlineLevel="1"/>
    <col min="15" max="15" width="9.140625" style="153" customWidth="1" outlineLevel="1"/>
    <col min="16" max="16" width="17.7109375" style="153" customWidth="1" outlineLevel="1"/>
    <col min="17" max="17" width="11.28515625" style="153" customWidth="1" outlineLevel="1"/>
    <col min="18" max="18" width="24.28515625" style="3" customWidth="1" outlineLevel="1"/>
    <col min="19" max="19" width="10.7109375" style="3" customWidth="1" outlineLevel="1"/>
    <col min="20" max="20" width="23.5703125" style="3" customWidth="1" outlineLevel="1"/>
    <col min="21" max="21" width="7.42578125" style="3" customWidth="1" outlineLevel="1"/>
    <col min="22" max="22" width="18.42578125" style="3" customWidth="1"/>
    <col min="23" max="23" width="18.42578125" style="153" customWidth="1"/>
    <col min="24" max="24" width="16.85546875" style="3" customWidth="1" outlineLevel="1"/>
    <col min="25" max="25" width="16.28515625" style="3" customWidth="1" outlineLevel="1"/>
    <col min="26" max="26" width="16.140625" style="3" customWidth="1" outlineLevel="1"/>
    <col min="27" max="27" width="15.28515625" style="3" customWidth="1" outlineLevel="1"/>
    <col min="28" max="28" width="21.7109375" style="3" customWidth="1" outlineLevel="1"/>
    <col min="29" max="29" width="18.85546875" style="3" customWidth="1" outlineLevel="1"/>
    <col min="30" max="30" width="16.7109375" style="3" customWidth="1" outlineLevel="1"/>
    <col min="31" max="31" width="18" style="3" customWidth="1" outlineLevel="1"/>
    <col min="32" max="32" width="14" style="3" customWidth="1"/>
    <col min="33" max="33" width="16.7109375" style="3" customWidth="1"/>
    <col min="34" max="34" width="14.140625" style="3" customWidth="1"/>
    <col min="35" max="35" width="13.42578125" style="3" customWidth="1"/>
    <col min="36" max="36" width="10.7109375" style="3" customWidth="1" outlineLevel="1"/>
    <col min="37" max="38" width="12.140625" style="3" customWidth="1" outlineLevel="1"/>
    <col min="39" max="40" width="11.42578125" style="3" customWidth="1" outlineLevel="1"/>
    <col min="41" max="41" width="12.28515625" style="3" customWidth="1" outlineLevel="1"/>
    <col min="42" max="42" width="45.85546875" style="3" customWidth="1" outlineLevel="1"/>
    <col min="43" max="43" width="27.7109375" style="3" customWidth="1"/>
    <col min="44" max="44" width="21.140625" style="3" customWidth="1"/>
    <col min="45" max="45" width="16" style="3" customWidth="1"/>
    <col min="46" max="46" width="19.7109375" style="153" customWidth="1"/>
    <col min="47" max="47" width="19.42578125" style="3" customWidth="1" outlineLevel="1"/>
    <col min="48" max="48" width="24" style="3" customWidth="1" outlineLevel="1"/>
    <col min="49" max="49" width="15.28515625" style="3" customWidth="1" outlineLevel="1"/>
    <col min="50" max="51" width="20.7109375" style="3" customWidth="1"/>
    <col min="52" max="52" width="17.85546875" style="3" customWidth="1"/>
    <col min="53" max="54" width="11.5703125" style="3" customWidth="1"/>
    <col min="55" max="55" width="11.140625" style="3" customWidth="1"/>
    <col min="56" max="56" width="9.140625" style="3" customWidth="1"/>
    <col min="57" max="57" width="27.140625" style="3" customWidth="1"/>
    <col min="58" max="58" width="16.42578125" style="3" customWidth="1"/>
    <col min="59" max="59" width="15.7109375" style="3" customWidth="1"/>
    <col min="60" max="60" width="18.7109375" style="3" customWidth="1"/>
    <col min="61" max="61" width="16.85546875" style="3" customWidth="1"/>
    <col min="62" max="62" width="17.5703125" style="3" customWidth="1"/>
    <col min="63" max="256" width="9" style="3"/>
    <col min="257" max="257" width="4.140625" style="3" customWidth="1"/>
    <col min="258" max="258" width="13.42578125" style="3" customWidth="1"/>
    <col min="259" max="259" width="16" style="3" customWidth="1"/>
    <col min="260" max="260" width="22.5703125" style="3" customWidth="1"/>
    <col min="261" max="261" width="18.140625" style="3" customWidth="1"/>
    <col min="262" max="262" width="13.85546875" style="3" customWidth="1"/>
    <col min="263" max="263" width="9.42578125" style="3" customWidth="1"/>
    <col min="264" max="264" width="8.28515625" style="3" customWidth="1"/>
    <col min="265" max="265" width="13.5703125" style="3" customWidth="1"/>
    <col min="266" max="266" width="59.5703125" style="3" customWidth="1"/>
    <col min="267" max="267" width="14.5703125" style="3" customWidth="1"/>
    <col min="268" max="268" width="16" style="3" customWidth="1"/>
    <col min="269" max="270" width="13.42578125" style="3" customWidth="1"/>
    <col min="271" max="271" width="9.140625" style="3" customWidth="1"/>
    <col min="272" max="272" width="17.7109375" style="3" customWidth="1"/>
    <col min="273" max="273" width="11.28515625" style="3" customWidth="1"/>
    <col min="274" max="274" width="24.28515625" style="3" customWidth="1"/>
    <col min="275" max="275" width="10.7109375" style="3" customWidth="1"/>
    <col min="276" max="276" width="23.5703125" style="3" customWidth="1"/>
    <col min="277" max="277" width="7.42578125" style="3" customWidth="1"/>
    <col min="278" max="279" width="18.42578125" style="3" customWidth="1"/>
    <col min="280" max="280" width="16.85546875" style="3" customWidth="1"/>
    <col min="281" max="281" width="16.28515625" style="3" customWidth="1"/>
    <col min="282" max="282" width="16.140625" style="3" customWidth="1"/>
    <col min="283" max="283" width="15.28515625" style="3" customWidth="1"/>
    <col min="284" max="284" width="21.7109375" style="3" customWidth="1"/>
    <col min="285" max="285" width="18.85546875" style="3" customWidth="1"/>
    <col min="286" max="286" width="16.7109375" style="3" customWidth="1"/>
    <col min="287" max="287" width="18" style="3" customWidth="1"/>
    <col min="288" max="288" width="14" style="3" customWidth="1"/>
    <col min="289" max="289" width="16.7109375" style="3" customWidth="1"/>
    <col min="290" max="290" width="14.140625" style="3" customWidth="1"/>
    <col min="291" max="291" width="13.42578125" style="3" customWidth="1"/>
    <col min="292" max="292" width="10.7109375" style="3" customWidth="1"/>
    <col min="293" max="294" width="12.140625" style="3" customWidth="1"/>
    <col min="295" max="296" width="11.42578125" style="3" customWidth="1"/>
    <col min="297" max="297" width="12.28515625" style="3" customWidth="1"/>
    <col min="298" max="298" width="45.85546875" style="3" customWidth="1"/>
    <col min="299" max="299" width="27.7109375" style="3" customWidth="1"/>
    <col min="300" max="300" width="21.140625" style="3" customWidth="1"/>
    <col min="301" max="301" width="16" style="3" customWidth="1"/>
    <col min="302" max="302" width="19.7109375" style="3" customWidth="1"/>
    <col min="303" max="303" width="19.42578125" style="3" customWidth="1"/>
    <col min="304" max="304" width="24" style="3" customWidth="1"/>
    <col min="305" max="305" width="15.28515625" style="3" customWidth="1"/>
    <col min="306" max="307" width="20.7109375" style="3" customWidth="1"/>
    <col min="308" max="308" width="17.85546875" style="3" customWidth="1"/>
    <col min="309" max="310" width="11.5703125" style="3" customWidth="1"/>
    <col min="311" max="311" width="11.140625" style="3" customWidth="1"/>
    <col min="312" max="312" width="9.140625" style="3" customWidth="1"/>
    <col min="313" max="313" width="27.140625" style="3" customWidth="1"/>
    <col min="314" max="314" width="16.42578125" style="3" customWidth="1"/>
    <col min="315" max="315" width="15.7109375" style="3" customWidth="1"/>
    <col min="316" max="316" width="18.7109375" style="3" customWidth="1"/>
    <col min="317" max="317" width="16.85546875" style="3" customWidth="1"/>
    <col min="318" max="318" width="17.5703125" style="3" customWidth="1"/>
    <col min="319" max="512" width="9" style="3"/>
    <col min="513" max="513" width="4.140625" style="3" customWidth="1"/>
    <col min="514" max="514" width="13.42578125" style="3" customWidth="1"/>
    <col min="515" max="515" width="16" style="3" customWidth="1"/>
    <col min="516" max="516" width="22.5703125" style="3" customWidth="1"/>
    <col min="517" max="517" width="18.140625" style="3" customWidth="1"/>
    <col min="518" max="518" width="13.85546875" style="3" customWidth="1"/>
    <col min="519" max="519" width="9.42578125" style="3" customWidth="1"/>
    <col min="520" max="520" width="8.28515625" style="3" customWidth="1"/>
    <col min="521" max="521" width="13.5703125" style="3" customWidth="1"/>
    <col min="522" max="522" width="59.5703125" style="3" customWidth="1"/>
    <col min="523" max="523" width="14.5703125" style="3" customWidth="1"/>
    <col min="524" max="524" width="16" style="3" customWidth="1"/>
    <col min="525" max="526" width="13.42578125" style="3" customWidth="1"/>
    <col min="527" max="527" width="9.140625" style="3" customWidth="1"/>
    <col min="528" max="528" width="17.7109375" style="3" customWidth="1"/>
    <col min="529" max="529" width="11.28515625" style="3" customWidth="1"/>
    <col min="530" max="530" width="24.28515625" style="3" customWidth="1"/>
    <col min="531" max="531" width="10.7109375" style="3" customWidth="1"/>
    <col min="532" max="532" width="23.5703125" style="3" customWidth="1"/>
    <col min="533" max="533" width="7.42578125" style="3" customWidth="1"/>
    <col min="534" max="535" width="18.42578125" style="3" customWidth="1"/>
    <col min="536" max="536" width="16.85546875" style="3" customWidth="1"/>
    <col min="537" max="537" width="16.28515625" style="3" customWidth="1"/>
    <col min="538" max="538" width="16.140625" style="3" customWidth="1"/>
    <col min="539" max="539" width="15.28515625" style="3" customWidth="1"/>
    <col min="540" max="540" width="21.7109375" style="3" customWidth="1"/>
    <col min="541" max="541" width="18.85546875" style="3" customWidth="1"/>
    <col min="542" max="542" width="16.7109375" style="3" customWidth="1"/>
    <col min="543" max="543" width="18" style="3" customWidth="1"/>
    <col min="544" max="544" width="14" style="3" customWidth="1"/>
    <col min="545" max="545" width="16.7109375" style="3" customWidth="1"/>
    <col min="546" max="546" width="14.140625" style="3" customWidth="1"/>
    <col min="547" max="547" width="13.42578125" style="3" customWidth="1"/>
    <col min="548" max="548" width="10.7109375" style="3" customWidth="1"/>
    <col min="549" max="550" width="12.140625" style="3" customWidth="1"/>
    <col min="551" max="552" width="11.42578125" style="3" customWidth="1"/>
    <col min="553" max="553" width="12.28515625" style="3" customWidth="1"/>
    <col min="554" max="554" width="45.85546875" style="3" customWidth="1"/>
    <col min="555" max="555" width="27.7109375" style="3" customWidth="1"/>
    <col min="556" max="556" width="21.140625" style="3" customWidth="1"/>
    <col min="557" max="557" width="16" style="3" customWidth="1"/>
    <col min="558" max="558" width="19.7109375" style="3" customWidth="1"/>
    <col min="559" max="559" width="19.42578125" style="3" customWidth="1"/>
    <col min="560" max="560" width="24" style="3" customWidth="1"/>
    <col min="561" max="561" width="15.28515625" style="3" customWidth="1"/>
    <col min="562" max="563" width="20.7109375" style="3" customWidth="1"/>
    <col min="564" max="564" width="17.85546875" style="3" customWidth="1"/>
    <col min="565" max="566" width="11.5703125" style="3" customWidth="1"/>
    <col min="567" max="567" width="11.140625" style="3" customWidth="1"/>
    <col min="568" max="568" width="9.140625" style="3" customWidth="1"/>
    <col min="569" max="569" width="27.140625" style="3" customWidth="1"/>
    <col min="570" max="570" width="16.42578125" style="3" customWidth="1"/>
    <col min="571" max="571" width="15.7109375" style="3" customWidth="1"/>
    <col min="572" max="572" width="18.7109375" style="3" customWidth="1"/>
    <col min="573" max="573" width="16.85546875" style="3" customWidth="1"/>
    <col min="574" max="574" width="17.5703125" style="3" customWidth="1"/>
    <col min="575" max="768" width="9" style="3"/>
    <col min="769" max="769" width="4.140625" style="3" customWidth="1"/>
    <col min="770" max="770" width="13.42578125" style="3" customWidth="1"/>
    <col min="771" max="771" width="16" style="3" customWidth="1"/>
    <col min="772" max="772" width="22.5703125" style="3" customWidth="1"/>
    <col min="773" max="773" width="18.140625" style="3" customWidth="1"/>
    <col min="774" max="774" width="13.85546875" style="3" customWidth="1"/>
    <col min="775" max="775" width="9.42578125" style="3" customWidth="1"/>
    <col min="776" max="776" width="8.28515625" style="3" customWidth="1"/>
    <col min="777" max="777" width="13.5703125" style="3" customWidth="1"/>
    <col min="778" max="778" width="59.5703125" style="3" customWidth="1"/>
    <col min="779" max="779" width="14.5703125" style="3" customWidth="1"/>
    <col min="780" max="780" width="16" style="3" customWidth="1"/>
    <col min="781" max="782" width="13.42578125" style="3" customWidth="1"/>
    <col min="783" max="783" width="9.140625" style="3" customWidth="1"/>
    <col min="784" max="784" width="17.7109375" style="3" customWidth="1"/>
    <col min="785" max="785" width="11.28515625" style="3" customWidth="1"/>
    <col min="786" max="786" width="24.28515625" style="3" customWidth="1"/>
    <col min="787" max="787" width="10.7109375" style="3" customWidth="1"/>
    <col min="788" max="788" width="23.5703125" style="3" customWidth="1"/>
    <col min="789" max="789" width="7.42578125" style="3" customWidth="1"/>
    <col min="790" max="791" width="18.42578125" style="3" customWidth="1"/>
    <col min="792" max="792" width="16.85546875" style="3" customWidth="1"/>
    <col min="793" max="793" width="16.28515625" style="3" customWidth="1"/>
    <col min="794" max="794" width="16.140625" style="3" customWidth="1"/>
    <col min="795" max="795" width="15.28515625" style="3" customWidth="1"/>
    <col min="796" max="796" width="21.7109375" style="3" customWidth="1"/>
    <col min="797" max="797" width="18.85546875" style="3" customWidth="1"/>
    <col min="798" max="798" width="16.7109375" style="3" customWidth="1"/>
    <col min="799" max="799" width="18" style="3" customWidth="1"/>
    <col min="800" max="800" width="14" style="3" customWidth="1"/>
    <col min="801" max="801" width="16.7109375" style="3" customWidth="1"/>
    <col min="802" max="802" width="14.140625" style="3" customWidth="1"/>
    <col min="803" max="803" width="13.42578125" style="3" customWidth="1"/>
    <col min="804" max="804" width="10.7109375" style="3" customWidth="1"/>
    <col min="805" max="806" width="12.140625" style="3" customWidth="1"/>
    <col min="807" max="808" width="11.42578125" style="3" customWidth="1"/>
    <col min="809" max="809" width="12.28515625" style="3" customWidth="1"/>
    <col min="810" max="810" width="45.85546875" style="3" customWidth="1"/>
    <col min="811" max="811" width="27.7109375" style="3" customWidth="1"/>
    <col min="812" max="812" width="21.140625" style="3" customWidth="1"/>
    <col min="813" max="813" width="16" style="3" customWidth="1"/>
    <col min="814" max="814" width="19.7109375" style="3" customWidth="1"/>
    <col min="815" max="815" width="19.42578125" style="3" customWidth="1"/>
    <col min="816" max="816" width="24" style="3" customWidth="1"/>
    <col min="817" max="817" width="15.28515625" style="3" customWidth="1"/>
    <col min="818" max="819" width="20.7109375" style="3" customWidth="1"/>
    <col min="820" max="820" width="17.85546875" style="3" customWidth="1"/>
    <col min="821" max="822" width="11.5703125" style="3" customWidth="1"/>
    <col min="823" max="823" width="11.140625" style="3" customWidth="1"/>
    <col min="824" max="824" width="9.140625" style="3" customWidth="1"/>
    <col min="825" max="825" width="27.140625" style="3" customWidth="1"/>
    <col min="826" max="826" width="16.42578125" style="3" customWidth="1"/>
    <col min="827" max="827" width="15.7109375" style="3" customWidth="1"/>
    <col min="828" max="828" width="18.7109375" style="3" customWidth="1"/>
    <col min="829" max="829" width="16.85546875" style="3" customWidth="1"/>
    <col min="830" max="830" width="17.5703125" style="3" customWidth="1"/>
    <col min="831" max="1024" width="9" style="3"/>
    <col min="1025" max="1025" width="4.140625" style="3" customWidth="1"/>
    <col min="1026" max="1026" width="13.42578125" style="3" customWidth="1"/>
    <col min="1027" max="1027" width="16" style="3" customWidth="1"/>
    <col min="1028" max="1028" width="22.5703125" style="3" customWidth="1"/>
    <col min="1029" max="1029" width="18.140625" style="3" customWidth="1"/>
    <col min="1030" max="1030" width="13.85546875" style="3" customWidth="1"/>
    <col min="1031" max="1031" width="9.42578125" style="3" customWidth="1"/>
    <col min="1032" max="1032" width="8.28515625" style="3" customWidth="1"/>
    <col min="1033" max="1033" width="13.5703125" style="3" customWidth="1"/>
    <col min="1034" max="1034" width="59.5703125" style="3" customWidth="1"/>
    <col min="1035" max="1035" width="14.5703125" style="3" customWidth="1"/>
    <col min="1036" max="1036" width="16" style="3" customWidth="1"/>
    <col min="1037" max="1038" width="13.42578125" style="3" customWidth="1"/>
    <col min="1039" max="1039" width="9.140625" style="3" customWidth="1"/>
    <col min="1040" max="1040" width="17.7109375" style="3" customWidth="1"/>
    <col min="1041" max="1041" width="11.28515625" style="3" customWidth="1"/>
    <col min="1042" max="1042" width="24.28515625" style="3" customWidth="1"/>
    <col min="1043" max="1043" width="10.7109375" style="3" customWidth="1"/>
    <col min="1044" max="1044" width="23.5703125" style="3" customWidth="1"/>
    <col min="1045" max="1045" width="7.42578125" style="3" customWidth="1"/>
    <col min="1046" max="1047" width="18.42578125" style="3" customWidth="1"/>
    <col min="1048" max="1048" width="16.85546875" style="3" customWidth="1"/>
    <col min="1049" max="1049" width="16.28515625" style="3" customWidth="1"/>
    <col min="1050" max="1050" width="16.140625" style="3" customWidth="1"/>
    <col min="1051" max="1051" width="15.28515625" style="3" customWidth="1"/>
    <col min="1052" max="1052" width="21.7109375" style="3" customWidth="1"/>
    <col min="1053" max="1053" width="18.85546875" style="3" customWidth="1"/>
    <col min="1054" max="1054" width="16.7109375" style="3" customWidth="1"/>
    <col min="1055" max="1055" width="18" style="3" customWidth="1"/>
    <col min="1056" max="1056" width="14" style="3" customWidth="1"/>
    <col min="1057" max="1057" width="16.7109375" style="3" customWidth="1"/>
    <col min="1058" max="1058" width="14.140625" style="3" customWidth="1"/>
    <col min="1059" max="1059" width="13.42578125" style="3" customWidth="1"/>
    <col min="1060" max="1060" width="10.7109375" style="3" customWidth="1"/>
    <col min="1061" max="1062" width="12.140625" style="3" customWidth="1"/>
    <col min="1063" max="1064" width="11.42578125" style="3" customWidth="1"/>
    <col min="1065" max="1065" width="12.28515625" style="3" customWidth="1"/>
    <col min="1066" max="1066" width="45.85546875" style="3" customWidth="1"/>
    <col min="1067" max="1067" width="27.7109375" style="3" customWidth="1"/>
    <col min="1068" max="1068" width="21.140625" style="3" customWidth="1"/>
    <col min="1069" max="1069" width="16" style="3" customWidth="1"/>
    <col min="1070" max="1070" width="19.7109375" style="3" customWidth="1"/>
    <col min="1071" max="1071" width="19.42578125" style="3" customWidth="1"/>
    <col min="1072" max="1072" width="24" style="3" customWidth="1"/>
    <col min="1073" max="1073" width="15.28515625" style="3" customWidth="1"/>
    <col min="1074" max="1075" width="20.7109375" style="3" customWidth="1"/>
    <col min="1076" max="1076" width="17.85546875" style="3" customWidth="1"/>
    <col min="1077" max="1078" width="11.5703125" style="3" customWidth="1"/>
    <col min="1079" max="1079" width="11.140625" style="3" customWidth="1"/>
    <col min="1080" max="1080" width="9.140625" style="3" customWidth="1"/>
    <col min="1081" max="1081" width="27.140625" style="3" customWidth="1"/>
    <col min="1082" max="1082" width="16.42578125" style="3" customWidth="1"/>
    <col min="1083" max="1083" width="15.7109375" style="3" customWidth="1"/>
    <col min="1084" max="1084" width="18.7109375" style="3" customWidth="1"/>
    <col min="1085" max="1085" width="16.85546875" style="3" customWidth="1"/>
    <col min="1086" max="1086" width="17.5703125" style="3" customWidth="1"/>
    <col min="1087" max="1280" width="9" style="3"/>
    <col min="1281" max="1281" width="4.140625" style="3" customWidth="1"/>
    <col min="1282" max="1282" width="13.42578125" style="3" customWidth="1"/>
    <col min="1283" max="1283" width="16" style="3" customWidth="1"/>
    <col min="1284" max="1284" width="22.5703125" style="3" customWidth="1"/>
    <col min="1285" max="1285" width="18.140625" style="3" customWidth="1"/>
    <col min="1286" max="1286" width="13.85546875" style="3" customWidth="1"/>
    <col min="1287" max="1287" width="9.42578125" style="3" customWidth="1"/>
    <col min="1288" max="1288" width="8.28515625" style="3" customWidth="1"/>
    <col min="1289" max="1289" width="13.5703125" style="3" customWidth="1"/>
    <col min="1290" max="1290" width="59.5703125" style="3" customWidth="1"/>
    <col min="1291" max="1291" width="14.5703125" style="3" customWidth="1"/>
    <col min="1292" max="1292" width="16" style="3" customWidth="1"/>
    <col min="1293" max="1294" width="13.42578125" style="3" customWidth="1"/>
    <col min="1295" max="1295" width="9.140625" style="3" customWidth="1"/>
    <col min="1296" max="1296" width="17.7109375" style="3" customWidth="1"/>
    <col min="1297" max="1297" width="11.28515625" style="3" customWidth="1"/>
    <col min="1298" max="1298" width="24.28515625" style="3" customWidth="1"/>
    <col min="1299" max="1299" width="10.7109375" style="3" customWidth="1"/>
    <col min="1300" max="1300" width="23.5703125" style="3" customWidth="1"/>
    <col min="1301" max="1301" width="7.42578125" style="3" customWidth="1"/>
    <col min="1302" max="1303" width="18.42578125" style="3" customWidth="1"/>
    <col min="1304" max="1304" width="16.85546875" style="3" customWidth="1"/>
    <col min="1305" max="1305" width="16.28515625" style="3" customWidth="1"/>
    <col min="1306" max="1306" width="16.140625" style="3" customWidth="1"/>
    <col min="1307" max="1307" width="15.28515625" style="3" customWidth="1"/>
    <col min="1308" max="1308" width="21.7109375" style="3" customWidth="1"/>
    <col min="1309" max="1309" width="18.85546875" style="3" customWidth="1"/>
    <col min="1310" max="1310" width="16.7109375" style="3" customWidth="1"/>
    <col min="1311" max="1311" width="18" style="3" customWidth="1"/>
    <col min="1312" max="1312" width="14" style="3" customWidth="1"/>
    <col min="1313" max="1313" width="16.7109375" style="3" customWidth="1"/>
    <col min="1314" max="1314" width="14.140625" style="3" customWidth="1"/>
    <col min="1315" max="1315" width="13.42578125" style="3" customWidth="1"/>
    <col min="1316" max="1316" width="10.7109375" style="3" customWidth="1"/>
    <col min="1317" max="1318" width="12.140625" style="3" customWidth="1"/>
    <col min="1319" max="1320" width="11.42578125" style="3" customWidth="1"/>
    <col min="1321" max="1321" width="12.28515625" style="3" customWidth="1"/>
    <col min="1322" max="1322" width="45.85546875" style="3" customWidth="1"/>
    <col min="1323" max="1323" width="27.7109375" style="3" customWidth="1"/>
    <col min="1324" max="1324" width="21.140625" style="3" customWidth="1"/>
    <col min="1325" max="1325" width="16" style="3" customWidth="1"/>
    <col min="1326" max="1326" width="19.7109375" style="3" customWidth="1"/>
    <col min="1327" max="1327" width="19.42578125" style="3" customWidth="1"/>
    <col min="1328" max="1328" width="24" style="3" customWidth="1"/>
    <col min="1329" max="1329" width="15.28515625" style="3" customWidth="1"/>
    <col min="1330" max="1331" width="20.7109375" style="3" customWidth="1"/>
    <col min="1332" max="1332" width="17.85546875" style="3" customWidth="1"/>
    <col min="1333" max="1334" width="11.5703125" style="3" customWidth="1"/>
    <col min="1335" max="1335" width="11.140625" style="3" customWidth="1"/>
    <col min="1336" max="1336" width="9.140625" style="3" customWidth="1"/>
    <col min="1337" max="1337" width="27.140625" style="3" customWidth="1"/>
    <col min="1338" max="1338" width="16.42578125" style="3" customWidth="1"/>
    <col min="1339" max="1339" width="15.7109375" style="3" customWidth="1"/>
    <col min="1340" max="1340" width="18.7109375" style="3" customWidth="1"/>
    <col min="1341" max="1341" width="16.85546875" style="3" customWidth="1"/>
    <col min="1342" max="1342" width="17.5703125" style="3" customWidth="1"/>
    <col min="1343" max="1536" width="9" style="3"/>
    <col min="1537" max="1537" width="4.140625" style="3" customWidth="1"/>
    <col min="1538" max="1538" width="13.42578125" style="3" customWidth="1"/>
    <col min="1539" max="1539" width="16" style="3" customWidth="1"/>
    <col min="1540" max="1540" width="22.5703125" style="3" customWidth="1"/>
    <col min="1541" max="1541" width="18.140625" style="3" customWidth="1"/>
    <col min="1542" max="1542" width="13.85546875" style="3" customWidth="1"/>
    <col min="1543" max="1543" width="9.42578125" style="3" customWidth="1"/>
    <col min="1544" max="1544" width="8.28515625" style="3" customWidth="1"/>
    <col min="1545" max="1545" width="13.5703125" style="3" customWidth="1"/>
    <col min="1546" max="1546" width="59.5703125" style="3" customWidth="1"/>
    <col min="1547" max="1547" width="14.5703125" style="3" customWidth="1"/>
    <col min="1548" max="1548" width="16" style="3" customWidth="1"/>
    <col min="1549" max="1550" width="13.42578125" style="3" customWidth="1"/>
    <col min="1551" max="1551" width="9.140625" style="3" customWidth="1"/>
    <col min="1552" max="1552" width="17.7109375" style="3" customWidth="1"/>
    <col min="1553" max="1553" width="11.28515625" style="3" customWidth="1"/>
    <col min="1554" max="1554" width="24.28515625" style="3" customWidth="1"/>
    <col min="1555" max="1555" width="10.7109375" style="3" customWidth="1"/>
    <col min="1556" max="1556" width="23.5703125" style="3" customWidth="1"/>
    <col min="1557" max="1557" width="7.42578125" style="3" customWidth="1"/>
    <col min="1558" max="1559" width="18.42578125" style="3" customWidth="1"/>
    <col min="1560" max="1560" width="16.85546875" style="3" customWidth="1"/>
    <col min="1561" max="1561" width="16.28515625" style="3" customWidth="1"/>
    <col min="1562" max="1562" width="16.140625" style="3" customWidth="1"/>
    <col min="1563" max="1563" width="15.28515625" style="3" customWidth="1"/>
    <col min="1564" max="1564" width="21.7109375" style="3" customWidth="1"/>
    <col min="1565" max="1565" width="18.85546875" style="3" customWidth="1"/>
    <col min="1566" max="1566" width="16.7109375" style="3" customWidth="1"/>
    <col min="1567" max="1567" width="18" style="3" customWidth="1"/>
    <col min="1568" max="1568" width="14" style="3" customWidth="1"/>
    <col min="1569" max="1569" width="16.7109375" style="3" customWidth="1"/>
    <col min="1570" max="1570" width="14.140625" style="3" customWidth="1"/>
    <col min="1571" max="1571" width="13.42578125" style="3" customWidth="1"/>
    <col min="1572" max="1572" width="10.7109375" style="3" customWidth="1"/>
    <col min="1573" max="1574" width="12.140625" style="3" customWidth="1"/>
    <col min="1575" max="1576" width="11.42578125" style="3" customWidth="1"/>
    <col min="1577" max="1577" width="12.28515625" style="3" customWidth="1"/>
    <col min="1578" max="1578" width="45.85546875" style="3" customWidth="1"/>
    <col min="1579" max="1579" width="27.7109375" style="3" customWidth="1"/>
    <col min="1580" max="1580" width="21.140625" style="3" customWidth="1"/>
    <col min="1581" max="1581" width="16" style="3" customWidth="1"/>
    <col min="1582" max="1582" width="19.7109375" style="3" customWidth="1"/>
    <col min="1583" max="1583" width="19.42578125" style="3" customWidth="1"/>
    <col min="1584" max="1584" width="24" style="3" customWidth="1"/>
    <col min="1585" max="1585" width="15.28515625" style="3" customWidth="1"/>
    <col min="1586" max="1587" width="20.7109375" style="3" customWidth="1"/>
    <col min="1588" max="1588" width="17.85546875" style="3" customWidth="1"/>
    <col min="1589" max="1590" width="11.5703125" style="3" customWidth="1"/>
    <col min="1591" max="1591" width="11.140625" style="3" customWidth="1"/>
    <col min="1592" max="1592" width="9.140625" style="3" customWidth="1"/>
    <col min="1593" max="1593" width="27.140625" style="3" customWidth="1"/>
    <col min="1594" max="1594" width="16.42578125" style="3" customWidth="1"/>
    <col min="1595" max="1595" width="15.7109375" style="3" customWidth="1"/>
    <col min="1596" max="1596" width="18.7109375" style="3" customWidth="1"/>
    <col min="1597" max="1597" width="16.85546875" style="3" customWidth="1"/>
    <col min="1598" max="1598" width="17.5703125" style="3" customWidth="1"/>
    <col min="1599" max="1792" width="9" style="3"/>
    <col min="1793" max="1793" width="4.140625" style="3" customWidth="1"/>
    <col min="1794" max="1794" width="13.42578125" style="3" customWidth="1"/>
    <col min="1795" max="1795" width="16" style="3" customWidth="1"/>
    <col min="1796" max="1796" width="22.5703125" style="3" customWidth="1"/>
    <col min="1797" max="1797" width="18.140625" style="3" customWidth="1"/>
    <col min="1798" max="1798" width="13.85546875" style="3" customWidth="1"/>
    <col min="1799" max="1799" width="9.42578125" style="3" customWidth="1"/>
    <col min="1800" max="1800" width="8.28515625" style="3" customWidth="1"/>
    <col min="1801" max="1801" width="13.5703125" style="3" customWidth="1"/>
    <col min="1802" max="1802" width="59.5703125" style="3" customWidth="1"/>
    <col min="1803" max="1803" width="14.5703125" style="3" customWidth="1"/>
    <col min="1804" max="1804" width="16" style="3" customWidth="1"/>
    <col min="1805" max="1806" width="13.42578125" style="3" customWidth="1"/>
    <col min="1807" max="1807" width="9.140625" style="3" customWidth="1"/>
    <col min="1808" max="1808" width="17.7109375" style="3" customWidth="1"/>
    <col min="1809" max="1809" width="11.28515625" style="3" customWidth="1"/>
    <col min="1810" max="1810" width="24.28515625" style="3" customWidth="1"/>
    <col min="1811" max="1811" width="10.7109375" style="3" customWidth="1"/>
    <col min="1812" max="1812" width="23.5703125" style="3" customWidth="1"/>
    <col min="1813" max="1813" width="7.42578125" style="3" customWidth="1"/>
    <col min="1814" max="1815" width="18.42578125" style="3" customWidth="1"/>
    <col min="1816" max="1816" width="16.85546875" style="3" customWidth="1"/>
    <col min="1817" max="1817" width="16.28515625" style="3" customWidth="1"/>
    <col min="1818" max="1818" width="16.140625" style="3" customWidth="1"/>
    <col min="1819" max="1819" width="15.28515625" style="3" customWidth="1"/>
    <col min="1820" max="1820" width="21.7109375" style="3" customWidth="1"/>
    <col min="1821" max="1821" width="18.85546875" style="3" customWidth="1"/>
    <col min="1822" max="1822" width="16.7109375" style="3" customWidth="1"/>
    <col min="1823" max="1823" width="18" style="3" customWidth="1"/>
    <col min="1824" max="1824" width="14" style="3" customWidth="1"/>
    <col min="1825" max="1825" width="16.7109375" style="3" customWidth="1"/>
    <col min="1826" max="1826" width="14.140625" style="3" customWidth="1"/>
    <col min="1827" max="1827" width="13.42578125" style="3" customWidth="1"/>
    <col min="1828" max="1828" width="10.7109375" style="3" customWidth="1"/>
    <col min="1829" max="1830" width="12.140625" style="3" customWidth="1"/>
    <col min="1831" max="1832" width="11.42578125" style="3" customWidth="1"/>
    <col min="1833" max="1833" width="12.28515625" style="3" customWidth="1"/>
    <col min="1834" max="1834" width="45.85546875" style="3" customWidth="1"/>
    <col min="1835" max="1835" width="27.7109375" style="3" customWidth="1"/>
    <col min="1836" max="1836" width="21.140625" style="3" customWidth="1"/>
    <col min="1837" max="1837" width="16" style="3" customWidth="1"/>
    <col min="1838" max="1838" width="19.7109375" style="3" customWidth="1"/>
    <col min="1839" max="1839" width="19.42578125" style="3" customWidth="1"/>
    <col min="1840" max="1840" width="24" style="3" customWidth="1"/>
    <col min="1841" max="1841" width="15.28515625" style="3" customWidth="1"/>
    <col min="1842" max="1843" width="20.7109375" style="3" customWidth="1"/>
    <col min="1844" max="1844" width="17.85546875" style="3" customWidth="1"/>
    <col min="1845" max="1846" width="11.5703125" style="3" customWidth="1"/>
    <col min="1847" max="1847" width="11.140625" style="3" customWidth="1"/>
    <col min="1848" max="1848" width="9.140625" style="3" customWidth="1"/>
    <col min="1849" max="1849" width="27.140625" style="3" customWidth="1"/>
    <col min="1850" max="1850" width="16.42578125" style="3" customWidth="1"/>
    <col min="1851" max="1851" width="15.7109375" style="3" customWidth="1"/>
    <col min="1852" max="1852" width="18.7109375" style="3" customWidth="1"/>
    <col min="1853" max="1853" width="16.85546875" style="3" customWidth="1"/>
    <col min="1854" max="1854" width="17.5703125" style="3" customWidth="1"/>
    <col min="1855" max="2048" width="9" style="3"/>
    <col min="2049" max="2049" width="4.140625" style="3" customWidth="1"/>
    <col min="2050" max="2050" width="13.42578125" style="3" customWidth="1"/>
    <col min="2051" max="2051" width="16" style="3" customWidth="1"/>
    <col min="2052" max="2052" width="22.5703125" style="3" customWidth="1"/>
    <col min="2053" max="2053" width="18.140625" style="3" customWidth="1"/>
    <col min="2054" max="2054" width="13.85546875" style="3" customWidth="1"/>
    <col min="2055" max="2055" width="9.42578125" style="3" customWidth="1"/>
    <col min="2056" max="2056" width="8.28515625" style="3" customWidth="1"/>
    <col min="2057" max="2057" width="13.5703125" style="3" customWidth="1"/>
    <col min="2058" max="2058" width="59.5703125" style="3" customWidth="1"/>
    <col min="2059" max="2059" width="14.5703125" style="3" customWidth="1"/>
    <col min="2060" max="2060" width="16" style="3" customWidth="1"/>
    <col min="2061" max="2062" width="13.42578125" style="3" customWidth="1"/>
    <col min="2063" max="2063" width="9.140625" style="3" customWidth="1"/>
    <col min="2064" max="2064" width="17.7109375" style="3" customWidth="1"/>
    <col min="2065" max="2065" width="11.28515625" style="3" customWidth="1"/>
    <col min="2066" max="2066" width="24.28515625" style="3" customWidth="1"/>
    <col min="2067" max="2067" width="10.7109375" style="3" customWidth="1"/>
    <col min="2068" max="2068" width="23.5703125" style="3" customWidth="1"/>
    <col min="2069" max="2069" width="7.42578125" style="3" customWidth="1"/>
    <col min="2070" max="2071" width="18.42578125" style="3" customWidth="1"/>
    <col min="2072" max="2072" width="16.85546875" style="3" customWidth="1"/>
    <col min="2073" max="2073" width="16.28515625" style="3" customWidth="1"/>
    <col min="2074" max="2074" width="16.140625" style="3" customWidth="1"/>
    <col min="2075" max="2075" width="15.28515625" style="3" customWidth="1"/>
    <col min="2076" max="2076" width="21.7109375" style="3" customWidth="1"/>
    <col min="2077" max="2077" width="18.85546875" style="3" customWidth="1"/>
    <col min="2078" max="2078" width="16.7109375" style="3" customWidth="1"/>
    <col min="2079" max="2079" width="18" style="3" customWidth="1"/>
    <col min="2080" max="2080" width="14" style="3" customWidth="1"/>
    <col min="2081" max="2081" width="16.7109375" style="3" customWidth="1"/>
    <col min="2082" max="2082" width="14.140625" style="3" customWidth="1"/>
    <col min="2083" max="2083" width="13.42578125" style="3" customWidth="1"/>
    <col min="2084" max="2084" width="10.7109375" style="3" customWidth="1"/>
    <col min="2085" max="2086" width="12.140625" style="3" customWidth="1"/>
    <col min="2087" max="2088" width="11.42578125" style="3" customWidth="1"/>
    <col min="2089" max="2089" width="12.28515625" style="3" customWidth="1"/>
    <col min="2090" max="2090" width="45.85546875" style="3" customWidth="1"/>
    <col min="2091" max="2091" width="27.7109375" style="3" customWidth="1"/>
    <col min="2092" max="2092" width="21.140625" style="3" customWidth="1"/>
    <col min="2093" max="2093" width="16" style="3" customWidth="1"/>
    <col min="2094" max="2094" width="19.7109375" style="3" customWidth="1"/>
    <col min="2095" max="2095" width="19.42578125" style="3" customWidth="1"/>
    <col min="2096" max="2096" width="24" style="3" customWidth="1"/>
    <col min="2097" max="2097" width="15.28515625" style="3" customWidth="1"/>
    <col min="2098" max="2099" width="20.7109375" style="3" customWidth="1"/>
    <col min="2100" max="2100" width="17.85546875" style="3" customWidth="1"/>
    <col min="2101" max="2102" width="11.5703125" style="3" customWidth="1"/>
    <col min="2103" max="2103" width="11.140625" style="3" customWidth="1"/>
    <col min="2104" max="2104" width="9.140625" style="3" customWidth="1"/>
    <col min="2105" max="2105" width="27.140625" style="3" customWidth="1"/>
    <col min="2106" max="2106" width="16.42578125" style="3" customWidth="1"/>
    <col min="2107" max="2107" width="15.7109375" style="3" customWidth="1"/>
    <col min="2108" max="2108" width="18.7109375" style="3" customWidth="1"/>
    <col min="2109" max="2109" width="16.85546875" style="3" customWidth="1"/>
    <col min="2110" max="2110" width="17.5703125" style="3" customWidth="1"/>
    <col min="2111" max="2304" width="9" style="3"/>
    <col min="2305" max="2305" width="4.140625" style="3" customWidth="1"/>
    <col min="2306" max="2306" width="13.42578125" style="3" customWidth="1"/>
    <col min="2307" max="2307" width="16" style="3" customWidth="1"/>
    <col min="2308" max="2308" width="22.5703125" style="3" customWidth="1"/>
    <col min="2309" max="2309" width="18.140625" style="3" customWidth="1"/>
    <col min="2310" max="2310" width="13.85546875" style="3" customWidth="1"/>
    <col min="2311" max="2311" width="9.42578125" style="3" customWidth="1"/>
    <col min="2312" max="2312" width="8.28515625" style="3" customWidth="1"/>
    <col min="2313" max="2313" width="13.5703125" style="3" customWidth="1"/>
    <col min="2314" max="2314" width="59.5703125" style="3" customWidth="1"/>
    <col min="2315" max="2315" width="14.5703125" style="3" customWidth="1"/>
    <col min="2316" max="2316" width="16" style="3" customWidth="1"/>
    <col min="2317" max="2318" width="13.42578125" style="3" customWidth="1"/>
    <col min="2319" max="2319" width="9.140625" style="3" customWidth="1"/>
    <col min="2320" max="2320" width="17.7109375" style="3" customWidth="1"/>
    <col min="2321" max="2321" width="11.28515625" style="3" customWidth="1"/>
    <col min="2322" max="2322" width="24.28515625" style="3" customWidth="1"/>
    <col min="2323" max="2323" width="10.7109375" style="3" customWidth="1"/>
    <col min="2324" max="2324" width="23.5703125" style="3" customWidth="1"/>
    <col min="2325" max="2325" width="7.42578125" style="3" customWidth="1"/>
    <col min="2326" max="2327" width="18.42578125" style="3" customWidth="1"/>
    <col min="2328" max="2328" width="16.85546875" style="3" customWidth="1"/>
    <col min="2329" max="2329" width="16.28515625" style="3" customWidth="1"/>
    <col min="2330" max="2330" width="16.140625" style="3" customWidth="1"/>
    <col min="2331" max="2331" width="15.28515625" style="3" customWidth="1"/>
    <col min="2332" max="2332" width="21.7109375" style="3" customWidth="1"/>
    <col min="2333" max="2333" width="18.85546875" style="3" customWidth="1"/>
    <col min="2334" max="2334" width="16.7109375" style="3" customWidth="1"/>
    <col min="2335" max="2335" width="18" style="3" customWidth="1"/>
    <col min="2336" max="2336" width="14" style="3" customWidth="1"/>
    <col min="2337" max="2337" width="16.7109375" style="3" customWidth="1"/>
    <col min="2338" max="2338" width="14.140625" style="3" customWidth="1"/>
    <col min="2339" max="2339" width="13.42578125" style="3" customWidth="1"/>
    <col min="2340" max="2340" width="10.7109375" style="3" customWidth="1"/>
    <col min="2341" max="2342" width="12.140625" style="3" customWidth="1"/>
    <col min="2343" max="2344" width="11.42578125" style="3" customWidth="1"/>
    <col min="2345" max="2345" width="12.28515625" style="3" customWidth="1"/>
    <col min="2346" max="2346" width="45.85546875" style="3" customWidth="1"/>
    <col min="2347" max="2347" width="27.7109375" style="3" customWidth="1"/>
    <col min="2348" max="2348" width="21.140625" style="3" customWidth="1"/>
    <col min="2349" max="2349" width="16" style="3" customWidth="1"/>
    <col min="2350" max="2350" width="19.7109375" style="3" customWidth="1"/>
    <col min="2351" max="2351" width="19.42578125" style="3" customWidth="1"/>
    <col min="2352" max="2352" width="24" style="3" customWidth="1"/>
    <col min="2353" max="2353" width="15.28515625" style="3" customWidth="1"/>
    <col min="2354" max="2355" width="20.7109375" style="3" customWidth="1"/>
    <col min="2356" max="2356" width="17.85546875" style="3" customWidth="1"/>
    <col min="2357" max="2358" width="11.5703125" style="3" customWidth="1"/>
    <col min="2359" max="2359" width="11.140625" style="3" customWidth="1"/>
    <col min="2360" max="2360" width="9.140625" style="3" customWidth="1"/>
    <col min="2361" max="2361" width="27.140625" style="3" customWidth="1"/>
    <col min="2362" max="2362" width="16.42578125" style="3" customWidth="1"/>
    <col min="2363" max="2363" width="15.7109375" style="3" customWidth="1"/>
    <col min="2364" max="2364" width="18.7109375" style="3" customWidth="1"/>
    <col min="2365" max="2365" width="16.85546875" style="3" customWidth="1"/>
    <col min="2366" max="2366" width="17.5703125" style="3" customWidth="1"/>
    <col min="2367" max="2560" width="9" style="3"/>
    <col min="2561" max="2561" width="4.140625" style="3" customWidth="1"/>
    <col min="2562" max="2562" width="13.42578125" style="3" customWidth="1"/>
    <col min="2563" max="2563" width="16" style="3" customWidth="1"/>
    <col min="2564" max="2564" width="22.5703125" style="3" customWidth="1"/>
    <col min="2565" max="2565" width="18.140625" style="3" customWidth="1"/>
    <col min="2566" max="2566" width="13.85546875" style="3" customWidth="1"/>
    <col min="2567" max="2567" width="9.42578125" style="3" customWidth="1"/>
    <col min="2568" max="2568" width="8.28515625" style="3" customWidth="1"/>
    <col min="2569" max="2569" width="13.5703125" style="3" customWidth="1"/>
    <col min="2570" max="2570" width="59.5703125" style="3" customWidth="1"/>
    <col min="2571" max="2571" width="14.5703125" style="3" customWidth="1"/>
    <col min="2572" max="2572" width="16" style="3" customWidth="1"/>
    <col min="2573" max="2574" width="13.42578125" style="3" customWidth="1"/>
    <col min="2575" max="2575" width="9.140625" style="3" customWidth="1"/>
    <col min="2576" max="2576" width="17.7109375" style="3" customWidth="1"/>
    <col min="2577" max="2577" width="11.28515625" style="3" customWidth="1"/>
    <col min="2578" max="2578" width="24.28515625" style="3" customWidth="1"/>
    <col min="2579" max="2579" width="10.7109375" style="3" customWidth="1"/>
    <col min="2580" max="2580" width="23.5703125" style="3" customWidth="1"/>
    <col min="2581" max="2581" width="7.42578125" style="3" customWidth="1"/>
    <col min="2582" max="2583" width="18.42578125" style="3" customWidth="1"/>
    <col min="2584" max="2584" width="16.85546875" style="3" customWidth="1"/>
    <col min="2585" max="2585" width="16.28515625" style="3" customWidth="1"/>
    <col min="2586" max="2586" width="16.140625" style="3" customWidth="1"/>
    <col min="2587" max="2587" width="15.28515625" style="3" customWidth="1"/>
    <col min="2588" max="2588" width="21.7109375" style="3" customWidth="1"/>
    <col min="2589" max="2589" width="18.85546875" style="3" customWidth="1"/>
    <col min="2590" max="2590" width="16.7109375" style="3" customWidth="1"/>
    <col min="2591" max="2591" width="18" style="3" customWidth="1"/>
    <col min="2592" max="2592" width="14" style="3" customWidth="1"/>
    <col min="2593" max="2593" width="16.7109375" style="3" customWidth="1"/>
    <col min="2594" max="2594" width="14.140625" style="3" customWidth="1"/>
    <col min="2595" max="2595" width="13.42578125" style="3" customWidth="1"/>
    <col min="2596" max="2596" width="10.7109375" style="3" customWidth="1"/>
    <col min="2597" max="2598" width="12.140625" style="3" customWidth="1"/>
    <col min="2599" max="2600" width="11.42578125" style="3" customWidth="1"/>
    <col min="2601" max="2601" width="12.28515625" style="3" customWidth="1"/>
    <col min="2602" max="2602" width="45.85546875" style="3" customWidth="1"/>
    <col min="2603" max="2603" width="27.7109375" style="3" customWidth="1"/>
    <col min="2604" max="2604" width="21.140625" style="3" customWidth="1"/>
    <col min="2605" max="2605" width="16" style="3" customWidth="1"/>
    <col min="2606" max="2606" width="19.7109375" style="3" customWidth="1"/>
    <col min="2607" max="2607" width="19.42578125" style="3" customWidth="1"/>
    <col min="2608" max="2608" width="24" style="3" customWidth="1"/>
    <col min="2609" max="2609" width="15.28515625" style="3" customWidth="1"/>
    <col min="2610" max="2611" width="20.7109375" style="3" customWidth="1"/>
    <col min="2612" max="2612" width="17.85546875" style="3" customWidth="1"/>
    <col min="2613" max="2614" width="11.5703125" style="3" customWidth="1"/>
    <col min="2615" max="2615" width="11.140625" style="3" customWidth="1"/>
    <col min="2616" max="2616" width="9.140625" style="3" customWidth="1"/>
    <col min="2617" max="2617" width="27.140625" style="3" customWidth="1"/>
    <col min="2618" max="2618" width="16.42578125" style="3" customWidth="1"/>
    <col min="2619" max="2619" width="15.7109375" style="3" customWidth="1"/>
    <col min="2620" max="2620" width="18.7109375" style="3" customWidth="1"/>
    <col min="2621" max="2621" width="16.85546875" style="3" customWidth="1"/>
    <col min="2622" max="2622" width="17.5703125" style="3" customWidth="1"/>
    <col min="2623" max="2816" width="9" style="3"/>
    <col min="2817" max="2817" width="4.140625" style="3" customWidth="1"/>
    <col min="2818" max="2818" width="13.42578125" style="3" customWidth="1"/>
    <col min="2819" max="2819" width="16" style="3" customWidth="1"/>
    <col min="2820" max="2820" width="22.5703125" style="3" customWidth="1"/>
    <col min="2821" max="2821" width="18.140625" style="3" customWidth="1"/>
    <col min="2822" max="2822" width="13.85546875" style="3" customWidth="1"/>
    <col min="2823" max="2823" width="9.42578125" style="3" customWidth="1"/>
    <col min="2824" max="2824" width="8.28515625" style="3" customWidth="1"/>
    <col min="2825" max="2825" width="13.5703125" style="3" customWidth="1"/>
    <col min="2826" max="2826" width="59.5703125" style="3" customWidth="1"/>
    <col min="2827" max="2827" width="14.5703125" style="3" customWidth="1"/>
    <col min="2828" max="2828" width="16" style="3" customWidth="1"/>
    <col min="2829" max="2830" width="13.42578125" style="3" customWidth="1"/>
    <col min="2831" max="2831" width="9.140625" style="3" customWidth="1"/>
    <col min="2832" max="2832" width="17.7109375" style="3" customWidth="1"/>
    <col min="2833" max="2833" width="11.28515625" style="3" customWidth="1"/>
    <col min="2834" max="2834" width="24.28515625" style="3" customWidth="1"/>
    <col min="2835" max="2835" width="10.7109375" style="3" customWidth="1"/>
    <col min="2836" max="2836" width="23.5703125" style="3" customWidth="1"/>
    <col min="2837" max="2837" width="7.42578125" style="3" customWidth="1"/>
    <col min="2838" max="2839" width="18.42578125" style="3" customWidth="1"/>
    <col min="2840" max="2840" width="16.85546875" style="3" customWidth="1"/>
    <col min="2841" max="2841" width="16.28515625" style="3" customWidth="1"/>
    <col min="2842" max="2842" width="16.140625" style="3" customWidth="1"/>
    <col min="2843" max="2843" width="15.28515625" style="3" customWidth="1"/>
    <col min="2844" max="2844" width="21.7109375" style="3" customWidth="1"/>
    <col min="2845" max="2845" width="18.85546875" style="3" customWidth="1"/>
    <col min="2846" max="2846" width="16.7109375" style="3" customWidth="1"/>
    <col min="2847" max="2847" width="18" style="3" customWidth="1"/>
    <col min="2848" max="2848" width="14" style="3" customWidth="1"/>
    <col min="2849" max="2849" width="16.7109375" style="3" customWidth="1"/>
    <col min="2850" max="2850" width="14.140625" style="3" customWidth="1"/>
    <col min="2851" max="2851" width="13.42578125" style="3" customWidth="1"/>
    <col min="2852" max="2852" width="10.7109375" style="3" customWidth="1"/>
    <col min="2853" max="2854" width="12.140625" style="3" customWidth="1"/>
    <col min="2855" max="2856" width="11.42578125" style="3" customWidth="1"/>
    <col min="2857" max="2857" width="12.28515625" style="3" customWidth="1"/>
    <col min="2858" max="2858" width="45.85546875" style="3" customWidth="1"/>
    <col min="2859" max="2859" width="27.7109375" style="3" customWidth="1"/>
    <col min="2860" max="2860" width="21.140625" style="3" customWidth="1"/>
    <col min="2861" max="2861" width="16" style="3" customWidth="1"/>
    <col min="2862" max="2862" width="19.7109375" style="3" customWidth="1"/>
    <col min="2863" max="2863" width="19.42578125" style="3" customWidth="1"/>
    <col min="2864" max="2864" width="24" style="3" customWidth="1"/>
    <col min="2865" max="2865" width="15.28515625" style="3" customWidth="1"/>
    <col min="2866" max="2867" width="20.7109375" style="3" customWidth="1"/>
    <col min="2868" max="2868" width="17.85546875" style="3" customWidth="1"/>
    <col min="2869" max="2870" width="11.5703125" style="3" customWidth="1"/>
    <col min="2871" max="2871" width="11.140625" style="3" customWidth="1"/>
    <col min="2872" max="2872" width="9.140625" style="3" customWidth="1"/>
    <col min="2873" max="2873" width="27.140625" style="3" customWidth="1"/>
    <col min="2874" max="2874" width="16.42578125" style="3" customWidth="1"/>
    <col min="2875" max="2875" width="15.7109375" style="3" customWidth="1"/>
    <col min="2876" max="2876" width="18.7109375" style="3" customWidth="1"/>
    <col min="2877" max="2877" width="16.85546875" style="3" customWidth="1"/>
    <col min="2878" max="2878" width="17.5703125" style="3" customWidth="1"/>
    <col min="2879" max="3072" width="9" style="3"/>
    <col min="3073" max="3073" width="4.140625" style="3" customWidth="1"/>
    <col min="3074" max="3074" width="13.42578125" style="3" customWidth="1"/>
    <col min="3075" max="3075" width="16" style="3" customWidth="1"/>
    <col min="3076" max="3076" width="22.5703125" style="3" customWidth="1"/>
    <col min="3077" max="3077" width="18.140625" style="3" customWidth="1"/>
    <col min="3078" max="3078" width="13.85546875" style="3" customWidth="1"/>
    <col min="3079" max="3079" width="9.42578125" style="3" customWidth="1"/>
    <col min="3080" max="3080" width="8.28515625" style="3" customWidth="1"/>
    <col min="3081" max="3081" width="13.5703125" style="3" customWidth="1"/>
    <col min="3082" max="3082" width="59.5703125" style="3" customWidth="1"/>
    <col min="3083" max="3083" width="14.5703125" style="3" customWidth="1"/>
    <col min="3084" max="3084" width="16" style="3" customWidth="1"/>
    <col min="3085" max="3086" width="13.42578125" style="3" customWidth="1"/>
    <col min="3087" max="3087" width="9.140625" style="3" customWidth="1"/>
    <col min="3088" max="3088" width="17.7109375" style="3" customWidth="1"/>
    <col min="3089" max="3089" width="11.28515625" style="3" customWidth="1"/>
    <col min="3090" max="3090" width="24.28515625" style="3" customWidth="1"/>
    <col min="3091" max="3091" width="10.7109375" style="3" customWidth="1"/>
    <col min="3092" max="3092" width="23.5703125" style="3" customWidth="1"/>
    <col min="3093" max="3093" width="7.42578125" style="3" customWidth="1"/>
    <col min="3094" max="3095" width="18.42578125" style="3" customWidth="1"/>
    <col min="3096" max="3096" width="16.85546875" style="3" customWidth="1"/>
    <col min="3097" max="3097" width="16.28515625" style="3" customWidth="1"/>
    <col min="3098" max="3098" width="16.140625" style="3" customWidth="1"/>
    <col min="3099" max="3099" width="15.28515625" style="3" customWidth="1"/>
    <col min="3100" max="3100" width="21.7109375" style="3" customWidth="1"/>
    <col min="3101" max="3101" width="18.85546875" style="3" customWidth="1"/>
    <col min="3102" max="3102" width="16.7109375" style="3" customWidth="1"/>
    <col min="3103" max="3103" width="18" style="3" customWidth="1"/>
    <col min="3104" max="3104" width="14" style="3" customWidth="1"/>
    <col min="3105" max="3105" width="16.7109375" style="3" customWidth="1"/>
    <col min="3106" max="3106" width="14.140625" style="3" customWidth="1"/>
    <col min="3107" max="3107" width="13.42578125" style="3" customWidth="1"/>
    <col min="3108" max="3108" width="10.7109375" style="3" customWidth="1"/>
    <col min="3109" max="3110" width="12.140625" style="3" customWidth="1"/>
    <col min="3111" max="3112" width="11.42578125" style="3" customWidth="1"/>
    <col min="3113" max="3113" width="12.28515625" style="3" customWidth="1"/>
    <col min="3114" max="3114" width="45.85546875" style="3" customWidth="1"/>
    <col min="3115" max="3115" width="27.7109375" style="3" customWidth="1"/>
    <col min="3116" max="3116" width="21.140625" style="3" customWidth="1"/>
    <col min="3117" max="3117" width="16" style="3" customWidth="1"/>
    <col min="3118" max="3118" width="19.7109375" style="3" customWidth="1"/>
    <col min="3119" max="3119" width="19.42578125" style="3" customWidth="1"/>
    <col min="3120" max="3120" width="24" style="3" customWidth="1"/>
    <col min="3121" max="3121" width="15.28515625" style="3" customWidth="1"/>
    <col min="3122" max="3123" width="20.7109375" style="3" customWidth="1"/>
    <col min="3124" max="3124" width="17.85546875" style="3" customWidth="1"/>
    <col min="3125" max="3126" width="11.5703125" style="3" customWidth="1"/>
    <col min="3127" max="3127" width="11.140625" style="3" customWidth="1"/>
    <col min="3128" max="3128" width="9.140625" style="3" customWidth="1"/>
    <col min="3129" max="3129" width="27.140625" style="3" customWidth="1"/>
    <col min="3130" max="3130" width="16.42578125" style="3" customWidth="1"/>
    <col min="3131" max="3131" width="15.7109375" style="3" customWidth="1"/>
    <col min="3132" max="3132" width="18.7109375" style="3" customWidth="1"/>
    <col min="3133" max="3133" width="16.85546875" style="3" customWidth="1"/>
    <col min="3134" max="3134" width="17.5703125" style="3" customWidth="1"/>
    <col min="3135" max="3328" width="9" style="3"/>
    <col min="3329" max="3329" width="4.140625" style="3" customWidth="1"/>
    <col min="3330" max="3330" width="13.42578125" style="3" customWidth="1"/>
    <col min="3331" max="3331" width="16" style="3" customWidth="1"/>
    <col min="3332" max="3332" width="22.5703125" style="3" customWidth="1"/>
    <col min="3333" max="3333" width="18.140625" style="3" customWidth="1"/>
    <col min="3334" max="3334" width="13.85546875" style="3" customWidth="1"/>
    <col min="3335" max="3335" width="9.42578125" style="3" customWidth="1"/>
    <col min="3336" max="3336" width="8.28515625" style="3" customWidth="1"/>
    <col min="3337" max="3337" width="13.5703125" style="3" customWidth="1"/>
    <col min="3338" max="3338" width="59.5703125" style="3" customWidth="1"/>
    <col min="3339" max="3339" width="14.5703125" style="3" customWidth="1"/>
    <col min="3340" max="3340" width="16" style="3" customWidth="1"/>
    <col min="3341" max="3342" width="13.42578125" style="3" customWidth="1"/>
    <col min="3343" max="3343" width="9.140625" style="3" customWidth="1"/>
    <col min="3344" max="3344" width="17.7109375" style="3" customWidth="1"/>
    <col min="3345" max="3345" width="11.28515625" style="3" customWidth="1"/>
    <col min="3346" max="3346" width="24.28515625" style="3" customWidth="1"/>
    <col min="3347" max="3347" width="10.7109375" style="3" customWidth="1"/>
    <col min="3348" max="3348" width="23.5703125" style="3" customWidth="1"/>
    <col min="3349" max="3349" width="7.42578125" style="3" customWidth="1"/>
    <col min="3350" max="3351" width="18.42578125" style="3" customWidth="1"/>
    <col min="3352" max="3352" width="16.85546875" style="3" customWidth="1"/>
    <col min="3353" max="3353" width="16.28515625" style="3" customWidth="1"/>
    <col min="3354" max="3354" width="16.140625" style="3" customWidth="1"/>
    <col min="3355" max="3355" width="15.28515625" style="3" customWidth="1"/>
    <col min="3356" max="3356" width="21.7109375" style="3" customWidth="1"/>
    <col min="3357" max="3357" width="18.85546875" style="3" customWidth="1"/>
    <col min="3358" max="3358" width="16.7109375" style="3" customWidth="1"/>
    <col min="3359" max="3359" width="18" style="3" customWidth="1"/>
    <col min="3360" max="3360" width="14" style="3" customWidth="1"/>
    <col min="3361" max="3361" width="16.7109375" style="3" customWidth="1"/>
    <col min="3362" max="3362" width="14.140625" style="3" customWidth="1"/>
    <col min="3363" max="3363" width="13.42578125" style="3" customWidth="1"/>
    <col min="3364" max="3364" width="10.7109375" style="3" customWidth="1"/>
    <col min="3365" max="3366" width="12.140625" style="3" customWidth="1"/>
    <col min="3367" max="3368" width="11.42578125" style="3" customWidth="1"/>
    <col min="3369" max="3369" width="12.28515625" style="3" customWidth="1"/>
    <col min="3370" max="3370" width="45.85546875" style="3" customWidth="1"/>
    <col min="3371" max="3371" width="27.7109375" style="3" customWidth="1"/>
    <col min="3372" max="3372" width="21.140625" style="3" customWidth="1"/>
    <col min="3373" max="3373" width="16" style="3" customWidth="1"/>
    <col min="3374" max="3374" width="19.7109375" style="3" customWidth="1"/>
    <col min="3375" max="3375" width="19.42578125" style="3" customWidth="1"/>
    <col min="3376" max="3376" width="24" style="3" customWidth="1"/>
    <col min="3377" max="3377" width="15.28515625" style="3" customWidth="1"/>
    <col min="3378" max="3379" width="20.7109375" style="3" customWidth="1"/>
    <col min="3380" max="3380" width="17.85546875" style="3" customWidth="1"/>
    <col min="3381" max="3382" width="11.5703125" style="3" customWidth="1"/>
    <col min="3383" max="3383" width="11.140625" style="3" customWidth="1"/>
    <col min="3384" max="3384" width="9.140625" style="3" customWidth="1"/>
    <col min="3385" max="3385" width="27.140625" style="3" customWidth="1"/>
    <col min="3386" max="3386" width="16.42578125" style="3" customWidth="1"/>
    <col min="3387" max="3387" width="15.7109375" style="3" customWidth="1"/>
    <col min="3388" max="3388" width="18.7109375" style="3" customWidth="1"/>
    <col min="3389" max="3389" width="16.85546875" style="3" customWidth="1"/>
    <col min="3390" max="3390" width="17.5703125" style="3" customWidth="1"/>
    <col min="3391" max="3584" width="9" style="3"/>
    <col min="3585" max="3585" width="4.140625" style="3" customWidth="1"/>
    <col min="3586" max="3586" width="13.42578125" style="3" customWidth="1"/>
    <col min="3587" max="3587" width="16" style="3" customWidth="1"/>
    <col min="3588" max="3588" width="22.5703125" style="3" customWidth="1"/>
    <col min="3589" max="3589" width="18.140625" style="3" customWidth="1"/>
    <col min="3590" max="3590" width="13.85546875" style="3" customWidth="1"/>
    <col min="3591" max="3591" width="9.42578125" style="3" customWidth="1"/>
    <col min="3592" max="3592" width="8.28515625" style="3" customWidth="1"/>
    <col min="3593" max="3593" width="13.5703125" style="3" customWidth="1"/>
    <col min="3594" max="3594" width="59.5703125" style="3" customWidth="1"/>
    <col min="3595" max="3595" width="14.5703125" style="3" customWidth="1"/>
    <col min="3596" max="3596" width="16" style="3" customWidth="1"/>
    <col min="3597" max="3598" width="13.42578125" style="3" customWidth="1"/>
    <col min="3599" max="3599" width="9.140625" style="3" customWidth="1"/>
    <col min="3600" max="3600" width="17.7109375" style="3" customWidth="1"/>
    <col min="3601" max="3601" width="11.28515625" style="3" customWidth="1"/>
    <col min="3602" max="3602" width="24.28515625" style="3" customWidth="1"/>
    <col min="3603" max="3603" width="10.7109375" style="3" customWidth="1"/>
    <col min="3604" max="3604" width="23.5703125" style="3" customWidth="1"/>
    <col min="3605" max="3605" width="7.42578125" style="3" customWidth="1"/>
    <col min="3606" max="3607" width="18.42578125" style="3" customWidth="1"/>
    <col min="3608" max="3608" width="16.85546875" style="3" customWidth="1"/>
    <col min="3609" max="3609" width="16.28515625" style="3" customWidth="1"/>
    <col min="3610" max="3610" width="16.140625" style="3" customWidth="1"/>
    <col min="3611" max="3611" width="15.28515625" style="3" customWidth="1"/>
    <col min="3612" max="3612" width="21.7109375" style="3" customWidth="1"/>
    <col min="3613" max="3613" width="18.85546875" style="3" customWidth="1"/>
    <col min="3614" max="3614" width="16.7109375" style="3" customWidth="1"/>
    <col min="3615" max="3615" width="18" style="3" customWidth="1"/>
    <col min="3616" max="3616" width="14" style="3" customWidth="1"/>
    <col min="3617" max="3617" width="16.7109375" style="3" customWidth="1"/>
    <col min="3618" max="3618" width="14.140625" style="3" customWidth="1"/>
    <col min="3619" max="3619" width="13.42578125" style="3" customWidth="1"/>
    <col min="3620" max="3620" width="10.7109375" style="3" customWidth="1"/>
    <col min="3621" max="3622" width="12.140625" style="3" customWidth="1"/>
    <col min="3623" max="3624" width="11.42578125" style="3" customWidth="1"/>
    <col min="3625" max="3625" width="12.28515625" style="3" customWidth="1"/>
    <col min="3626" max="3626" width="45.85546875" style="3" customWidth="1"/>
    <col min="3627" max="3627" width="27.7109375" style="3" customWidth="1"/>
    <col min="3628" max="3628" width="21.140625" style="3" customWidth="1"/>
    <col min="3629" max="3629" width="16" style="3" customWidth="1"/>
    <col min="3630" max="3630" width="19.7109375" style="3" customWidth="1"/>
    <col min="3631" max="3631" width="19.42578125" style="3" customWidth="1"/>
    <col min="3632" max="3632" width="24" style="3" customWidth="1"/>
    <col min="3633" max="3633" width="15.28515625" style="3" customWidth="1"/>
    <col min="3634" max="3635" width="20.7109375" style="3" customWidth="1"/>
    <col min="3636" max="3636" width="17.85546875" style="3" customWidth="1"/>
    <col min="3637" max="3638" width="11.5703125" style="3" customWidth="1"/>
    <col min="3639" max="3639" width="11.140625" style="3" customWidth="1"/>
    <col min="3640" max="3640" width="9.140625" style="3" customWidth="1"/>
    <col min="3641" max="3641" width="27.140625" style="3" customWidth="1"/>
    <col min="3642" max="3642" width="16.42578125" style="3" customWidth="1"/>
    <col min="3643" max="3643" width="15.7109375" style="3" customWidth="1"/>
    <col min="3644" max="3644" width="18.7109375" style="3" customWidth="1"/>
    <col min="3645" max="3645" width="16.85546875" style="3" customWidth="1"/>
    <col min="3646" max="3646" width="17.5703125" style="3" customWidth="1"/>
    <col min="3647" max="3840" width="9" style="3"/>
    <col min="3841" max="3841" width="4.140625" style="3" customWidth="1"/>
    <col min="3842" max="3842" width="13.42578125" style="3" customWidth="1"/>
    <col min="3843" max="3843" width="16" style="3" customWidth="1"/>
    <col min="3844" max="3844" width="22.5703125" style="3" customWidth="1"/>
    <col min="3845" max="3845" width="18.140625" style="3" customWidth="1"/>
    <col min="3846" max="3846" width="13.85546875" style="3" customWidth="1"/>
    <col min="3847" max="3847" width="9.42578125" style="3" customWidth="1"/>
    <col min="3848" max="3848" width="8.28515625" style="3" customWidth="1"/>
    <col min="3849" max="3849" width="13.5703125" style="3" customWidth="1"/>
    <col min="3850" max="3850" width="59.5703125" style="3" customWidth="1"/>
    <col min="3851" max="3851" width="14.5703125" style="3" customWidth="1"/>
    <col min="3852" max="3852" width="16" style="3" customWidth="1"/>
    <col min="3853" max="3854" width="13.42578125" style="3" customWidth="1"/>
    <col min="3855" max="3855" width="9.140625" style="3" customWidth="1"/>
    <col min="3856" max="3856" width="17.7109375" style="3" customWidth="1"/>
    <col min="3857" max="3857" width="11.28515625" style="3" customWidth="1"/>
    <col min="3858" max="3858" width="24.28515625" style="3" customWidth="1"/>
    <col min="3859" max="3859" width="10.7109375" style="3" customWidth="1"/>
    <col min="3860" max="3860" width="23.5703125" style="3" customWidth="1"/>
    <col min="3861" max="3861" width="7.42578125" style="3" customWidth="1"/>
    <col min="3862" max="3863" width="18.42578125" style="3" customWidth="1"/>
    <col min="3864" max="3864" width="16.85546875" style="3" customWidth="1"/>
    <col min="3865" max="3865" width="16.28515625" style="3" customWidth="1"/>
    <col min="3866" max="3866" width="16.140625" style="3" customWidth="1"/>
    <col min="3867" max="3867" width="15.28515625" style="3" customWidth="1"/>
    <col min="3868" max="3868" width="21.7109375" style="3" customWidth="1"/>
    <col min="3869" max="3869" width="18.85546875" style="3" customWidth="1"/>
    <col min="3870" max="3870" width="16.7109375" style="3" customWidth="1"/>
    <col min="3871" max="3871" width="18" style="3" customWidth="1"/>
    <col min="3872" max="3872" width="14" style="3" customWidth="1"/>
    <col min="3873" max="3873" width="16.7109375" style="3" customWidth="1"/>
    <col min="3874" max="3874" width="14.140625" style="3" customWidth="1"/>
    <col min="3875" max="3875" width="13.42578125" style="3" customWidth="1"/>
    <col min="3876" max="3876" width="10.7109375" style="3" customWidth="1"/>
    <col min="3877" max="3878" width="12.140625" style="3" customWidth="1"/>
    <col min="3879" max="3880" width="11.42578125" style="3" customWidth="1"/>
    <col min="3881" max="3881" width="12.28515625" style="3" customWidth="1"/>
    <col min="3882" max="3882" width="45.85546875" style="3" customWidth="1"/>
    <col min="3883" max="3883" width="27.7109375" style="3" customWidth="1"/>
    <col min="3884" max="3884" width="21.140625" style="3" customWidth="1"/>
    <col min="3885" max="3885" width="16" style="3" customWidth="1"/>
    <col min="3886" max="3886" width="19.7109375" style="3" customWidth="1"/>
    <col min="3887" max="3887" width="19.42578125" style="3" customWidth="1"/>
    <col min="3888" max="3888" width="24" style="3" customWidth="1"/>
    <col min="3889" max="3889" width="15.28515625" style="3" customWidth="1"/>
    <col min="3890" max="3891" width="20.7109375" style="3" customWidth="1"/>
    <col min="3892" max="3892" width="17.85546875" style="3" customWidth="1"/>
    <col min="3893" max="3894" width="11.5703125" style="3" customWidth="1"/>
    <col min="3895" max="3895" width="11.140625" style="3" customWidth="1"/>
    <col min="3896" max="3896" width="9.140625" style="3" customWidth="1"/>
    <col min="3897" max="3897" width="27.140625" style="3" customWidth="1"/>
    <col min="3898" max="3898" width="16.42578125" style="3" customWidth="1"/>
    <col min="3899" max="3899" width="15.7109375" style="3" customWidth="1"/>
    <col min="3900" max="3900" width="18.7109375" style="3" customWidth="1"/>
    <col min="3901" max="3901" width="16.85546875" style="3" customWidth="1"/>
    <col min="3902" max="3902" width="17.5703125" style="3" customWidth="1"/>
    <col min="3903" max="4096" width="9" style="3"/>
    <col min="4097" max="4097" width="4.140625" style="3" customWidth="1"/>
    <col min="4098" max="4098" width="13.42578125" style="3" customWidth="1"/>
    <col min="4099" max="4099" width="16" style="3" customWidth="1"/>
    <col min="4100" max="4100" width="22.5703125" style="3" customWidth="1"/>
    <col min="4101" max="4101" width="18.140625" style="3" customWidth="1"/>
    <col min="4102" max="4102" width="13.85546875" style="3" customWidth="1"/>
    <col min="4103" max="4103" width="9.42578125" style="3" customWidth="1"/>
    <col min="4104" max="4104" width="8.28515625" style="3" customWidth="1"/>
    <col min="4105" max="4105" width="13.5703125" style="3" customWidth="1"/>
    <col min="4106" max="4106" width="59.5703125" style="3" customWidth="1"/>
    <col min="4107" max="4107" width="14.5703125" style="3" customWidth="1"/>
    <col min="4108" max="4108" width="16" style="3" customWidth="1"/>
    <col min="4109" max="4110" width="13.42578125" style="3" customWidth="1"/>
    <col min="4111" max="4111" width="9.140625" style="3" customWidth="1"/>
    <col min="4112" max="4112" width="17.7109375" style="3" customWidth="1"/>
    <col min="4113" max="4113" width="11.28515625" style="3" customWidth="1"/>
    <col min="4114" max="4114" width="24.28515625" style="3" customWidth="1"/>
    <col min="4115" max="4115" width="10.7109375" style="3" customWidth="1"/>
    <col min="4116" max="4116" width="23.5703125" style="3" customWidth="1"/>
    <col min="4117" max="4117" width="7.42578125" style="3" customWidth="1"/>
    <col min="4118" max="4119" width="18.42578125" style="3" customWidth="1"/>
    <col min="4120" max="4120" width="16.85546875" style="3" customWidth="1"/>
    <col min="4121" max="4121" width="16.28515625" style="3" customWidth="1"/>
    <col min="4122" max="4122" width="16.140625" style="3" customWidth="1"/>
    <col min="4123" max="4123" width="15.28515625" style="3" customWidth="1"/>
    <col min="4124" max="4124" width="21.7109375" style="3" customWidth="1"/>
    <col min="4125" max="4125" width="18.85546875" style="3" customWidth="1"/>
    <col min="4126" max="4126" width="16.7109375" style="3" customWidth="1"/>
    <col min="4127" max="4127" width="18" style="3" customWidth="1"/>
    <col min="4128" max="4128" width="14" style="3" customWidth="1"/>
    <col min="4129" max="4129" width="16.7109375" style="3" customWidth="1"/>
    <col min="4130" max="4130" width="14.140625" style="3" customWidth="1"/>
    <col min="4131" max="4131" width="13.42578125" style="3" customWidth="1"/>
    <col min="4132" max="4132" width="10.7109375" style="3" customWidth="1"/>
    <col min="4133" max="4134" width="12.140625" style="3" customWidth="1"/>
    <col min="4135" max="4136" width="11.42578125" style="3" customWidth="1"/>
    <col min="4137" max="4137" width="12.28515625" style="3" customWidth="1"/>
    <col min="4138" max="4138" width="45.85546875" style="3" customWidth="1"/>
    <col min="4139" max="4139" width="27.7109375" style="3" customWidth="1"/>
    <col min="4140" max="4140" width="21.140625" style="3" customWidth="1"/>
    <col min="4141" max="4141" width="16" style="3" customWidth="1"/>
    <col min="4142" max="4142" width="19.7109375" style="3" customWidth="1"/>
    <col min="4143" max="4143" width="19.42578125" style="3" customWidth="1"/>
    <col min="4144" max="4144" width="24" style="3" customWidth="1"/>
    <col min="4145" max="4145" width="15.28515625" style="3" customWidth="1"/>
    <col min="4146" max="4147" width="20.7109375" style="3" customWidth="1"/>
    <col min="4148" max="4148" width="17.85546875" style="3" customWidth="1"/>
    <col min="4149" max="4150" width="11.5703125" style="3" customWidth="1"/>
    <col min="4151" max="4151" width="11.140625" style="3" customWidth="1"/>
    <col min="4152" max="4152" width="9.140625" style="3" customWidth="1"/>
    <col min="4153" max="4153" width="27.140625" style="3" customWidth="1"/>
    <col min="4154" max="4154" width="16.42578125" style="3" customWidth="1"/>
    <col min="4155" max="4155" width="15.7109375" style="3" customWidth="1"/>
    <col min="4156" max="4156" width="18.7109375" style="3" customWidth="1"/>
    <col min="4157" max="4157" width="16.85546875" style="3" customWidth="1"/>
    <col min="4158" max="4158" width="17.5703125" style="3" customWidth="1"/>
    <col min="4159" max="4352" width="9" style="3"/>
    <col min="4353" max="4353" width="4.140625" style="3" customWidth="1"/>
    <col min="4354" max="4354" width="13.42578125" style="3" customWidth="1"/>
    <col min="4355" max="4355" width="16" style="3" customWidth="1"/>
    <col min="4356" max="4356" width="22.5703125" style="3" customWidth="1"/>
    <col min="4357" max="4357" width="18.140625" style="3" customWidth="1"/>
    <col min="4358" max="4358" width="13.85546875" style="3" customWidth="1"/>
    <col min="4359" max="4359" width="9.42578125" style="3" customWidth="1"/>
    <col min="4360" max="4360" width="8.28515625" style="3" customWidth="1"/>
    <col min="4361" max="4361" width="13.5703125" style="3" customWidth="1"/>
    <col min="4362" max="4362" width="59.5703125" style="3" customWidth="1"/>
    <col min="4363" max="4363" width="14.5703125" style="3" customWidth="1"/>
    <col min="4364" max="4364" width="16" style="3" customWidth="1"/>
    <col min="4365" max="4366" width="13.42578125" style="3" customWidth="1"/>
    <col min="4367" max="4367" width="9.140625" style="3" customWidth="1"/>
    <col min="4368" max="4368" width="17.7109375" style="3" customWidth="1"/>
    <col min="4369" max="4369" width="11.28515625" style="3" customWidth="1"/>
    <col min="4370" max="4370" width="24.28515625" style="3" customWidth="1"/>
    <col min="4371" max="4371" width="10.7109375" style="3" customWidth="1"/>
    <col min="4372" max="4372" width="23.5703125" style="3" customWidth="1"/>
    <col min="4373" max="4373" width="7.42578125" style="3" customWidth="1"/>
    <col min="4374" max="4375" width="18.42578125" style="3" customWidth="1"/>
    <col min="4376" max="4376" width="16.85546875" style="3" customWidth="1"/>
    <col min="4377" max="4377" width="16.28515625" style="3" customWidth="1"/>
    <col min="4378" max="4378" width="16.140625" style="3" customWidth="1"/>
    <col min="4379" max="4379" width="15.28515625" style="3" customWidth="1"/>
    <col min="4380" max="4380" width="21.7109375" style="3" customWidth="1"/>
    <col min="4381" max="4381" width="18.85546875" style="3" customWidth="1"/>
    <col min="4382" max="4382" width="16.7109375" style="3" customWidth="1"/>
    <col min="4383" max="4383" width="18" style="3" customWidth="1"/>
    <col min="4384" max="4384" width="14" style="3" customWidth="1"/>
    <col min="4385" max="4385" width="16.7109375" style="3" customWidth="1"/>
    <col min="4386" max="4386" width="14.140625" style="3" customWidth="1"/>
    <col min="4387" max="4387" width="13.42578125" style="3" customWidth="1"/>
    <col min="4388" max="4388" width="10.7109375" style="3" customWidth="1"/>
    <col min="4389" max="4390" width="12.140625" style="3" customWidth="1"/>
    <col min="4391" max="4392" width="11.42578125" style="3" customWidth="1"/>
    <col min="4393" max="4393" width="12.28515625" style="3" customWidth="1"/>
    <col min="4394" max="4394" width="45.85546875" style="3" customWidth="1"/>
    <col min="4395" max="4395" width="27.7109375" style="3" customWidth="1"/>
    <col min="4396" max="4396" width="21.140625" style="3" customWidth="1"/>
    <col min="4397" max="4397" width="16" style="3" customWidth="1"/>
    <col min="4398" max="4398" width="19.7109375" style="3" customWidth="1"/>
    <col min="4399" max="4399" width="19.42578125" style="3" customWidth="1"/>
    <col min="4400" max="4400" width="24" style="3" customWidth="1"/>
    <col min="4401" max="4401" width="15.28515625" style="3" customWidth="1"/>
    <col min="4402" max="4403" width="20.7109375" style="3" customWidth="1"/>
    <col min="4404" max="4404" width="17.85546875" style="3" customWidth="1"/>
    <col min="4405" max="4406" width="11.5703125" style="3" customWidth="1"/>
    <col min="4407" max="4407" width="11.140625" style="3" customWidth="1"/>
    <col min="4408" max="4408" width="9.140625" style="3" customWidth="1"/>
    <col min="4409" max="4409" width="27.140625" style="3" customWidth="1"/>
    <col min="4410" max="4410" width="16.42578125" style="3" customWidth="1"/>
    <col min="4411" max="4411" width="15.7109375" style="3" customWidth="1"/>
    <col min="4412" max="4412" width="18.7109375" style="3" customWidth="1"/>
    <col min="4413" max="4413" width="16.85546875" style="3" customWidth="1"/>
    <col min="4414" max="4414" width="17.5703125" style="3" customWidth="1"/>
    <col min="4415" max="4608" width="9" style="3"/>
    <col min="4609" max="4609" width="4.140625" style="3" customWidth="1"/>
    <col min="4610" max="4610" width="13.42578125" style="3" customWidth="1"/>
    <col min="4611" max="4611" width="16" style="3" customWidth="1"/>
    <col min="4612" max="4612" width="22.5703125" style="3" customWidth="1"/>
    <col min="4613" max="4613" width="18.140625" style="3" customWidth="1"/>
    <col min="4614" max="4614" width="13.85546875" style="3" customWidth="1"/>
    <col min="4615" max="4615" width="9.42578125" style="3" customWidth="1"/>
    <col min="4616" max="4616" width="8.28515625" style="3" customWidth="1"/>
    <col min="4617" max="4617" width="13.5703125" style="3" customWidth="1"/>
    <col min="4618" max="4618" width="59.5703125" style="3" customWidth="1"/>
    <col min="4619" max="4619" width="14.5703125" style="3" customWidth="1"/>
    <col min="4620" max="4620" width="16" style="3" customWidth="1"/>
    <col min="4621" max="4622" width="13.42578125" style="3" customWidth="1"/>
    <col min="4623" max="4623" width="9.140625" style="3" customWidth="1"/>
    <col min="4624" max="4624" width="17.7109375" style="3" customWidth="1"/>
    <col min="4625" max="4625" width="11.28515625" style="3" customWidth="1"/>
    <col min="4626" max="4626" width="24.28515625" style="3" customWidth="1"/>
    <col min="4627" max="4627" width="10.7109375" style="3" customWidth="1"/>
    <col min="4628" max="4628" width="23.5703125" style="3" customWidth="1"/>
    <col min="4629" max="4629" width="7.42578125" style="3" customWidth="1"/>
    <col min="4630" max="4631" width="18.42578125" style="3" customWidth="1"/>
    <col min="4632" max="4632" width="16.85546875" style="3" customWidth="1"/>
    <col min="4633" max="4633" width="16.28515625" style="3" customWidth="1"/>
    <col min="4634" max="4634" width="16.140625" style="3" customWidth="1"/>
    <col min="4635" max="4635" width="15.28515625" style="3" customWidth="1"/>
    <col min="4636" max="4636" width="21.7109375" style="3" customWidth="1"/>
    <col min="4637" max="4637" width="18.85546875" style="3" customWidth="1"/>
    <col min="4638" max="4638" width="16.7109375" style="3" customWidth="1"/>
    <col min="4639" max="4639" width="18" style="3" customWidth="1"/>
    <col min="4640" max="4640" width="14" style="3" customWidth="1"/>
    <col min="4641" max="4641" width="16.7109375" style="3" customWidth="1"/>
    <col min="4642" max="4642" width="14.140625" style="3" customWidth="1"/>
    <col min="4643" max="4643" width="13.42578125" style="3" customWidth="1"/>
    <col min="4644" max="4644" width="10.7109375" style="3" customWidth="1"/>
    <col min="4645" max="4646" width="12.140625" style="3" customWidth="1"/>
    <col min="4647" max="4648" width="11.42578125" style="3" customWidth="1"/>
    <col min="4649" max="4649" width="12.28515625" style="3" customWidth="1"/>
    <col min="4650" max="4650" width="45.85546875" style="3" customWidth="1"/>
    <col min="4651" max="4651" width="27.7109375" style="3" customWidth="1"/>
    <col min="4652" max="4652" width="21.140625" style="3" customWidth="1"/>
    <col min="4653" max="4653" width="16" style="3" customWidth="1"/>
    <col min="4654" max="4654" width="19.7109375" style="3" customWidth="1"/>
    <col min="4655" max="4655" width="19.42578125" style="3" customWidth="1"/>
    <col min="4656" max="4656" width="24" style="3" customWidth="1"/>
    <col min="4657" max="4657" width="15.28515625" style="3" customWidth="1"/>
    <col min="4658" max="4659" width="20.7109375" style="3" customWidth="1"/>
    <col min="4660" max="4660" width="17.85546875" style="3" customWidth="1"/>
    <col min="4661" max="4662" width="11.5703125" style="3" customWidth="1"/>
    <col min="4663" max="4663" width="11.140625" style="3" customWidth="1"/>
    <col min="4664" max="4664" width="9.140625" style="3" customWidth="1"/>
    <col min="4665" max="4665" width="27.140625" style="3" customWidth="1"/>
    <col min="4666" max="4666" width="16.42578125" style="3" customWidth="1"/>
    <col min="4667" max="4667" width="15.7109375" style="3" customWidth="1"/>
    <col min="4668" max="4668" width="18.7109375" style="3" customWidth="1"/>
    <col min="4669" max="4669" width="16.85546875" style="3" customWidth="1"/>
    <col min="4670" max="4670" width="17.5703125" style="3" customWidth="1"/>
    <col min="4671" max="4864" width="9" style="3"/>
    <col min="4865" max="4865" width="4.140625" style="3" customWidth="1"/>
    <col min="4866" max="4866" width="13.42578125" style="3" customWidth="1"/>
    <col min="4867" max="4867" width="16" style="3" customWidth="1"/>
    <col min="4868" max="4868" width="22.5703125" style="3" customWidth="1"/>
    <col min="4869" max="4869" width="18.140625" style="3" customWidth="1"/>
    <col min="4870" max="4870" width="13.85546875" style="3" customWidth="1"/>
    <col min="4871" max="4871" width="9.42578125" style="3" customWidth="1"/>
    <col min="4872" max="4872" width="8.28515625" style="3" customWidth="1"/>
    <col min="4873" max="4873" width="13.5703125" style="3" customWidth="1"/>
    <col min="4874" max="4874" width="59.5703125" style="3" customWidth="1"/>
    <col min="4875" max="4875" width="14.5703125" style="3" customWidth="1"/>
    <col min="4876" max="4876" width="16" style="3" customWidth="1"/>
    <col min="4877" max="4878" width="13.42578125" style="3" customWidth="1"/>
    <col min="4879" max="4879" width="9.140625" style="3" customWidth="1"/>
    <col min="4880" max="4880" width="17.7109375" style="3" customWidth="1"/>
    <col min="4881" max="4881" width="11.28515625" style="3" customWidth="1"/>
    <col min="4882" max="4882" width="24.28515625" style="3" customWidth="1"/>
    <col min="4883" max="4883" width="10.7109375" style="3" customWidth="1"/>
    <col min="4884" max="4884" width="23.5703125" style="3" customWidth="1"/>
    <col min="4885" max="4885" width="7.42578125" style="3" customWidth="1"/>
    <col min="4886" max="4887" width="18.42578125" style="3" customWidth="1"/>
    <col min="4888" max="4888" width="16.85546875" style="3" customWidth="1"/>
    <col min="4889" max="4889" width="16.28515625" style="3" customWidth="1"/>
    <col min="4890" max="4890" width="16.140625" style="3" customWidth="1"/>
    <col min="4891" max="4891" width="15.28515625" style="3" customWidth="1"/>
    <col min="4892" max="4892" width="21.7109375" style="3" customWidth="1"/>
    <col min="4893" max="4893" width="18.85546875" style="3" customWidth="1"/>
    <col min="4894" max="4894" width="16.7109375" style="3" customWidth="1"/>
    <col min="4895" max="4895" width="18" style="3" customWidth="1"/>
    <col min="4896" max="4896" width="14" style="3" customWidth="1"/>
    <col min="4897" max="4897" width="16.7109375" style="3" customWidth="1"/>
    <col min="4898" max="4898" width="14.140625" style="3" customWidth="1"/>
    <col min="4899" max="4899" width="13.42578125" style="3" customWidth="1"/>
    <col min="4900" max="4900" width="10.7109375" style="3" customWidth="1"/>
    <col min="4901" max="4902" width="12.140625" style="3" customWidth="1"/>
    <col min="4903" max="4904" width="11.42578125" style="3" customWidth="1"/>
    <col min="4905" max="4905" width="12.28515625" style="3" customWidth="1"/>
    <col min="4906" max="4906" width="45.85546875" style="3" customWidth="1"/>
    <col min="4907" max="4907" width="27.7109375" style="3" customWidth="1"/>
    <col min="4908" max="4908" width="21.140625" style="3" customWidth="1"/>
    <col min="4909" max="4909" width="16" style="3" customWidth="1"/>
    <col min="4910" max="4910" width="19.7109375" style="3" customWidth="1"/>
    <col min="4911" max="4911" width="19.42578125" style="3" customWidth="1"/>
    <col min="4912" max="4912" width="24" style="3" customWidth="1"/>
    <col min="4913" max="4913" width="15.28515625" style="3" customWidth="1"/>
    <col min="4914" max="4915" width="20.7109375" style="3" customWidth="1"/>
    <col min="4916" max="4916" width="17.85546875" style="3" customWidth="1"/>
    <col min="4917" max="4918" width="11.5703125" style="3" customWidth="1"/>
    <col min="4919" max="4919" width="11.140625" style="3" customWidth="1"/>
    <col min="4920" max="4920" width="9.140625" style="3" customWidth="1"/>
    <col min="4921" max="4921" width="27.140625" style="3" customWidth="1"/>
    <col min="4922" max="4922" width="16.42578125" style="3" customWidth="1"/>
    <col min="4923" max="4923" width="15.7109375" style="3" customWidth="1"/>
    <col min="4924" max="4924" width="18.7109375" style="3" customWidth="1"/>
    <col min="4925" max="4925" width="16.85546875" style="3" customWidth="1"/>
    <col min="4926" max="4926" width="17.5703125" style="3" customWidth="1"/>
    <col min="4927" max="5120" width="9" style="3"/>
    <col min="5121" max="5121" width="4.140625" style="3" customWidth="1"/>
    <col min="5122" max="5122" width="13.42578125" style="3" customWidth="1"/>
    <col min="5123" max="5123" width="16" style="3" customWidth="1"/>
    <col min="5124" max="5124" width="22.5703125" style="3" customWidth="1"/>
    <col min="5125" max="5125" width="18.140625" style="3" customWidth="1"/>
    <col min="5126" max="5126" width="13.85546875" style="3" customWidth="1"/>
    <col min="5127" max="5127" width="9.42578125" style="3" customWidth="1"/>
    <col min="5128" max="5128" width="8.28515625" style="3" customWidth="1"/>
    <col min="5129" max="5129" width="13.5703125" style="3" customWidth="1"/>
    <col min="5130" max="5130" width="59.5703125" style="3" customWidth="1"/>
    <col min="5131" max="5131" width="14.5703125" style="3" customWidth="1"/>
    <col min="5132" max="5132" width="16" style="3" customWidth="1"/>
    <col min="5133" max="5134" width="13.42578125" style="3" customWidth="1"/>
    <col min="5135" max="5135" width="9.140625" style="3" customWidth="1"/>
    <col min="5136" max="5136" width="17.7109375" style="3" customWidth="1"/>
    <col min="5137" max="5137" width="11.28515625" style="3" customWidth="1"/>
    <col min="5138" max="5138" width="24.28515625" style="3" customWidth="1"/>
    <col min="5139" max="5139" width="10.7109375" style="3" customWidth="1"/>
    <col min="5140" max="5140" width="23.5703125" style="3" customWidth="1"/>
    <col min="5141" max="5141" width="7.42578125" style="3" customWidth="1"/>
    <col min="5142" max="5143" width="18.42578125" style="3" customWidth="1"/>
    <col min="5144" max="5144" width="16.85546875" style="3" customWidth="1"/>
    <col min="5145" max="5145" width="16.28515625" style="3" customWidth="1"/>
    <col min="5146" max="5146" width="16.140625" style="3" customWidth="1"/>
    <col min="5147" max="5147" width="15.28515625" style="3" customWidth="1"/>
    <col min="5148" max="5148" width="21.7109375" style="3" customWidth="1"/>
    <col min="5149" max="5149" width="18.85546875" style="3" customWidth="1"/>
    <col min="5150" max="5150" width="16.7109375" style="3" customWidth="1"/>
    <col min="5151" max="5151" width="18" style="3" customWidth="1"/>
    <col min="5152" max="5152" width="14" style="3" customWidth="1"/>
    <col min="5153" max="5153" width="16.7109375" style="3" customWidth="1"/>
    <col min="5154" max="5154" width="14.140625" style="3" customWidth="1"/>
    <col min="5155" max="5155" width="13.42578125" style="3" customWidth="1"/>
    <col min="5156" max="5156" width="10.7109375" style="3" customWidth="1"/>
    <col min="5157" max="5158" width="12.140625" style="3" customWidth="1"/>
    <col min="5159" max="5160" width="11.42578125" style="3" customWidth="1"/>
    <col min="5161" max="5161" width="12.28515625" style="3" customWidth="1"/>
    <col min="5162" max="5162" width="45.85546875" style="3" customWidth="1"/>
    <col min="5163" max="5163" width="27.7109375" style="3" customWidth="1"/>
    <col min="5164" max="5164" width="21.140625" style="3" customWidth="1"/>
    <col min="5165" max="5165" width="16" style="3" customWidth="1"/>
    <col min="5166" max="5166" width="19.7109375" style="3" customWidth="1"/>
    <col min="5167" max="5167" width="19.42578125" style="3" customWidth="1"/>
    <col min="5168" max="5168" width="24" style="3" customWidth="1"/>
    <col min="5169" max="5169" width="15.28515625" style="3" customWidth="1"/>
    <col min="5170" max="5171" width="20.7109375" style="3" customWidth="1"/>
    <col min="5172" max="5172" width="17.85546875" style="3" customWidth="1"/>
    <col min="5173" max="5174" width="11.5703125" style="3" customWidth="1"/>
    <col min="5175" max="5175" width="11.140625" style="3" customWidth="1"/>
    <col min="5176" max="5176" width="9.140625" style="3" customWidth="1"/>
    <col min="5177" max="5177" width="27.140625" style="3" customWidth="1"/>
    <col min="5178" max="5178" width="16.42578125" style="3" customWidth="1"/>
    <col min="5179" max="5179" width="15.7109375" style="3" customWidth="1"/>
    <col min="5180" max="5180" width="18.7109375" style="3" customWidth="1"/>
    <col min="5181" max="5181" width="16.85546875" style="3" customWidth="1"/>
    <col min="5182" max="5182" width="17.5703125" style="3" customWidth="1"/>
    <col min="5183" max="5376" width="9" style="3"/>
    <col min="5377" max="5377" width="4.140625" style="3" customWidth="1"/>
    <col min="5378" max="5378" width="13.42578125" style="3" customWidth="1"/>
    <col min="5379" max="5379" width="16" style="3" customWidth="1"/>
    <col min="5380" max="5380" width="22.5703125" style="3" customWidth="1"/>
    <col min="5381" max="5381" width="18.140625" style="3" customWidth="1"/>
    <col min="5382" max="5382" width="13.85546875" style="3" customWidth="1"/>
    <col min="5383" max="5383" width="9.42578125" style="3" customWidth="1"/>
    <col min="5384" max="5384" width="8.28515625" style="3" customWidth="1"/>
    <col min="5385" max="5385" width="13.5703125" style="3" customWidth="1"/>
    <col min="5386" max="5386" width="59.5703125" style="3" customWidth="1"/>
    <col min="5387" max="5387" width="14.5703125" style="3" customWidth="1"/>
    <col min="5388" max="5388" width="16" style="3" customWidth="1"/>
    <col min="5389" max="5390" width="13.42578125" style="3" customWidth="1"/>
    <col min="5391" max="5391" width="9.140625" style="3" customWidth="1"/>
    <col min="5392" max="5392" width="17.7109375" style="3" customWidth="1"/>
    <col min="5393" max="5393" width="11.28515625" style="3" customWidth="1"/>
    <col min="5394" max="5394" width="24.28515625" style="3" customWidth="1"/>
    <col min="5395" max="5395" width="10.7109375" style="3" customWidth="1"/>
    <col min="5396" max="5396" width="23.5703125" style="3" customWidth="1"/>
    <col min="5397" max="5397" width="7.42578125" style="3" customWidth="1"/>
    <col min="5398" max="5399" width="18.42578125" style="3" customWidth="1"/>
    <col min="5400" max="5400" width="16.85546875" style="3" customWidth="1"/>
    <col min="5401" max="5401" width="16.28515625" style="3" customWidth="1"/>
    <col min="5402" max="5402" width="16.140625" style="3" customWidth="1"/>
    <col min="5403" max="5403" width="15.28515625" style="3" customWidth="1"/>
    <col min="5404" max="5404" width="21.7109375" style="3" customWidth="1"/>
    <col min="5405" max="5405" width="18.85546875" style="3" customWidth="1"/>
    <col min="5406" max="5406" width="16.7109375" style="3" customWidth="1"/>
    <col min="5407" max="5407" width="18" style="3" customWidth="1"/>
    <col min="5408" max="5408" width="14" style="3" customWidth="1"/>
    <col min="5409" max="5409" width="16.7109375" style="3" customWidth="1"/>
    <col min="5410" max="5410" width="14.140625" style="3" customWidth="1"/>
    <col min="5411" max="5411" width="13.42578125" style="3" customWidth="1"/>
    <col min="5412" max="5412" width="10.7109375" style="3" customWidth="1"/>
    <col min="5413" max="5414" width="12.140625" style="3" customWidth="1"/>
    <col min="5415" max="5416" width="11.42578125" style="3" customWidth="1"/>
    <col min="5417" max="5417" width="12.28515625" style="3" customWidth="1"/>
    <col min="5418" max="5418" width="45.85546875" style="3" customWidth="1"/>
    <col min="5419" max="5419" width="27.7109375" style="3" customWidth="1"/>
    <col min="5420" max="5420" width="21.140625" style="3" customWidth="1"/>
    <col min="5421" max="5421" width="16" style="3" customWidth="1"/>
    <col min="5422" max="5422" width="19.7109375" style="3" customWidth="1"/>
    <col min="5423" max="5423" width="19.42578125" style="3" customWidth="1"/>
    <col min="5424" max="5424" width="24" style="3" customWidth="1"/>
    <col min="5425" max="5425" width="15.28515625" style="3" customWidth="1"/>
    <col min="5426" max="5427" width="20.7109375" style="3" customWidth="1"/>
    <col min="5428" max="5428" width="17.85546875" style="3" customWidth="1"/>
    <col min="5429" max="5430" width="11.5703125" style="3" customWidth="1"/>
    <col min="5431" max="5431" width="11.140625" style="3" customWidth="1"/>
    <col min="5432" max="5432" width="9.140625" style="3" customWidth="1"/>
    <col min="5433" max="5433" width="27.140625" style="3" customWidth="1"/>
    <col min="5434" max="5434" width="16.42578125" style="3" customWidth="1"/>
    <col min="5435" max="5435" width="15.7109375" style="3" customWidth="1"/>
    <col min="5436" max="5436" width="18.7109375" style="3" customWidth="1"/>
    <col min="5437" max="5437" width="16.85546875" style="3" customWidth="1"/>
    <col min="5438" max="5438" width="17.5703125" style="3" customWidth="1"/>
    <col min="5439" max="5632" width="9" style="3"/>
    <col min="5633" max="5633" width="4.140625" style="3" customWidth="1"/>
    <col min="5634" max="5634" width="13.42578125" style="3" customWidth="1"/>
    <col min="5635" max="5635" width="16" style="3" customWidth="1"/>
    <col min="5636" max="5636" width="22.5703125" style="3" customWidth="1"/>
    <col min="5637" max="5637" width="18.140625" style="3" customWidth="1"/>
    <col min="5638" max="5638" width="13.85546875" style="3" customWidth="1"/>
    <col min="5639" max="5639" width="9.42578125" style="3" customWidth="1"/>
    <col min="5640" max="5640" width="8.28515625" style="3" customWidth="1"/>
    <col min="5641" max="5641" width="13.5703125" style="3" customWidth="1"/>
    <col min="5642" max="5642" width="59.5703125" style="3" customWidth="1"/>
    <col min="5643" max="5643" width="14.5703125" style="3" customWidth="1"/>
    <col min="5644" max="5644" width="16" style="3" customWidth="1"/>
    <col min="5645" max="5646" width="13.42578125" style="3" customWidth="1"/>
    <col min="5647" max="5647" width="9.140625" style="3" customWidth="1"/>
    <col min="5648" max="5648" width="17.7109375" style="3" customWidth="1"/>
    <col min="5649" max="5649" width="11.28515625" style="3" customWidth="1"/>
    <col min="5650" max="5650" width="24.28515625" style="3" customWidth="1"/>
    <col min="5651" max="5651" width="10.7109375" style="3" customWidth="1"/>
    <col min="5652" max="5652" width="23.5703125" style="3" customWidth="1"/>
    <col min="5653" max="5653" width="7.42578125" style="3" customWidth="1"/>
    <col min="5654" max="5655" width="18.42578125" style="3" customWidth="1"/>
    <col min="5656" max="5656" width="16.85546875" style="3" customWidth="1"/>
    <col min="5657" max="5657" width="16.28515625" style="3" customWidth="1"/>
    <col min="5658" max="5658" width="16.140625" style="3" customWidth="1"/>
    <col min="5659" max="5659" width="15.28515625" style="3" customWidth="1"/>
    <col min="5660" max="5660" width="21.7109375" style="3" customWidth="1"/>
    <col min="5661" max="5661" width="18.85546875" style="3" customWidth="1"/>
    <col min="5662" max="5662" width="16.7109375" style="3" customWidth="1"/>
    <col min="5663" max="5663" width="18" style="3" customWidth="1"/>
    <col min="5664" max="5664" width="14" style="3" customWidth="1"/>
    <col min="5665" max="5665" width="16.7109375" style="3" customWidth="1"/>
    <col min="5666" max="5666" width="14.140625" style="3" customWidth="1"/>
    <col min="5667" max="5667" width="13.42578125" style="3" customWidth="1"/>
    <col min="5668" max="5668" width="10.7109375" style="3" customWidth="1"/>
    <col min="5669" max="5670" width="12.140625" style="3" customWidth="1"/>
    <col min="5671" max="5672" width="11.42578125" style="3" customWidth="1"/>
    <col min="5673" max="5673" width="12.28515625" style="3" customWidth="1"/>
    <col min="5674" max="5674" width="45.85546875" style="3" customWidth="1"/>
    <col min="5675" max="5675" width="27.7109375" style="3" customWidth="1"/>
    <col min="5676" max="5676" width="21.140625" style="3" customWidth="1"/>
    <col min="5677" max="5677" width="16" style="3" customWidth="1"/>
    <col min="5678" max="5678" width="19.7109375" style="3" customWidth="1"/>
    <col min="5679" max="5679" width="19.42578125" style="3" customWidth="1"/>
    <col min="5680" max="5680" width="24" style="3" customWidth="1"/>
    <col min="5681" max="5681" width="15.28515625" style="3" customWidth="1"/>
    <col min="5682" max="5683" width="20.7109375" style="3" customWidth="1"/>
    <col min="5684" max="5684" width="17.85546875" style="3" customWidth="1"/>
    <col min="5685" max="5686" width="11.5703125" style="3" customWidth="1"/>
    <col min="5687" max="5687" width="11.140625" style="3" customWidth="1"/>
    <col min="5688" max="5688" width="9.140625" style="3" customWidth="1"/>
    <col min="5689" max="5689" width="27.140625" style="3" customWidth="1"/>
    <col min="5690" max="5690" width="16.42578125" style="3" customWidth="1"/>
    <col min="5691" max="5691" width="15.7109375" style="3" customWidth="1"/>
    <col min="5692" max="5692" width="18.7109375" style="3" customWidth="1"/>
    <col min="5693" max="5693" width="16.85546875" style="3" customWidth="1"/>
    <col min="5694" max="5694" width="17.5703125" style="3" customWidth="1"/>
    <col min="5695" max="5888" width="9" style="3"/>
    <col min="5889" max="5889" width="4.140625" style="3" customWidth="1"/>
    <col min="5890" max="5890" width="13.42578125" style="3" customWidth="1"/>
    <col min="5891" max="5891" width="16" style="3" customWidth="1"/>
    <col min="5892" max="5892" width="22.5703125" style="3" customWidth="1"/>
    <col min="5893" max="5893" width="18.140625" style="3" customWidth="1"/>
    <col min="5894" max="5894" width="13.85546875" style="3" customWidth="1"/>
    <col min="5895" max="5895" width="9.42578125" style="3" customWidth="1"/>
    <col min="5896" max="5896" width="8.28515625" style="3" customWidth="1"/>
    <col min="5897" max="5897" width="13.5703125" style="3" customWidth="1"/>
    <col min="5898" max="5898" width="59.5703125" style="3" customWidth="1"/>
    <col min="5899" max="5899" width="14.5703125" style="3" customWidth="1"/>
    <col min="5900" max="5900" width="16" style="3" customWidth="1"/>
    <col min="5901" max="5902" width="13.42578125" style="3" customWidth="1"/>
    <col min="5903" max="5903" width="9.140625" style="3" customWidth="1"/>
    <col min="5904" max="5904" width="17.7109375" style="3" customWidth="1"/>
    <col min="5905" max="5905" width="11.28515625" style="3" customWidth="1"/>
    <col min="5906" max="5906" width="24.28515625" style="3" customWidth="1"/>
    <col min="5907" max="5907" width="10.7109375" style="3" customWidth="1"/>
    <col min="5908" max="5908" width="23.5703125" style="3" customWidth="1"/>
    <col min="5909" max="5909" width="7.42578125" style="3" customWidth="1"/>
    <col min="5910" max="5911" width="18.42578125" style="3" customWidth="1"/>
    <col min="5912" max="5912" width="16.85546875" style="3" customWidth="1"/>
    <col min="5913" max="5913" width="16.28515625" style="3" customWidth="1"/>
    <col min="5914" max="5914" width="16.140625" style="3" customWidth="1"/>
    <col min="5915" max="5915" width="15.28515625" style="3" customWidth="1"/>
    <col min="5916" max="5916" width="21.7109375" style="3" customWidth="1"/>
    <col min="5917" max="5917" width="18.85546875" style="3" customWidth="1"/>
    <col min="5918" max="5918" width="16.7109375" style="3" customWidth="1"/>
    <col min="5919" max="5919" width="18" style="3" customWidth="1"/>
    <col min="5920" max="5920" width="14" style="3" customWidth="1"/>
    <col min="5921" max="5921" width="16.7109375" style="3" customWidth="1"/>
    <col min="5922" max="5922" width="14.140625" style="3" customWidth="1"/>
    <col min="5923" max="5923" width="13.42578125" style="3" customWidth="1"/>
    <col min="5924" max="5924" width="10.7109375" style="3" customWidth="1"/>
    <col min="5925" max="5926" width="12.140625" style="3" customWidth="1"/>
    <col min="5927" max="5928" width="11.42578125" style="3" customWidth="1"/>
    <col min="5929" max="5929" width="12.28515625" style="3" customWidth="1"/>
    <col min="5930" max="5930" width="45.85546875" style="3" customWidth="1"/>
    <col min="5931" max="5931" width="27.7109375" style="3" customWidth="1"/>
    <col min="5932" max="5932" width="21.140625" style="3" customWidth="1"/>
    <col min="5933" max="5933" width="16" style="3" customWidth="1"/>
    <col min="5934" max="5934" width="19.7109375" style="3" customWidth="1"/>
    <col min="5935" max="5935" width="19.42578125" style="3" customWidth="1"/>
    <col min="5936" max="5936" width="24" style="3" customWidth="1"/>
    <col min="5937" max="5937" width="15.28515625" style="3" customWidth="1"/>
    <col min="5938" max="5939" width="20.7109375" style="3" customWidth="1"/>
    <col min="5940" max="5940" width="17.85546875" style="3" customWidth="1"/>
    <col min="5941" max="5942" width="11.5703125" style="3" customWidth="1"/>
    <col min="5943" max="5943" width="11.140625" style="3" customWidth="1"/>
    <col min="5944" max="5944" width="9.140625" style="3" customWidth="1"/>
    <col min="5945" max="5945" width="27.140625" style="3" customWidth="1"/>
    <col min="5946" max="5946" width="16.42578125" style="3" customWidth="1"/>
    <col min="5947" max="5947" width="15.7109375" style="3" customWidth="1"/>
    <col min="5948" max="5948" width="18.7109375" style="3" customWidth="1"/>
    <col min="5949" max="5949" width="16.85546875" style="3" customWidth="1"/>
    <col min="5950" max="5950" width="17.5703125" style="3" customWidth="1"/>
    <col min="5951" max="6144" width="9" style="3"/>
    <col min="6145" max="6145" width="4.140625" style="3" customWidth="1"/>
    <col min="6146" max="6146" width="13.42578125" style="3" customWidth="1"/>
    <col min="6147" max="6147" width="16" style="3" customWidth="1"/>
    <col min="6148" max="6148" width="22.5703125" style="3" customWidth="1"/>
    <col min="6149" max="6149" width="18.140625" style="3" customWidth="1"/>
    <col min="6150" max="6150" width="13.85546875" style="3" customWidth="1"/>
    <col min="6151" max="6151" width="9.42578125" style="3" customWidth="1"/>
    <col min="6152" max="6152" width="8.28515625" style="3" customWidth="1"/>
    <col min="6153" max="6153" width="13.5703125" style="3" customWidth="1"/>
    <col min="6154" max="6154" width="59.5703125" style="3" customWidth="1"/>
    <col min="6155" max="6155" width="14.5703125" style="3" customWidth="1"/>
    <col min="6156" max="6156" width="16" style="3" customWidth="1"/>
    <col min="6157" max="6158" width="13.42578125" style="3" customWidth="1"/>
    <col min="6159" max="6159" width="9.140625" style="3" customWidth="1"/>
    <col min="6160" max="6160" width="17.7109375" style="3" customWidth="1"/>
    <col min="6161" max="6161" width="11.28515625" style="3" customWidth="1"/>
    <col min="6162" max="6162" width="24.28515625" style="3" customWidth="1"/>
    <col min="6163" max="6163" width="10.7109375" style="3" customWidth="1"/>
    <col min="6164" max="6164" width="23.5703125" style="3" customWidth="1"/>
    <col min="6165" max="6165" width="7.42578125" style="3" customWidth="1"/>
    <col min="6166" max="6167" width="18.42578125" style="3" customWidth="1"/>
    <col min="6168" max="6168" width="16.85546875" style="3" customWidth="1"/>
    <col min="6169" max="6169" width="16.28515625" style="3" customWidth="1"/>
    <col min="6170" max="6170" width="16.140625" style="3" customWidth="1"/>
    <col min="6171" max="6171" width="15.28515625" style="3" customWidth="1"/>
    <col min="6172" max="6172" width="21.7109375" style="3" customWidth="1"/>
    <col min="6173" max="6173" width="18.85546875" style="3" customWidth="1"/>
    <col min="6174" max="6174" width="16.7109375" style="3" customWidth="1"/>
    <col min="6175" max="6175" width="18" style="3" customWidth="1"/>
    <col min="6176" max="6176" width="14" style="3" customWidth="1"/>
    <col min="6177" max="6177" width="16.7109375" style="3" customWidth="1"/>
    <col min="6178" max="6178" width="14.140625" style="3" customWidth="1"/>
    <col min="6179" max="6179" width="13.42578125" style="3" customWidth="1"/>
    <col min="6180" max="6180" width="10.7109375" style="3" customWidth="1"/>
    <col min="6181" max="6182" width="12.140625" style="3" customWidth="1"/>
    <col min="6183" max="6184" width="11.42578125" style="3" customWidth="1"/>
    <col min="6185" max="6185" width="12.28515625" style="3" customWidth="1"/>
    <col min="6186" max="6186" width="45.85546875" style="3" customWidth="1"/>
    <col min="6187" max="6187" width="27.7109375" style="3" customWidth="1"/>
    <col min="6188" max="6188" width="21.140625" style="3" customWidth="1"/>
    <col min="6189" max="6189" width="16" style="3" customWidth="1"/>
    <col min="6190" max="6190" width="19.7109375" style="3" customWidth="1"/>
    <col min="6191" max="6191" width="19.42578125" style="3" customWidth="1"/>
    <col min="6192" max="6192" width="24" style="3" customWidth="1"/>
    <col min="6193" max="6193" width="15.28515625" style="3" customWidth="1"/>
    <col min="6194" max="6195" width="20.7109375" style="3" customWidth="1"/>
    <col min="6196" max="6196" width="17.85546875" style="3" customWidth="1"/>
    <col min="6197" max="6198" width="11.5703125" style="3" customWidth="1"/>
    <col min="6199" max="6199" width="11.140625" style="3" customWidth="1"/>
    <col min="6200" max="6200" width="9.140625" style="3" customWidth="1"/>
    <col min="6201" max="6201" width="27.140625" style="3" customWidth="1"/>
    <col min="6202" max="6202" width="16.42578125" style="3" customWidth="1"/>
    <col min="6203" max="6203" width="15.7109375" style="3" customWidth="1"/>
    <col min="6204" max="6204" width="18.7109375" style="3" customWidth="1"/>
    <col min="6205" max="6205" width="16.85546875" style="3" customWidth="1"/>
    <col min="6206" max="6206" width="17.5703125" style="3" customWidth="1"/>
    <col min="6207" max="6400" width="9" style="3"/>
    <col min="6401" max="6401" width="4.140625" style="3" customWidth="1"/>
    <col min="6402" max="6402" width="13.42578125" style="3" customWidth="1"/>
    <col min="6403" max="6403" width="16" style="3" customWidth="1"/>
    <col min="6404" max="6404" width="22.5703125" style="3" customWidth="1"/>
    <col min="6405" max="6405" width="18.140625" style="3" customWidth="1"/>
    <col min="6406" max="6406" width="13.85546875" style="3" customWidth="1"/>
    <col min="6407" max="6407" width="9.42578125" style="3" customWidth="1"/>
    <col min="6408" max="6408" width="8.28515625" style="3" customWidth="1"/>
    <col min="6409" max="6409" width="13.5703125" style="3" customWidth="1"/>
    <col min="6410" max="6410" width="59.5703125" style="3" customWidth="1"/>
    <col min="6411" max="6411" width="14.5703125" style="3" customWidth="1"/>
    <col min="6412" max="6412" width="16" style="3" customWidth="1"/>
    <col min="6413" max="6414" width="13.42578125" style="3" customWidth="1"/>
    <col min="6415" max="6415" width="9.140625" style="3" customWidth="1"/>
    <col min="6416" max="6416" width="17.7109375" style="3" customWidth="1"/>
    <col min="6417" max="6417" width="11.28515625" style="3" customWidth="1"/>
    <col min="6418" max="6418" width="24.28515625" style="3" customWidth="1"/>
    <col min="6419" max="6419" width="10.7109375" style="3" customWidth="1"/>
    <col min="6420" max="6420" width="23.5703125" style="3" customWidth="1"/>
    <col min="6421" max="6421" width="7.42578125" style="3" customWidth="1"/>
    <col min="6422" max="6423" width="18.42578125" style="3" customWidth="1"/>
    <col min="6424" max="6424" width="16.85546875" style="3" customWidth="1"/>
    <col min="6425" max="6425" width="16.28515625" style="3" customWidth="1"/>
    <col min="6426" max="6426" width="16.140625" style="3" customWidth="1"/>
    <col min="6427" max="6427" width="15.28515625" style="3" customWidth="1"/>
    <col min="6428" max="6428" width="21.7109375" style="3" customWidth="1"/>
    <col min="6429" max="6429" width="18.85546875" style="3" customWidth="1"/>
    <col min="6430" max="6430" width="16.7109375" style="3" customWidth="1"/>
    <col min="6431" max="6431" width="18" style="3" customWidth="1"/>
    <col min="6432" max="6432" width="14" style="3" customWidth="1"/>
    <col min="6433" max="6433" width="16.7109375" style="3" customWidth="1"/>
    <col min="6434" max="6434" width="14.140625" style="3" customWidth="1"/>
    <col min="6435" max="6435" width="13.42578125" style="3" customWidth="1"/>
    <col min="6436" max="6436" width="10.7109375" style="3" customWidth="1"/>
    <col min="6437" max="6438" width="12.140625" style="3" customWidth="1"/>
    <col min="6439" max="6440" width="11.42578125" style="3" customWidth="1"/>
    <col min="6441" max="6441" width="12.28515625" style="3" customWidth="1"/>
    <col min="6442" max="6442" width="45.85546875" style="3" customWidth="1"/>
    <col min="6443" max="6443" width="27.7109375" style="3" customWidth="1"/>
    <col min="6444" max="6444" width="21.140625" style="3" customWidth="1"/>
    <col min="6445" max="6445" width="16" style="3" customWidth="1"/>
    <col min="6446" max="6446" width="19.7109375" style="3" customWidth="1"/>
    <col min="6447" max="6447" width="19.42578125" style="3" customWidth="1"/>
    <col min="6448" max="6448" width="24" style="3" customWidth="1"/>
    <col min="6449" max="6449" width="15.28515625" style="3" customWidth="1"/>
    <col min="6450" max="6451" width="20.7109375" style="3" customWidth="1"/>
    <col min="6452" max="6452" width="17.85546875" style="3" customWidth="1"/>
    <col min="6453" max="6454" width="11.5703125" style="3" customWidth="1"/>
    <col min="6455" max="6455" width="11.140625" style="3" customWidth="1"/>
    <col min="6456" max="6456" width="9.140625" style="3" customWidth="1"/>
    <col min="6457" max="6457" width="27.140625" style="3" customWidth="1"/>
    <col min="6458" max="6458" width="16.42578125" style="3" customWidth="1"/>
    <col min="6459" max="6459" width="15.7109375" style="3" customWidth="1"/>
    <col min="6460" max="6460" width="18.7109375" style="3" customWidth="1"/>
    <col min="6461" max="6461" width="16.85546875" style="3" customWidth="1"/>
    <col min="6462" max="6462" width="17.5703125" style="3" customWidth="1"/>
    <col min="6463" max="6656" width="9" style="3"/>
    <col min="6657" max="6657" width="4.140625" style="3" customWidth="1"/>
    <col min="6658" max="6658" width="13.42578125" style="3" customWidth="1"/>
    <col min="6659" max="6659" width="16" style="3" customWidth="1"/>
    <col min="6660" max="6660" width="22.5703125" style="3" customWidth="1"/>
    <col min="6661" max="6661" width="18.140625" style="3" customWidth="1"/>
    <col min="6662" max="6662" width="13.85546875" style="3" customWidth="1"/>
    <col min="6663" max="6663" width="9.42578125" style="3" customWidth="1"/>
    <col min="6664" max="6664" width="8.28515625" style="3" customWidth="1"/>
    <col min="6665" max="6665" width="13.5703125" style="3" customWidth="1"/>
    <col min="6666" max="6666" width="59.5703125" style="3" customWidth="1"/>
    <col min="6667" max="6667" width="14.5703125" style="3" customWidth="1"/>
    <col min="6668" max="6668" width="16" style="3" customWidth="1"/>
    <col min="6669" max="6670" width="13.42578125" style="3" customWidth="1"/>
    <col min="6671" max="6671" width="9.140625" style="3" customWidth="1"/>
    <col min="6672" max="6672" width="17.7109375" style="3" customWidth="1"/>
    <col min="6673" max="6673" width="11.28515625" style="3" customWidth="1"/>
    <col min="6674" max="6674" width="24.28515625" style="3" customWidth="1"/>
    <col min="6675" max="6675" width="10.7109375" style="3" customWidth="1"/>
    <col min="6676" max="6676" width="23.5703125" style="3" customWidth="1"/>
    <col min="6677" max="6677" width="7.42578125" style="3" customWidth="1"/>
    <col min="6678" max="6679" width="18.42578125" style="3" customWidth="1"/>
    <col min="6680" max="6680" width="16.85546875" style="3" customWidth="1"/>
    <col min="6681" max="6681" width="16.28515625" style="3" customWidth="1"/>
    <col min="6682" max="6682" width="16.140625" style="3" customWidth="1"/>
    <col min="6683" max="6683" width="15.28515625" style="3" customWidth="1"/>
    <col min="6684" max="6684" width="21.7109375" style="3" customWidth="1"/>
    <col min="6685" max="6685" width="18.85546875" style="3" customWidth="1"/>
    <col min="6686" max="6686" width="16.7109375" style="3" customWidth="1"/>
    <col min="6687" max="6687" width="18" style="3" customWidth="1"/>
    <col min="6688" max="6688" width="14" style="3" customWidth="1"/>
    <col min="6689" max="6689" width="16.7109375" style="3" customWidth="1"/>
    <col min="6690" max="6690" width="14.140625" style="3" customWidth="1"/>
    <col min="6691" max="6691" width="13.42578125" style="3" customWidth="1"/>
    <col min="6692" max="6692" width="10.7109375" style="3" customWidth="1"/>
    <col min="6693" max="6694" width="12.140625" style="3" customWidth="1"/>
    <col min="6695" max="6696" width="11.42578125" style="3" customWidth="1"/>
    <col min="6697" max="6697" width="12.28515625" style="3" customWidth="1"/>
    <col min="6698" max="6698" width="45.85546875" style="3" customWidth="1"/>
    <col min="6699" max="6699" width="27.7109375" style="3" customWidth="1"/>
    <col min="6700" max="6700" width="21.140625" style="3" customWidth="1"/>
    <col min="6701" max="6701" width="16" style="3" customWidth="1"/>
    <col min="6702" max="6702" width="19.7109375" style="3" customWidth="1"/>
    <col min="6703" max="6703" width="19.42578125" style="3" customWidth="1"/>
    <col min="6704" max="6704" width="24" style="3" customWidth="1"/>
    <col min="6705" max="6705" width="15.28515625" style="3" customWidth="1"/>
    <col min="6706" max="6707" width="20.7109375" style="3" customWidth="1"/>
    <col min="6708" max="6708" width="17.85546875" style="3" customWidth="1"/>
    <col min="6709" max="6710" width="11.5703125" style="3" customWidth="1"/>
    <col min="6711" max="6711" width="11.140625" style="3" customWidth="1"/>
    <col min="6712" max="6712" width="9.140625" style="3" customWidth="1"/>
    <col min="6713" max="6713" width="27.140625" style="3" customWidth="1"/>
    <col min="6714" max="6714" width="16.42578125" style="3" customWidth="1"/>
    <col min="6715" max="6715" width="15.7109375" style="3" customWidth="1"/>
    <col min="6716" max="6716" width="18.7109375" style="3" customWidth="1"/>
    <col min="6717" max="6717" width="16.85546875" style="3" customWidth="1"/>
    <col min="6718" max="6718" width="17.5703125" style="3" customWidth="1"/>
    <col min="6719" max="6912" width="9" style="3"/>
    <col min="6913" max="6913" width="4.140625" style="3" customWidth="1"/>
    <col min="6914" max="6914" width="13.42578125" style="3" customWidth="1"/>
    <col min="6915" max="6915" width="16" style="3" customWidth="1"/>
    <col min="6916" max="6916" width="22.5703125" style="3" customWidth="1"/>
    <col min="6917" max="6917" width="18.140625" style="3" customWidth="1"/>
    <col min="6918" max="6918" width="13.85546875" style="3" customWidth="1"/>
    <col min="6919" max="6919" width="9.42578125" style="3" customWidth="1"/>
    <col min="6920" max="6920" width="8.28515625" style="3" customWidth="1"/>
    <col min="6921" max="6921" width="13.5703125" style="3" customWidth="1"/>
    <col min="6922" max="6922" width="59.5703125" style="3" customWidth="1"/>
    <col min="6923" max="6923" width="14.5703125" style="3" customWidth="1"/>
    <col min="6924" max="6924" width="16" style="3" customWidth="1"/>
    <col min="6925" max="6926" width="13.42578125" style="3" customWidth="1"/>
    <col min="6927" max="6927" width="9.140625" style="3" customWidth="1"/>
    <col min="6928" max="6928" width="17.7109375" style="3" customWidth="1"/>
    <col min="6929" max="6929" width="11.28515625" style="3" customWidth="1"/>
    <col min="6930" max="6930" width="24.28515625" style="3" customWidth="1"/>
    <col min="6931" max="6931" width="10.7109375" style="3" customWidth="1"/>
    <col min="6932" max="6932" width="23.5703125" style="3" customWidth="1"/>
    <col min="6933" max="6933" width="7.42578125" style="3" customWidth="1"/>
    <col min="6934" max="6935" width="18.42578125" style="3" customWidth="1"/>
    <col min="6936" max="6936" width="16.85546875" style="3" customWidth="1"/>
    <col min="6937" max="6937" width="16.28515625" style="3" customWidth="1"/>
    <col min="6938" max="6938" width="16.140625" style="3" customWidth="1"/>
    <col min="6939" max="6939" width="15.28515625" style="3" customWidth="1"/>
    <col min="6940" max="6940" width="21.7109375" style="3" customWidth="1"/>
    <col min="6941" max="6941" width="18.85546875" style="3" customWidth="1"/>
    <col min="6942" max="6942" width="16.7109375" style="3" customWidth="1"/>
    <col min="6943" max="6943" width="18" style="3" customWidth="1"/>
    <col min="6944" max="6944" width="14" style="3" customWidth="1"/>
    <col min="6945" max="6945" width="16.7109375" style="3" customWidth="1"/>
    <col min="6946" max="6946" width="14.140625" style="3" customWidth="1"/>
    <col min="6947" max="6947" width="13.42578125" style="3" customWidth="1"/>
    <col min="6948" max="6948" width="10.7109375" style="3" customWidth="1"/>
    <col min="6949" max="6950" width="12.140625" style="3" customWidth="1"/>
    <col min="6951" max="6952" width="11.42578125" style="3" customWidth="1"/>
    <col min="6953" max="6953" width="12.28515625" style="3" customWidth="1"/>
    <col min="6954" max="6954" width="45.85546875" style="3" customWidth="1"/>
    <col min="6955" max="6955" width="27.7109375" style="3" customWidth="1"/>
    <col min="6956" max="6956" width="21.140625" style="3" customWidth="1"/>
    <col min="6957" max="6957" width="16" style="3" customWidth="1"/>
    <col min="6958" max="6958" width="19.7109375" style="3" customWidth="1"/>
    <col min="6959" max="6959" width="19.42578125" style="3" customWidth="1"/>
    <col min="6960" max="6960" width="24" style="3" customWidth="1"/>
    <col min="6961" max="6961" width="15.28515625" style="3" customWidth="1"/>
    <col min="6962" max="6963" width="20.7109375" style="3" customWidth="1"/>
    <col min="6964" max="6964" width="17.85546875" style="3" customWidth="1"/>
    <col min="6965" max="6966" width="11.5703125" style="3" customWidth="1"/>
    <col min="6967" max="6967" width="11.140625" style="3" customWidth="1"/>
    <col min="6968" max="6968" width="9.140625" style="3" customWidth="1"/>
    <col min="6969" max="6969" width="27.140625" style="3" customWidth="1"/>
    <col min="6970" max="6970" width="16.42578125" style="3" customWidth="1"/>
    <col min="6971" max="6971" width="15.7109375" style="3" customWidth="1"/>
    <col min="6972" max="6972" width="18.7109375" style="3" customWidth="1"/>
    <col min="6973" max="6973" width="16.85546875" style="3" customWidth="1"/>
    <col min="6974" max="6974" width="17.5703125" style="3" customWidth="1"/>
    <col min="6975" max="7168" width="9" style="3"/>
    <col min="7169" max="7169" width="4.140625" style="3" customWidth="1"/>
    <col min="7170" max="7170" width="13.42578125" style="3" customWidth="1"/>
    <col min="7171" max="7171" width="16" style="3" customWidth="1"/>
    <col min="7172" max="7172" width="22.5703125" style="3" customWidth="1"/>
    <col min="7173" max="7173" width="18.140625" style="3" customWidth="1"/>
    <col min="7174" max="7174" width="13.85546875" style="3" customWidth="1"/>
    <col min="7175" max="7175" width="9.42578125" style="3" customWidth="1"/>
    <col min="7176" max="7176" width="8.28515625" style="3" customWidth="1"/>
    <col min="7177" max="7177" width="13.5703125" style="3" customWidth="1"/>
    <col min="7178" max="7178" width="59.5703125" style="3" customWidth="1"/>
    <col min="7179" max="7179" width="14.5703125" style="3" customWidth="1"/>
    <col min="7180" max="7180" width="16" style="3" customWidth="1"/>
    <col min="7181" max="7182" width="13.42578125" style="3" customWidth="1"/>
    <col min="7183" max="7183" width="9.140625" style="3" customWidth="1"/>
    <col min="7184" max="7184" width="17.7109375" style="3" customWidth="1"/>
    <col min="7185" max="7185" width="11.28515625" style="3" customWidth="1"/>
    <col min="7186" max="7186" width="24.28515625" style="3" customWidth="1"/>
    <col min="7187" max="7187" width="10.7109375" style="3" customWidth="1"/>
    <col min="7188" max="7188" width="23.5703125" style="3" customWidth="1"/>
    <col min="7189" max="7189" width="7.42578125" style="3" customWidth="1"/>
    <col min="7190" max="7191" width="18.42578125" style="3" customWidth="1"/>
    <col min="7192" max="7192" width="16.85546875" style="3" customWidth="1"/>
    <col min="7193" max="7193" width="16.28515625" style="3" customWidth="1"/>
    <col min="7194" max="7194" width="16.140625" style="3" customWidth="1"/>
    <col min="7195" max="7195" width="15.28515625" style="3" customWidth="1"/>
    <col min="7196" max="7196" width="21.7109375" style="3" customWidth="1"/>
    <col min="7197" max="7197" width="18.85546875" style="3" customWidth="1"/>
    <col min="7198" max="7198" width="16.7109375" style="3" customWidth="1"/>
    <col min="7199" max="7199" width="18" style="3" customWidth="1"/>
    <col min="7200" max="7200" width="14" style="3" customWidth="1"/>
    <col min="7201" max="7201" width="16.7109375" style="3" customWidth="1"/>
    <col min="7202" max="7202" width="14.140625" style="3" customWidth="1"/>
    <col min="7203" max="7203" width="13.42578125" style="3" customWidth="1"/>
    <col min="7204" max="7204" width="10.7109375" style="3" customWidth="1"/>
    <col min="7205" max="7206" width="12.140625" style="3" customWidth="1"/>
    <col min="7207" max="7208" width="11.42578125" style="3" customWidth="1"/>
    <col min="7209" max="7209" width="12.28515625" style="3" customWidth="1"/>
    <col min="7210" max="7210" width="45.85546875" style="3" customWidth="1"/>
    <col min="7211" max="7211" width="27.7109375" style="3" customWidth="1"/>
    <col min="7212" max="7212" width="21.140625" style="3" customWidth="1"/>
    <col min="7213" max="7213" width="16" style="3" customWidth="1"/>
    <col min="7214" max="7214" width="19.7109375" style="3" customWidth="1"/>
    <col min="7215" max="7215" width="19.42578125" style="3" customWidth="1"/>
    <col min="7216" max="7216" width="24" style="3" customWidth="1"/>
    <col min="7217" max="7217" width="15.28515625" style="3" customWidth="1"/>
    <col min="7218" max="7219" width="20.7109375" style="3" customWidth="1"/>
    <col min="7220" max="7220" width="17.85546875" style="3" customWidth="1"/>
    <col min="7221" max="7222" width="11.5703125" style="3" customWidth="1"/>
    <col min="7223" max="7223" width="11.140625" style="3" customWidth="1"/>
    <col min="7224" max="7224" width="9.140625" style="3" customWidth="1"/>
    <col min="7225" max="7225" width="27.140625" style="3" customWidth="1"/>
    <col min="7226" max="7226" width="16.42578125" style="3" customWidth="1"/>
    <col min="7227" max="7227" width="15.7109375" style="3" customWidth="1"/>
    <col min="7228" max="7228" width="18.7109375" style="3" customWidth="1"/>
    <col min="7229" max="7229" width="16.85546875" style="3" customWidth="1"/>
    <col min="7230" max="7230" width="17.5703125" style="3" customWidth="1"/>
    <col min="7231" max="7424" width="9" style="3"/>
    <col min="7425" max="7425" width="4.140625" style="3" customWidth="1"/>
    <col min="7426" max="7426" width="13.42578125" style="3" customWidth="1"/>
    <col min="7427" max="7427" width="16" style="3" customWidth="1"/>
    <col min="7428" max="7428" width="22.5703125" style="3" customWidth="1"/>
    <col min="7429" max="7429" width="18.140625" style="3" customWidth="1"/>
    <col min="7430" max="7430" width="13.85546875" style="3" customWidth="1"/>
    <col min="7431" max="7431" width="9.42578125" style="3" customWidth="1"/>
    <col min="7432" max="7432" width="8.28515625" style="3" customWidth="1"/>
    <col min="7433" max="7433" width="13.5703125" style="3" customWidth="1"/>
    <col min="7434" max="7434" width="59.5703125" style="3" customWidth="1"/>
    <col min="7435" max="7435" width="14.5703125" style="3" customWidth="1"/>
    <col min="7436" max="7436" width="16" style="3" customWidth="1"/>
    <col min="7437" max="7438" width="13.42578125" style="3" customWidth="1"/>
    <col min="7439" max="7439" width="9.140625" style="3" customWidth="1"/>
    <col min="7440" max="7440" width="17.7109375" style="3" customWidth="1"/>
    <col min="7441" max="7441" width="11.28515625" style="3" customWidth="1"/>
    <col min="7442" max="7442" width="24.28515625" style="3" customWidth="1"/>
    <col min="7443" max="7443" width="10.7109375" style="3" customWidth="1"/>
    <col min="7444" max="7444" width="23.5703125" style="3" customWidth="1"/>
    <col min="7445" max="7445" width="7.42578125" style="3" customWidth="1"/>
    <col min="7446" max="7447" width="18.42578125" style="3" customWidth="1"/>
    <col min="7448" max="7448" width="16.85546875" style="3" customWidth="1"/>
    <col min="7449" max="7449" width="16.28515625" style="3" customWidth="1"/>
    <col min="7450" max="7450" width="16.140625" style="3" customWidth="1"/>
    <col min="7451" max="7451" width="15.28515625" style="3" customWidth="1"/>
    <col min="7452" max="7452" width="21.7109375" style="3" customWidth="1"/>
    <col min="7453" max="7453" width="18.85546875" style="3" customWidth="1"/>
    <col min="7454" max="7454" width="16.7109375" style="3" customWidth="1"/>
    <col min="7455" max="7455" width="18" style="3" customWidth="1"/>
    <col min="7456" max="7456" width="14" style="3" customWidth="1"/>
    <col min="7457" max="7457" width="16.7109375" style="3" customWidth="1"/>
    <col min="7458" max="7458" width="14.140625" style="3" customWidth="1"/>
    <col min="7459" max="7459" width="13.42578125" style="3" customWidth="1"/>
    <col min="7460" max="7460" width="10.7109375" style="3" customWidth="1"/>
    <col min="7461" max="7462" width="12.140625" style="3" customWidth="1"/>
    <col min="7463" max="7464" width="11.42578125" style="3" customWidth="1"/>
    <col min="7465" max="7465" width="12.28515625" style="3" customWidth="1"/>
    <col min="7466" max="7466" width="45.85546875" style="3" customWidth="1"/>
    <col min="7467" max="7467" width="27.7109375" style="3" customWidth="1"/>
    <col min="7468" max="7468" width="21.140625" style="3" customWidth="1"/>
    <col min="7469" max="7469" width="16" style="3" customWidth="1"/>
    <col min="7470" max="7470" width="19.7109375" style="3" customWidth="1"/>
    <col min="7471" max="7471" width="19.42578125" style="3" customWidth="1"/>
    <col min="7472" max="7472" width="24" style="3" customWidth="1"/>
    <col min="7473" max="7473" width="15.28515625" style="3" customWidth="1"/>
    <col min="7474" max="7475" width="20.7109375" style="3" customWidth="1"/>
    <col min="7476" max="7476" width="17.85546875" style="3" customWidth="1"/>
    <col min="7477" max="7478" width="11.5703125" style="3" customWidth="1"/>
    <col min="7479" max="7479" width="11.140625" style="3" customWidth="1"/>
    <col min="7480" max="7480" width="9.140625" style="3" customWidth="1"/>
    <col min="7481" max="7481" width="27.140625" style="3" customWidth="1"/>
    <col min="7482" max="7482" width="16.42578125" style="3" customWidth="1"/>
    <col min="7483" max="7483" width="15.7109375" style="3" customWidth="1"/>
    <col min="7484" max="7484" width="18.7109375" style="3" customWidth="1"/>
    <col min="7485" max="7485" width="16.85546875" style="3" customWidth="1"/>
    <col min="7486" max="7486" width="17.5703125" style="3" customWidth="1"/>
    <col min="7487" max="7680" width="9" style="3"/>
    <col min="7681" max="7681" width="4.140625" style="3" customWidth="1"/>
    <col min="7682" max="7682" width="13.42578125" style="3" customWidth="1"/>
    <col min="7683" max="7683" width="16" style="3" customWidth="1"/>
    <col min="7684" max="7684" width="22.5703125" style="3" customWidth="1"/>
    <col min="7685" max="7685" width="18.140625" style="3" customWidth="1"/>
    <col min="7686" max="7686" width="13.85546875" style="3" customWidth="1"/>
    <col min="7687" max="7687" width="9.42578125" style="3" customWidth="1"/>
    <col min="7688" max="7688" width="8.28515625" style="3" customWidth="1"/>
    <col min="7689" max="7689" width="13.5703125" style="3" customWidth="1"/>
    <col min="7690" max="7690" width="59.5703125" style="3" customWidth="1"/>
    <col min="7691" max="7691" width="14.5703125" style="3" customWidth="1"/>
    <col min="7692" max="7692" width="16" style="3" customWidth="1"/>
    <col min="7693" max="7694" width="13.42578125" style="3" customWidth="1"/>
    <col min="7695" max="7695" width="9.140625" style="3" customWidth="1"/>
    <col min="7696" max="7696" width="17.7109375" style="3" customWidth="1"/>
    <col min="7697" max="7697" width="11.28515625" style="3" customWidth="1"/>
    <col min="7698" max="7698" width="24.28515625" style="3" customWidth="1"/>
    <col min="7699" max="7699" width="10.7109375" style="3" customWidth="1"/>
    <col min="7700" max="7700" width="23.5703125" style="3" customWidth="1"/>
    <col min="7701" max="7701" width="7.42578125" style="3" customWidth="1"/>
    <col min="7702" max="7703" width="18.42578125" style="3" customWidth="1"/>
    <col min="7704" max="7704" width="16.85546875" style="3" customWidth="1"/>
    <col min="7705" max="7705" width="16.28515625" style="3" customWidth="1"/>
    <col min="7706" max="7706" width="16.140625" style="3" customWidth="1"/>
    <col min="7707" max="7707" width="15.28515625" style="3" customWidth="1"/>
    <col min="7708" max="7708" width="21.7109375" style="3" customWidth="1"/>
    <col min="7709" max="7709" width="18.85546875" style="3" customWidth="1"/>
    <col min="7710" max="7710" width="16.7109375" style="3" customWidth="1"/>
    <col min="7711" max="7711" width="18" style="3" customWidth="1"/>
    <col min="7712" max="7712" width="14" style="3" customWidth="1"/>
    <col min="7713" max="7713" width="16.7109375" style="3" customWidth="1"/>
    <col min="7714" max="7714" width="14.140625" style="3" customWidth="1"/>
    <col min="7715" max="7715" width="13.42578125" style="3" customWidth="1"/>
    <col min="7716" max="7716" width="10.7109375" style="3" customWidth="1"/>
    <col min="7717" max="7718" width="12.140625" style="3" customWidth="1"/>
    <col min="7719" max="7720" width="11.42578125" style="3" customWidth="1"/>
    <col min="7721" max="7721" width="12.28515625" style="3" customWidth="1"/>
    <col min="7722" max="7722" width="45.85546875" style="3" customWidth="1"/>
    <col min="7723" max="7723" width="27.7109375" style="3" customWidth="1"/>
    <col min="7724" max="7724" width="21.140625" style="3" customWidth="1"/>
    <col min="7725" max="7725" width="16" style="3" customWidth="1"/>
    <col min="7726" max="7726" width="19.7109375" style="3" customWidth="1"/>
    <col min="7727" max="7727" width="19.42578125" style="3" customWidth="1"/>
    <col min="7728" max="7728" width="24" style="3" customWidth="1"/>
    <col min="7729" max="7729" width="15.28515625" style="3" customWidth="1"/>
    <col min="7730" max="7731" width="20.7109375" style="3" customWidth="1"/>
    <col min="7732" max="7732" width="17.85546875" style="3" customWidth="1"/>
    <col min="7733" max="7734" width="11.5703125" style="3" customWidth="1"/>
    <col min="7735" max="7735" width="11.140625" style="3" customWidth="1"/>
    <col min="7736" max="7736" width="9.140625" style="3" customWidth="1"/>
    <col min="7737" max="7737" width="27.140625" style="3" customWidth="1"/>
    <col min="7738" max="7738" width="16.42578125" style="3" customWidth="1"/>
    <col min="7739" max="7739" width="15.7109375" style="3" customWidth="1"/>
    <col min="7740" max="7740" width="18.7109375" style="3" customWidth="1"/>
    <col min="7741" max="7741" width="16.85546875" style="3" customWidth="1"/>
    <col min="7742" max="7742" width="17.5703125" style="3" customWidth="1"/>
    <col min="7743" max="7936" width="9" style="3"/>
    <col min="7937" max="7937" width="4.140625" style="3" customWidth="1"/>
    <col min="7938" max="7938" width="13.42578125" style="3" customWidth="1"/>
    <col min="7939" max="7939" width="16" style="3" customWidth="1"/>
    <col min="7940" max="7940" width="22.5703125" style="3" customWidth="1"/>
    <col min="7941" max="7941" width="18.140625" style="3" customWidth="1"/>
    <col min="7942" max="7942" width="13.85546875" style="3" customWidth="1"/>
    <col min="7943" max="7943" width="9.42578125" style="3" customWidth="1"/>
    <col min="7944" max="7944" width="8.28515625" style="3" customWidth="1"/>
    <col min="7945" max="7945" width="13.5703125" style="3" customWidth="1"/>
    <col min="7946" max="7946" width="59.5703125" style="3" customWidth="1"/>
    <col min="7947" max="7947" width="14.5703125" style="3" customWidth="1"/>
    <col min="7948" max="7948" width="16" style="3" customWidth="1"/>
    <col min="7949" max="7950" width="13.42578125" style="3" customWidth="1"/>
    <col min="7951" max="7951" width="9.140625" style="3" customWidth="1"/>
    <col min="7952" max="7952" width="17.7109375" style="3" customWidth="1"/>
    <col min="7953" max="7953" width="11.28515625" style="3" customWidth="1"/>
    <col min="7954" max="7954" width="24.28515625" style="3" customWidth="1"/>
    <col min="7955" max="7955" width="10.7109375" style="3" customWidth="1"/>
    <col min="7956" max="7956" width="23.5703125" style="3" customWidth="1"/>
    <col min="7957" max="7957" width="7.42578125" style="3" customWidth="1"/>
    <col min="7958" max="7959" width="18.42578125" style="3" customWidth="1"/>
    <col min="7960" max="7960" width="16.85546875" style="3" customWidth="1"/>
    <col min="7961" max="7961" width="16.28515625" style="3" customWidth="1"/>
    <col min="7962" max="7962" width="16.140625" style="3" customWidth="1"/>
    <col min="7963" max="7963" width="15.28515625" style="3" customWidth="1"/>
    <col min="7964" max="7964" width="21.7109375" style="3" customWidth="1"/>
    <col min="7965" max="7965" width="18.85546875" style="3" customWidth="1"/>
    <col min="7966" max="7966" width="16.7109375" style="3" customWidth="1"/>
    <col min="7967" max="7967" width="18" style="3" customWidth="1"/>
    <col min="7968" max="7968" width="14" style="3" customWidth="1"/>
    <col min="7969" max="7969" width="16.7109375" style="3" customWidth="1"/>
    <col min="7970" max="7970" width="14.140625" style="3" customWidth="1"/>
    <col min="7971" max="7971" width="13.42578125" style="3" customWidth="1"/>
    <col min="7972" max="7972" width="10.7109375" style="3" customWidth="1"/>
    <col min="7973" max="7974" width="12.140625" style="3" customWidth="1"/>
    <col min="7975" max="7976" width="11.42578125" style="3" customWidth="1"/>
    <col min="7977" max="7977" width="12.28515625" style="3" customWidth="1"/>
    <col min="7978" max="7978" width="45.85546875" style="3" customWidth="1"/>
    <col min="7979" max="7979" width="27.7109375" style="3" customWidth="1"/>
    <col min="7980" max="7980" width="21.140625" style="3" customWidth="1"/>
    <col min="7981" max="7981" width="16" style="3" customWidth="1"/>
    <col min="7982" max="7982" width="19.7109375" style="3" customWidth="1"/>
    <col min="7983" max="7983" width="19.42578125" style="3" customWidth="1"/>
    <col min="7984" max="7984" width="24" style="3" customWidth="1"/>
    <col min="7985" max="7985" width="15.28515625" style="3" customWidth="1"/>
    <col min="7986" max="7987" width="20.7109375" style="3" customWidth="1"/>
    <col min="7988" max="7988" width="17.85546875" style="3" customWidth="1"/>
    <col min="7989" max="7990" width="11.5703125" style="3" customWidth="1"/>
    <col min="7991" max="7991" width="11.140625" style="3" customWidth="1"/>
    <col min="7992" max="7992" width="9.140625" style="3" customWidth="1"/>
    <col min="7993" max="7993" width="27.140625" style="3" customWidth="1"/>
    <col min="7994" max="7994" width="16.42578125" style="3" customWidth="1"/>
    <col min="7995" max="7995" width="15.7109375" style="3" customWidth="1"/>
    <col min="7996" max="7996" width="18.7109375" style="3" customWidth="1"/>
    <col min="7997" max="7997" width="16.85546875" style="3" customWidth="1"/>
    <col min="7998" max="7998" width="17.5703125" style="3" customWidth="1"/>
    <col min="7999" max="8192" width="9" style="3"/>
    <col min="8193" max="8193" width="4.140625" style="3" customWidth="1"/>
    <col min="8194" max="8194" width="13.42578125" style="3" customWidth="1"/>
    <col min="8195" max="8195" width="16" style="3" customWidth="1"/>
    <col min="8196" max="8196" width="22.5703125" style="3" customWidth="1"/>
    <col min="8197" max="8197" width="18.140625" style="3" customWidth="1"/>
    <col min="8198" max="8198" width="13.85546875" style="3" customWidth="1"/>
    <col min="8199" max="8199" width="9.42578125" style="3" customWidth="1"/>
    <col min="8200" max="8200" width="8.28515625" style="3" customWidth="1"/>
    <col min="8201" max="8201" width="13.5703125" style="3" customWidth="1"/>
    <col min="8202" max="8202" width="59.5703125" style="3" customWidth="1"/>
    <col min="8203" max="8203" width="14.5703125" style="3" customWidth="1"/>
    <col min="8204" max="8204" width="16" style="3" customWidth="1"/>
    <col min="8205" max="8206" width="13.42578125" style="3" customWidth="1"/>
    <col min="8207" max="8207" width="9.140625" style="3" customWidth="1"/>
    <col min="8208" max="8208" width="17.7109375" style="3" customWidth="1"/>
    <col min="8209" max="8209" width="11.28515625" style="3" customWidth="1"/>
    <col min="8210" max="8210" width="24.28515625" style="3" customWidth="1"/>
    <col min="8211" max="8211" width="10.7109375" style="3" customWidth="1"/>
    <col min="8212" max="8212" width="23.5703125" style="3" customWidth="1"/>
    <col min="8213" max="8213" width="7.42578125" style="3" customWidth="1"/>
    <col min="8214" max="8215" width="18.42578125" style="3" customWidth="1"/>
    <col min="8216" max="8216" width="16.85546875" style="3" customWidth="1"/>
    <col min="8217" max="8217" width="16.28515625" style="3" customWidth="1"/>
    <col min="8218" max="8218" width="16.140625" style="3" customWidth="1"/>
    <col min="8219" max="8219" width="15.28515625" style="3" customWidth="1"/>
    <col min="8220" max="8220" width="21.7109375" style="3" customWidth="1"/>
    <col min="8221" max="8221" width="18.85546875" style="3" customWidth="1"/>
    <col min="8222" max="8222" width="16.7109375" style="3" customWidth="1"/>
    <col min="8223" max="8223" width="18" style="3" customWidth="1"/>
    <col min="8224" max="8224" width="14" style="3" customWidth="1"/>
    <col min="8225" max="8225" width="16.7109375" style="3" customWidth="1"/>
    <col min="8226" max="8226" width="14.140625" style="3" customWidth="1"/>
    <col min="8227" max="8227" width="13.42578125" style="3" customWidth="1"/>
    <col min="8228" max="8228" width="10.7109375" style="3" customWidth="1"/>
    <col min="8229" max="8230" width="12.140625" style="3" customWidth="1"/>
    <col min="8231" max="8232" width="11.42578125" style="3" customWidth="1"/>
    <col min="8233" max="8233" width="12.28515625" style="3" customWidth="1"/>
    <col min="8234" max="8234" width="45.85546875" style="3" customWidth="1"/>
    <col min="8235" max="8235" width="27.7109375" style="3" customWidth="1"/>
    <col min="8236" max="8236" width="21.140625" style="3" customWidth="1"/>
    <col min="8237" max="8237" width="16" style="3" customWidth="1"/>
    <col min="8238" max="8238" width="19.7109375" style="3" customWidth="1"/>
    <col min="8239" max="8239" width="19.42578125" style="3" customWidth="1"/>
    <col min="8240" max="8240" width="24" style="3" customWidth="1"/>
    <col min="8241" max="8241" width="15.28515625" style="3" customWidth="1"/>
    <col min="8242" max="8243" width="20.7109375" style="3" customWidth="1"/>
    <col min="8244" max="8244" width="17.85546875" style="3" customWidth="1"/>
    <col min="8245" max="8246" width="11.5703125" style="3" customWidth="1"/>
    <col min="8247" max="8247" width="11.140625" style="3" customWidth="1"/>
    <col min="8248" max="8248" width="9.140625" style="3" customWidth="1"/>
    <col min="8249" max="8249" width="27.140625" style="3" customWidth="1"/>
    <col min="8250" max="8250" width="16.42578125" style="3" customWidth="1"/>
    <col min="8251" max="8251" width="15.7109375" style="3" customWidth="1"/>
    <col min="8252" max="8252" width="18.7109375" style="3" customWidth="1"/>
    <col min="8253" max="8253" width="16.85546875" style="3" customWidth="1"/>
    <col min="8254" max="8254" width="17.5703125" style="3" customWidth="1"/>
    <col min="8255" max="8448" width="9" style="3"/>
    <col min="8449" max="8449" width="4.140625" style="3" customWidth="1"/>
    <col min="8450" max="8450" width="13.42578125" style="3" customWidth="1"/>
    <col min="8451" max="8451" width="16" style="3" customWidth="1"/>
    <col min="8452" max="8452" width="22.5703125" style="3" customWidth="1"/>
    <col min="8453" max="8453" width="18.140625" style="3" customWidth="1"/>
    <col min="8454" max="8454" width="13.85546875" style="3" customWidth="1"/>
    <col min="8455" max="8455" width="9.42578125" style="3" customWidth="1"/>
    <col min="8456" max="8456" width="8.28515625" style="3" customWidth="1"/>
    <col min="8457" max="8457" width="13.5703125" style="3" customWidth="1"/>
    <col min="8458" max="8458" width="59.5703125" style="3" customWidth="1"/>
    <col min="8459" max="8459" width="14.5703125" style="3" customWidth="1"/>
    <col min="8460" max="8460" width="16" style="3" customWidth="1"/>
    <col min="8461" max="8462" width="13.42578125" style="3" customWidth="1"/>
    <col min="8463" max="8463" width="9.140625" style="3" customWidth="1"/>
    <col min="8464" max="8464" width="17.7109375" style="3" customWidth="1"/>
    <col min="8465" max="8465" width="11.28515625" style="3" customWidth="1"/>
    <col min="8466" max="8466" width="24.28515625" style="3" customWidth="1"/>
    <col min="8467" max="8467" width="10.7109375" style="3" customWidth="1"/>
    <col min="8468" max="8468" width="23.5703125" style="3" customWidth="1"/>
    <col min="8469" max="8469" width="7.42578125" style="3" customWidth="1"/>
    <col min="8470" max="8471" width="18.42578125" style="3" customWidth="1"/>
    <col min="8472" max="8472" width="16.85546875" style="3" customWidth="1"/>
    <col min="8473" max="8473" width="16.28515625" style="3" customWidth="1"/>
    <col min="8474" max="8474" width="16.140625" style="3" customWidth="1"/>
    <col min="8475" max="8475" width="15.28515625" style="3" customWidth="1"/>
    <col min="8476" max="8476" width="21.7109375" style="3" customWidth="1"/>
    <col min="8477" max="8477" width="18.85546875" style="3" customWidth="1"/>
    <col min="8478" max="8478" width="16.7109375" style="3" customWidth="1"/>
    <col min="8479" max="8479" width="18" style="3" customWidth="1"/>
    <col min="8480" max="8480" width="14" style="3" customWidth="1"/>
    <col min="8481" max="8481" width="16.7109375" style="3" customWidth="1"/>
    <col min="8482" max="8482" width="14.140625" style="3" customWidth="1"/>
    <col min="8483" max="8483" width="13.42578125" style="3" customWidth="1"/>
    <col min="8484" max="8484" width="10.7109375" style="3" customWidth="1"/>
    <col min="8485" max="8486" width="12.140625" style="3" customWidth="1"/>
    <col min="8487" max="8488" width="11.42578125" style="3" customWidth="1"/>
    <col min="8489" max="8489" width="12.28515625" style="3" customWidth="1"/>
    <col min="8490" max="8490" width="45.85546875" style="3" customWidth="1"/>
    <col min="8491" max="8491" width="27.7109375" style="3" customWidth="1"/>
    <col min="8492" max="8492" width="21.140625" style="3" customWidth="1"/>
    <col min="8493" max="8493" width="16" style="3" customWidth="1"/>
    <col min="8494" max="8494" width="19.7109375" style="3" customWidth="1"/>
    <col min="8495" max="8495" width="19.42578125" style="3" customWidth="1"/>
    <col min="8496" max="8496" width="24" style="3" customWidth="1"/>
    <col min="8497" max="8497" width="15.28515625" style="3" customWidth="1"/>
    <col min="8498" max="8499" width="20.7109375" style="3" customWidth="1"/>
    <col min="8500" max="8500" width="17.85546875" style="3" customWidth="1"/>
    <col min="8501" max="8502" width="11.5703125" style="3" customWidth="1"/>
    <col min="8503" max="8503" width="11.140625" style="3" customWidth="1"/>
    <col min="8504" max="8504" width="9.140625" style="3" customWidth="1"/>
    <col min="8505" max="8505" width="27.140625" style="3" customWidth="1"/>
    <col min="8506" max="8506" width="16.42578125" style="3" customWidth="1"/>
    <col min="8507" max="8507" width="15.7109375" style="3" customWidth="1"/>
    <col min="8508" max="8508" width="18.7109375" style="3" customWidth="1"/>
    <col min="8509" max="8509" width="16.85546875" style="3" customWidth="1"/>
    <col min="8510" max="8510" width="17.5703125" style="3" customWidth="1"/>
    <col min="8511" max="8704" width="9" style="3"/>
    <col min="8705" max="8705" width="4.140625" style="3" customWidth="1"/>
    <col min="8706" max="8706" width="13.42578125" style="3" customWidth="1"/>
    <col min="8707" max="8707" width="16" style="3" customWidth="1"/>
    <col min="8708" max="8708" width="22.5703125" style="3" customWidth="1"/>
    <col min="8709" max="8709" width="18.140625" style="3" customWidth="1"/>
    <col min="8710" max="8710" width="13.85546875" style="3" customWidth="1"/>
    <col min="8711" max="8711" width="9.42578125" style="3" customWidth="1"/>
    <col min="8712" max="8712" width="8.28515625" style="3" customWidth="1"/>
    <col min="8713" max="8713" width="13.5703125" style="3" customWidth="1"/>
    <col min="8714" max="8714" width="59.5703125" style="3" customWidth="1"/>
    <col min="8715" max="8715" width="14.5703125" style="3" customWidth="1"/>
    <col min="8716" max="8716" width="16" style="3" customWidth="1"/>
    <col min="8717" max="8718" width="13.42578125" style="3" customWidth="1"/>
    <col min="8719" max="8719" width="9.140625" style="3" customWidth="1"/>
    <col min="8720" max="8720" width="17.7109375" style="3" customWidth="1"/>
    <col min="8721" max="8721" width="11.28515625" style="3" customWidth="1"/>
    <col min="8722" max="8722" width="24.28515625" style="3" customWidth="1"/>
    <col min="8723" max="8723" width="10.7109375" style="3" customWidth="1"/>
    <col min="8724" max="8724" width="23.5703125" style="3" customWidth="1"/>
    <col min="8725" max="8725" width="7.42578125" style="3" customWidth="1"/>
    <col min="8726" max="8727" width="18.42578125" style="3" customWidth="1"/>
    <col min="8728" max="8728" width="16.85546875" style="3" customWidth="1"/>
    <col min="8729" max="8729" width="16.28515625" style="3" customWidth="1"/>
    <col min="8730" max="8730" width="16.140625" style="3" customWidth="1"/>
    <col min="8731" max="8731" width="15.28515625" style="3" customWidth="1"/>
    <col min="8732" max="8732" width="21.7109375" style="3" customWidth="1"/>
    <col min="8733" max="8733" width="18.85546875" style="3" customWidth="1"/>
    <col min="8734" max="8734" width="16.7109375" style="3" customWidth="1"/>
    <col min="8735" max="8735" width="18" style="3" customWidth="1"/>
    <col min="8736" max="8736" width="14" style="3" customWidth="1"/>
    <col min="8737" max="8737" width="16.7109375" style="3" customWidth="1"/>
    <col min="8738" max="8738" width="14.140625" style="3" customWidth="1"/>
    <col min="8739" max="8739" width="13.42578125" style="3" customWidth="1"/>
    <col min="8740" max="8740" width="10.7109375" style="3" customWidth="1"/>
    <col min="8741" max="8742" width="12.140625" style="3" customWidth="1"/>
    <col min="8743" max="8744" width="11.42578125" style="3" customWidth="1"/>
    <col min="8745" max="8745" width="12.28515625" style="3" customWidth="1"/>
    <col min="8746" max="8746" width="45.85546875" style="3" customWidth="1"/>
    <col min="8747" max="8747" width="27.7109375" style="3" customWidth="1"/>
    <col min="8748" max="8748" width="21.140625" style="3" customWidth="1"/>
    <col min="8749" max="8749" width="16" style="3" customWidth="1"/>
    <col min="8750" max="8750" width="19.7109375" style="3" customWidth="1"/>
    <col min="8751" max="8751" width="19.42578125" style="3" customWidth="1"/>
    <col min="8752" max="8752" width="24" style="3" customWidth="1"/>
    <col min="8753" max="8753" width="15.28515625" style="3" customWidth="1"/>
    <col min="8754" max="8755" width="20.7109375" style="3" customWidth="1"/>
    <col min="8756" max="8756" width="17.85546875" style="3" customWidth="1"/>
    <col min="8757" max="8758" width="11.5703125" style="3" customWidth="1"/>
    <col min="8759" max="8759" width="11.140625" style="3" customWidth="1"/>
    <col min="8760" max="8760" width="9.140625" style="3" customWidth="1"/>
    <col min="8761" max="8761" width="27.140625" style="3" customWidth="1"/>
    <col min="8762" max="8762" width="16.42578125" style="3" customWidth="1"/>
    <col min="8763" max="8763" width="15.7109375" style="3" customWidth="1"/>
    <col min="8764" max="8764" width="18.7109375" style="3" customWidth="1"/>
    <col min="8765" max="8765" width="16.85546875" style="3" customWidth="1"/>
    <col min="8766" max="8766" width="17.5703125" style="3" customWidth="1"/>
    <col min="8767" max="8960" width="9" style="3"/>
    <col min="8961" max="8961" width="4.140625" style="3" customWidth="1"/>
    <col min="8962" max="8962" width="13.42578125" style="3" customWidth="1"/>
    <col min="8963" max="8963" width="16" style="3" customWidth="1"/>
    <col min="8964" max="8964" width="22.5703125" style="3" customWidth="1"/>
    <col min="8965" max="8965" width="18.140625" style="3" customWidth="1"/>
    <col min="8966" max="8966" width="13.85546875" style="3" customWidth="1"/>
    <col min="8967" max="8967" width="9.42578125" style="3" customWidth="1"/>
    <col min="8968" max="8968" width="8.28515625" style="3" customWidth="1"/>
    <col min="8969" max="8969" width="13.5703125" style="3" customWidth="1"/>
    <col min="8970" max="8970" width="59.5703125" style="3" customWidth="1"/>
    <col min="8971" max="8971" width="14.5703125" style="3" customWidth="1"/>
    <col min="8972" max="8972" width="16" style="3" customWidth="1"/>
    <col min="8973" max="8974" width="13.42578125" style="3" customWidth="1"/>
    <col min="8975" max="8975" width="9.140625" style="3" customWidth="1"/>
    <col min="8976" max="8976" width="17.7109375" style="3" customWidth="1"/>
    <col min="8977" max="8977" width="11.28515625" style="3" customWidth="1"/>
    <col min="8978" max="8978" width="24.28515625" style="3" customWidth="1"/>
    <col min="8979" max="8979" width="10.7109375" style="3" customWidth="1"/>
    <col min="8980" max="8980" width="23.5703125" style="3" customWidth="1"/>
    <col min="8981" max="8981" width="7.42578125" style="3" customWidth="1"/>
    <col min="8982" max="8983" width="18.42578125" style="3" customWidth="1"/>
    <col min="8984" max="8984" width="16.85546875" style="3" customWidth="1"/>
    <col min="8985" max="8985" width="16.28515625" style="3" customWidth="1"/>
    <col min="8986" max="8986" width="16.140625" style="3" customWidth="1"/>
    <col min="8987" max="8987" width="15.28515625" style="3" customWidth="1"/>
    <col min="8988" max="8988" width="21.7109375" style="3" customWidth="1"/>
    <col min="8989" max="8989" width="18.85546875" style="3" customWidth="1"/>
    <col min="8990" max="8990" width="16.7109375" style="3" customWidth="1"/>
    <col min="8991" max="8991" width="18" style="3" customWidth="1"/>
    <col min="8992" max="8992" width="14" style="3" customWidth="1"/>
    <col min="8993" max="8993" width="16.7109375" style="3" customWidth="1"/>
    <col min="8994" max="8994" width="14.140625" style="3" customWidth="1"/>
    <col min="8995" max="8995" width="13.42578125" style="3" customWidth="1"/>
    <col min="8996" max="8996" width="10.7109375" style="3" customWidth="1"/>
    <col min="8997" max="8998" width="12.140625" style="3" customWidth="1"/>
    <col min="8999" max="9000" width="11.42578125" style="3" customWidth="1"/>
    <col min="9001" max="9001" width="12.28515625" style="3" customWidth="1"/>
    <col min="9002" max="9002" width="45.85546875" style="3" customWidth="1"/>
    <col min="9003" max="9003" width="27.7109375" style="3" customWidth="1"/>
    <col min="9004" max="9004" width="21.140625" style="3" customWidth="1"/>
    <col min="9005" max="9005" width="16" style="3" customWidth="1"/>
    <col min="9006" max="9006" width="19.7109375" style="3" customWidth="1"/>
    <col min="9007" max="9007" width="19.42578125" style="3" customWidth="1"/>
    <col min="9008" max="9008" width="24" style="3" customWidth="1"/>
    <col min="9009" max="9009" width="15.28515625" style="3" customWidth="1"/>
    <col min="9010" max="9011" width="20.7109375" style="3" customWidth="1"/>
    <col min="9012" max="9012" width="17.85546875" style="3" customWidth="1"/>
    <col min="9013" max="9014" width="11.5703125" style="3" customWidth="1"/>
    <col min="9015" max="9015" width="11.140625" style="3" customWidth="1"/>
    <col min="9016" max="9016" width="9.140625" style="3" customWidth="1"/>
    <col min="9017" max="9017" width="27.140625" style="3" customWidth="1"/>
    <col min="9018" max="9018" width="16.42578125" style="3" customWidth="1"/>
    <col min="9019" max="9019" width="15.7109375" style="3" customWidth="1"/>
    <col min="9020" max="9020" width="18.7109375" style="3" customWidth="1"/>
    <col min="9021" max="9021" width="16.85546875" style="3" customWidth="1"/>
    <col min="9022" max="9022" width="17.5703125" style="3" customWidth="1"/>
    <col min="9023" max="9216" width="9" style="3"/>
    <col min="9217" max="9217" width="4.140625" style="3" customWidth="1"/>
    <col min="9218" max="9218" width="13.42578125" style="3" customWidth="1"/>
    <col min="9219" max="9219" width="16" style="3" customWidth="1"/>
    <col min="9220" max="9220" width="22.5703125" style="3" customWidth="1"/>
    <col min="9221" max="9221" width="18.140625" style="3" customWidth="1"/>
    <col min="9222" max="9222" width="13.85546875" style="3" customWidth="1"/>
    <col min="9223" max="9223" width="9.42578125" style="3" customWidth="1"/>
    <col min="9224" max="9224" width="8.28515625" style="3" customWidth="1"/>
    <col min="9225" max="9225" width="13.5703125" style="3" customWidth="1"/>
    <col min="9226" max="9226" width="59.5703125" style="3" customWidth="1"/>
    <col min="9227" max="9227" width="14.5703125" style="3" customWidth="1"/>
    <col min="9228" max="9228" width="16" style="3" customWidth="1"/>
    <col min="9229" max="9230" width="13.42578125" style="3" customWidth="1"/>
    <col min="9231" max="9231" width="9.140625" style="3" customWidth="1"/>
    <col min="9232" max="9232" width="17.7109375" style="3" customWidth="1"/>
    <col min="9233" max="9233" width="11.28515625" style="3" customWidth="1"/>
    <col min="9234" max="9234" width="24.28515625" style="3" customWidth="1"/>
    <col min="9235" max="9235" width="10.7109375" style="3" customWidth="1"/>
    <col min="9236" max="9236" width="23.5703125" style="3" customWidth="1"/>
    <col min="9237" max="9237" width="7.42578125" style="3" customWidth="1"/>
    <col min="9238" max="9239" width="18.42578125" style="3" customWidth="1"/>
    <col min="9240" max="9240" width="16.85546875" style="3" customWidth="1"/>
    <col min="9241" max="9241" width="16.28515625" style="3" customWidth="1"/>
    <col min="9242" max="9242" width="16.140625" style="3" customWidth="1"/>
    <col min="9243" max="9243" width="15.28515625" style="3" customWidth="1"/>
    <col min="9244" max="9244" width="21.7109375" style="3" customWidth="1"/>
    <col min="9245" max="9245" width="18.85546875" style="3" customWidth="1"/>
    <col min="9246" max="9246" width="16.7109375" style="3" customWidth="1"/>
    <col min="9247" max="9247" width="18" style="3" customWidth="1"/>
    <col min="9248" max="9248" width="14" style="3" customWidth="1"/>
    <col min="9249" max="9249" width="16.7109375" style="3" customWidth="1"/>
    <col min="9250" max="9250" width="14.140625" style="3" customWidth="1"/>
    <col min="9251" max="9251" width="13.42578125" style="3" customWidth="1"/>
    <col min="9252" max="9252" width="10.7109375" style="3" customWidth="1"/>
    <col min="9253" max="9254" width="12.140625" style="3" customWidth="1"/>
    <col min="9255" max="9256" width="11.42578125" style="3" customWidth="1"/>
    <col min="9257" max="9257" width="12.28515625" style="3" customWidth="1"/>
    <col min="9258" max="9258" width="45.85546875" style="3" customWidth="1"/>
    <col min="9259" max="9259" width="27.7109375" style="3" customWidth="1"/>
    <col min="9260" max="9260" width="21.140625" style="3" customWidth="1"/>
    <col min="9261" max="9261" width="16" style="3" customWidth="1"/>
    <col min="9262" max="9262" width="19.7109375" style="3" customWidth="1"/>
    <col min="9263" max="9263" width="19.42578125" style="3" customWidth="1"/>
    <col min="9264" max="9264" width="24" style="3" customWidth="1"/>
    <col min="9265" max="9265" width="15.28515625" style="3" customWidth="1"/>
    <col min="9266" max="9267" width="20.7109375" style="3" customWidth="1"/>
    <col min="9268" max="9268" width="17.85546875" style="3" customWidth="1"/>
    <col min="9269" max="9270" width="11.5703125" style="3" customWidth="1"/>
    <col min="9271" max="9271" width="11.140625" style="3" customWidth="1"/>
    <col min="9272" max="9272" width="9.140625" style="3" customWidth="1"/>
    <col min="9273" max="9273" width="27.140625" style="3" customWidth="1"/>
    <col min="9274" max="9274" width="16.42578125" style="3" customWidth="1"/>
    <col min="9275" max="9275" width="15.7109375" style="3" customWidth="1"/>
    <col min="9276" max="9276" width="18.7109375" style="3" customWidth="1"/>
    <col min="9277" max="9277" width="16.85546875" style="3" customWidth="1"/>
    <col min="9278" max="9278" width="17.5703125" style="3" customWidth="1"/>
    <col min="9279" max="9472" width="9" style="3"/>
    <col min="9473" max="9473" width="4.140625" style="3" customWidth="1"/>
    <col min="9474" max="9474" width="13.42578125" style="3" customWidth="1"/>
    <col min="9475" max="9475" width="16" style="3" customWidth="1"/>
    <col min="9476" max="9476" width="22.5703125" style="3" customWidth="1"/>
    <col min="9477" max="9477" width="18.140625" style="3" customWidth="1"/>
    <col min="9478" max="9478" width="13.85546875" style="3" customWidth="1"/>
    <col min="9479" max="9479" width="9.42578125" style="3" customWidth="1"/>
    <col min="9480" max="9480" width="8.28515625" style="3" customWidth="1"/>
    <col min="9481" max="9481" width="13.5703125" style="3" customWidth="1"/>
    <col min="9482" max="9482" width="59.5703125" style="3" customWidth="1"/>
    <col min="9483" max="9483" width="14.5703125" style="3" customWidth="1"/>
    <col min="9484" max="9484" width="16" style="3" customWidth="1"/>
    <col min="9485" max="9486" width="13.42578125" style="3" customWidth="1"/>
    <col min="9487" max="9487" width="9.140625" style="3" customWidth="1"/>
    <col min="9488" max="9488" width="17.7109375" style="3" customWidth="1"/>
    <col min="9489" max="9489" width="11.28515625" style="3" customWidth="1"/>
    <col min="9490" max="9490" width="24.28515625" style="3" customWidth="1"/>
    <col min="9491" max="9491" width="10.7109375" style="3" customWidth="1"/>
    <col min="9492" max="9492" width="23.5703125" style="3" customWidth="1"/>
    <col min="9493" max="9493" width="7.42578125" style="3" customWidth="1"/>
    <col min="9494" max="9495" width="18.42578125" style="3" customWidth="1"/>
    <col min="9496" max="9496" width="16.85546875" style="3" customWidth="1"/>
    <col min="9497" max="9497" width="16.28515625" style="3" customWidth="1"/>
    <col min="9498" max="9498" width="16.140625" style="3" customWidth="1"/>
    <col min="9499" max="9499" width="15.28515625" style="3" customWidth="1"/>
    <col min="9500" max="9500" width="21.7109375" style="3" customWidth="1"/>
    <col min="9501" max="9501" width="18.85546875" style="3" customWidth="1"/>
    <col min="9502" max="9502" width="16.7109375" style="3" customWidth="1"/>
    <col min="9503" max="9503" width="18" style="3" customWidth="1"/>
    <col min="9504" max="9504" width="14" style="3" customWidth="1"/>
    <col min="9505" max="9505" width="16.7109375" style="3" customWidth="1"/>
    <col min="9506" max="9506" width="14.140625" style="3" customWidth="1"/>
    <col min="9507" max="9507" width="13.42578125" style="3" customWidth="1"/>
    <col min="9508" max="9508" width="10.7109375" style="3" customWidth="1"/>
    <col min="9509" max="9510" width="12.140625" style="3" customWidth="1"/>
    <col min="9511" max="9512" width="11.42578125" style="3" customWidth="1"/>
    <col min="9513" max="9513" width="12.28515625" style="3" customWidth="1"/>
    <col min="9514" max="9514" width="45.85546875" style="3" customWidth="1"/>
    <col min="9515" max="9515" width="27.7109375" style="3" customWidth="1"/>
    <col min="9516" max="9516" width="21.140625" style="3" customWidth="1"/>
    <col min="9517" max="9517" width="16" style="3" customWidth="1"/>
    <col min="9518" max="9518" width="19.7109375" style="3" customWidth="1"/>
    <col min="9519" max="9519" width="19.42578125" style="3" customWidth="1"/>
    <col min="9520" max="9520" width="24" style="3" customWidth="1"/>
    <col min="9521" max="9521" width="15.28515625" style="3" customWidth="1"/>
    <col min="9522" max="9523" width="20.7109375" style="3" customWidth="1"/>
    <col min="9524" max="9524" width="17.85546875" style="3" customWidth="1"/>
    <col min="9525" max="9526" width="11.5703125" style="3" customWidth="1"/>
    <col min="9527" max="9527" width="11.140625" style="3" customWidth="1"/>
    <col min="9528" max="9528" width="9.140625" style="3" customWidth="1"/>
    <col min="9529" max="9529" width="27.140625" style="3" customWidth="1"/>
    <col min="9530" max="9530" width="16.42578125" style="3" customWidth="1"/>
    <col min="9531" max="9531" width="15.7109375" style="3" customWidth="1"/>
    <col min="9532" max="9532" width="18.7109375" style="3" customWidth="1"/>
    <col min="9533" max="9533" width="16.85546875" style="3" customWidth="1"/>
    <col min="9534" max="9534" width="17.5703125" style="3" customWidth="1"/>
    <col min="9535" max="9728" width="9" style="3"/>
    <col min="9729" max="9729" width="4.140625" style="3" customWidth="1"/>
    <col min="9730" max="9730" width="13.42578125" style="3" customWidth="1"/>
    <col min="9731" max="9731" width="16" style="3" customWidth="1"/>
    <col min="9732" max="9732" width="22.5703125" style="3" customWidth="1"/>
    <col min="9733" max="9733" width="18.140625" style="3" customWidth="1"/>
    <col min="9734" max="9734" width="13.85546875" style="3" customWidth="1"/>
    <col min="9735" max="9735" width="9.42578125" style="3" customWidth="1"/>
    <col min="9736" max="9736" width="8.28515625" style="3" customWidth="1"/>
    <col min="9737" max="9737" width="13.5703125" style="3" customWidth="1"/>
    <col min="9738" max="9738" width="59.5703125" style="3" customWidth="1"/>
    <col min="9739" max="9739" width="14.5703125" style="3" customWidth="1"/>
    <col min="9740" max="9740" width="16" style="3" customWidth="1"/>
    <col min="9741" max="9742" width="13.42578125" style="3" customWidth="1"/>
    <col min="9743" max="9743" width="9.140625" style="3" customWidth="1"/>
    <col min="9744" max="9744" width="17.7109375" style="3" customWidth="1"/>
    <col min="9745" max="9745" width="11.28515625" style="3" customWidth="1"/>
    <col min="9746" max="9746" width="24.28515625" style="3" customWidth="1"/>
    <col min="9747" max="9747" width="10.7109375" style="3" customWidth="1"/>
    <col min="9748" max="9748" width="23.5703125" style="3" customWidth="1"/>
    <col min="9749" max="9749" width="7.42578125" style="3" customWidth="1"/>
    <col min="9750" max="9751" width="18.42578125" style="3" customWidth="1"/>
    <col min="9752" max="9752" width="16.85546875" style="3" customWidth="1"/>
    <col min="9753" max="9753" width="16.28515625" style="3" customWidth="1"/>
    <col min="9754" max="9754" width="16.140625" style="3" customWidth="1"/>
    <col min="9755" max="9755" width="15.28515625" style="3" customWidth="1"/>
    <col min="9756" max="9756" width="21.7109375" style="3" customWidth="1"/>
    <col min="9757" max="9757" width="18.85546875" style="3" customWidth="1"/>
    <col min="9758" max="9758" width="16.7109375" style="3" customWidth="1"/>
    <col min="9759" max="9759" width="18" style="3" customWidth="1"/>
    <col min="9760" max="9760" width="14" style="3" customWidth="1"/>
    <col min="9761" max="9761" width="16.7109375" style="3" customWidth="1"/>
    <col min="9762" max="9762" width="14.140625" style="3" customWidth="1"/>
    <col min="9763" max="9763" width="13.42578125" style="3" customWidth="1"/>
    <col min="9764" max="9764" width="10.7109375" style="3" customWidth="1"/>
    <col min="9765" max="9766" width="12.140625" style="3" customWidth="1"/>
    <col min="9767" max="9768" width="11.42578125" style="3" customWidth="1"/>
    <col min="9769" max="9769" width="12.28515625" style="3" customWidth="1"/>
    <col min="9770" max="9770" width="45.85546875" style="3" customWidth="1"/>
    <col min="9771" max="9771" width="27.7109375" style="3" customWidth="1"/>
    <col min="9772" max="9772" width="21.140625" style="3" customWidth="1"/>
    <col min="9773" max="9773" width="16" style="3" customWidth="1"/>
    <col min="9774" max="9774" width="19.7109375" style="3" customWidth="1"/>
    <col min="9775" max="9775" width="19.42578125" style="3" customWidth="1"/>
    <col min="9776" max="9776" width="24" style="3" customWidth="1"/>
    <col min="9777" max="9777" width="15.28515625" style="3" customWidth="1"/>
    <col min="9778" max="9779" width="20.7109375" style="3" customWidth="1"/>
    <col min="9780" max="9780" width="17.85546875" style="3" customWidth="1"/>
    <col min="9781" max="9782" width="11.5703125" style="3" customWidth="1"/>
    <col min="9783" max="9783" width="11.140625" style="3" customWidth="1"/>
    <col min="9784" max="9784" width="9.140625" style="3" customWidth="1"/>
    <col min="9785" max="9785" width="27.140625" style="3" customWidth="1"/>
    <col min="9786" max="9786" width="16.42578125" style="3" customWidth="1"/>
    <col min="9787" max="9787" width="15.7109375" style="3" customWidth="1"/>
    <col min="9788" max="9788" width="18.7109375" style="3" customWidth="1"/>
    <col min="9789" max="9789" width="16.85546875" style="3" customWidth="1"/>
    <col min="9790" max="9790" width="17.5703125" style="3" customWidth="1"/>
    <col min="9791" max="9984" width="9" style="3"/>
    <col min="9985" max="9985" width="4.140625" style="3" customWidth="1"/>
    <col min="9986" max="9986" width="13.42578125" style="3" customWidth="1"/>
    <col min="9987" max="9987" width="16" style="3" customWidth="1"/>
    <col min="9988" max="9988" width="22.5703125" style="3" customWidth="1"/>
    <col min="9989" max="9989" width="18.140625" style="3" customWidth="1"/>
    <col min="9990" max="9990" width="13.85546875" style="3" customWidth="1"/>
    <col min="9991" max="9991" width="9.42578125" style="3" customWidth="1"/>
    <col min="9992" max="9992" width="8.28515625" style="3" customWidth="1"/>
    <col min="9993" max="9993" width="13.5703125" style="3" customWidth="1"/>
    <col min="9994" max="9994" width="59.5703125" style="3" customWidth="1"/>
    <col min="9995" max="9995" width="14.5703125" style="3" customWidth="1"/>
    <col min="9996" max="9996" width="16" style="3" customWidth="1"/>
    <col min="9997" max="9998" width="13.42578125" style="3" customWidth="1"/>
    <col min="9999" max="9999" width="9.140625" style="3" customWidth="1"/>
    <col min="10000" max="10000" width="17.7109375" style="3" customWidth="1"/>
    <col min="10001" max="10001" width="11.28515625" style="3" customWidth="1"/>
    <col min="10002" max="10002" width="24.28515625" style="3" customWidth="1"/>
    <col min="10003" max="10003" width="10.7109375" style="3" customWidth="1"/>
    <col min="10004" max="10004" width="23.5703125" style="3" customWidth="1"/>
    <col min="10005" max="10005" width="7.42578125" style="3" customWidth="1"/>
    <col min="10006" max="10007" width="18.42578125" style="3" customWidth="1"/>
    <col min="10008" max="10008" width="16.85546875" style="3" customWidth="1"/>
    <col min="10009" max="10009" width="16.28515625" style="3" customWidth="1"/>
    <col min="10010" max="10010" width="16.140625" style="3" customWidth="1"/>
    <col min="10011" max="10011" width="15.28515625" style="3" customWidth="1"/>
    <col min="10012" max="10012" width="21.7109375" style="3" customWidth="1"/>
    <col min="10013" max="10013" width="18.85546875" style="3" customWidth="1"/>
    <col min="10014" max="10014" width="16.7109375" style="3" customWidth="1"/>
    <col min="10015" max="10015" width="18" style="3" customWidth="1"/>
    <col min="10016" max="10016" width="14" style="3" customWidth="1"/>
    <col min="10017" max="10017" width="16.7109375" style="3" customWidth="1"/>
    <col min="10018" max="10018" width="14.140625" style="3" customWidth="1"/>
    <col min="10019" max="10019" width="13.42578125" style="3" customWidth="1"/>
    <col min="10020" max="10020" width="10.7109375" style="3" customWidth="1"/>
    <col min="10021" max="10022" width="12.140625" style="3" customWidth="1"/>
    <col min="10023" max="10024" width="11.42578125" style="3" customWidth="1"/>
    <col min="10025" max="10025" width="12.28515625" style="3" customWidth="1"/>
    <col min="10026" max="10026" width="45.85546875" style="3" customWidth="1"/>
    <col min="10027" max="10027" width="27.7109375" style="3" customWidth="1"/>
    <col min="10028" max="10028" width="21.140625" style="3" customWidth="1"/>
    <col min="10029" max="10029" width="16" style="3" customWidth="1"/>
    <col min="10030" max="10030" width="19.7109375" style="3" customWidth="1"/>
    <col min="10031" max="10031" width="19.42578125" style="3" customWidth="1"/>
    <col min="10032" max="10032" width="24" style="3" customWidth="1"/>
    <col min="10033" max="10033" width="15.28515625" style="3" customWidth="1"/>
    <col min="10034" max="10035" width="20.7109375" style="3" customWidth="1"/>
    <col min="10036" max="10036" width="17.85546875" style="3" customWidth="1"/>
    <col min="10037" max="10038" width="11.5703125" style="3" customWidth="1"/>
    <col min="10039" max="10039" width="11.140625" style="3" customWidth="1"/>
    <col min="10040" max="10040" width="9.140625" style="3" customWidth="1"/>
    <col min="10041" max="10041" width="27.140625" style="3" customWidth="1"/>
    <col min="10042" max="10042" width="16.42578125" style="3" customWidth="1"/>
    <col min="10043" max="10043" width="15.7109375" style="3" customWidth="1"/>
    <col min="10044" max="10044" width="18.7109375" style="3" customWidth="1"/>
    <col min="10045" max="10045" width="16.85546875" style="3" customWidth="1"/>
    <col min="10046" max="10046" width="17.5703125" style="3" customWidth="1"/>
    <col min="10047" max="10240" width="9" style="3"/>
    <col min="10241" max="10241" width="4.140625" style="3" customWidth="1"/>
    <col min="10242" max="10242" width="13.42578125" style="3" customWidth="1"/>
    <col min="10243" max="10243" width="16" style="3" customWidth="1"/>
    <col min="10244" max="10244" width="22.5703125" style="3" customWidth="1"/>
    <col min="10245" max="10245" width="18.140625" style="3" customWidth="1"/>
    <col min="10246" max="10246" width="13.85546875" style="3" customWidth="1"/>
    <col min="10247" max="10247" width="9.42578125" style="3" customWidth="1"/>
    <col min="10248" max="10248" width="8.28515625" style="3" customWidth="1"/>
    <col min="10249" max="10249" width="13.5703125" style="3" customWidth="1"/>
    <col min="10250" max="10250" width="59.5703125" style="3" customWidth="1"/>
    <col min="10251" max="10251" width="14.5703125" style="3" customWidth="1"/>
    <col min="10252" max="10252" width="16" style="3" customWidth="1"/>
    <col min="10253" max="10254" width="13.42578125" style="3" customWidth="1"/>
    <col min="10255" max="10255" width="9.140625" style="3" customWidth="1"/>
    <col min="10256" max="10256" width="17.7109375" style="3" customWidth="1"/>
    <col min="10257" max="10257" width="11.28515625" style="3" customWidth="1"/>
    <col min="10258" max="10258" width="24.28515625" style="3" customWidth="1"/>
    <col min="10259" max="10259" width="10.7109375" style="3" customWidth="1"/>
    <col min="10260" max="10260" width="23.5703125" style="3" customWidth="1"/>
    <col min="10261" max="10261" width="7.42578125" style="3" customWidth="1"/>
    <col min="10262" max="10263" width="18.42578125" style="3" customWidth="1"/>
    <col min="10264" max="10264" width="16.85546875" style="3" customWidth="1"/>
    <col min="10265" max="10265" width="16.28515625" style="3" customWidth="1"/>
    <col min="10266" max="10266" width="16.140625" style="3" customWidth="1"/>
    <col min="10267" max="10267" width="15.28515625" style="3" customWidth="1"/>
    <col min="10268" max="10268" width="21.7109375" style="3" customWidth="1"/>
    <col min="10269" max="10269" width="18.85546875" style="3" customWidth="1"/>
    <col min="10270" max="10270" width="16.7109375" style="3" customWidth="1"/>
    <col min="10271" max="10271" width="18" style="3" customWidth="1"/>
    <col min="10272" max="10272" width="14" style="3" customWidth="1"/>
    <col min="10273" max="10273" width="16.7109375" style="3" customWidth="1"/>
    <col min="10274" max="10274" width="14.140625" style="3" customWidth="1"/>
    <col min="10275" max="10275" width="13.42578125" style="3" customWidth="1"/>
    <col min="10276" max="10276" width="10.7109375" style="3" customWidth="1"/>
    <col min="10277" max="10278" width="12.140625" style="3" customWidth="1"/>
    <col min="10279" max="10280" width="11.42578125" style="3" customWidth="1"/>
    <col min="10281" max="10281" width="12.28515625" style="3" customWidth="1"/>
    <col min="10282" max="10282" width="45.85546875" style="3" customWidth="1"/>
    <col min="10283" max="10283" width="27.7109375" style="3" customWidth="1"/>
    <col min="10284" max="10284" width="21.140625" style="3" customWidth="1"/>
    <col min="10285" max="10285" width="16" style="3" customWidth="1"/>
    <col min="10286" max="10286" width="19.7109375" style="3" customWidth="1"/>
    <col min="10287" max="10287" width="19.42578125" style="3" customWidth="1"/>
    <col min="10288" max="10288" width="24" style="3" customWidth="1"/>
    <col min="10289" max="10289" width="15.28515625" style="3" customWidth="1"/>
    <col min="10290" max="10291" width="20.7109375" style="3" customWidth="1"/>
    <col min="10292" max="10292" width="17.85546875" style="3" customWidth="1"/>
    <col min="10293" max="10294" width="11.5703125" style="3" customWidth="1"/>
    <col min="10295" max="10295" width="11.140625" style="3" customWidth="1"/>
    <col min="10296" max="10296" width="9.140625" style="3" customWidth="1"/>
    <col min="10297" max="10297" width="27.140625" style="3" customWidth="1"/>
    <col min="10298" max="10298" width="16.42578125" style="3" customWidth="1"/>
    <col min="10299" max="10299" width="15.7109375" style="3" customWidth="1"/>
    <col min="10300" max="10300" width="18.7109375" style="3" customWidth="1"/>
    <col min="10301" max="10301" width="16.85546875" style="3" customWidth="1"/>
    <col min="10302" max="10302" width="17.5703125" style="3" customWidth="1"/>
    <col min="10303" max="10496" width="9" style="3"/>
    <col min="10497" max="10497" width="4.140625" style="3" customWidth="1"/>
    <col min="10498" max="10498" width="13.42578125" style="3" customWidth="1"/>
    <col min="10499" max="10499" width="16" style="3" customWidth="1"/>
    <col min="10500" max="10500" width="22.5703125" style="3" customWidth="1"/>
    <col min="10501" max="10501" width="18.140625" style="3" customWidth="1"/>
    <col min="10502" max="10502" width="13.85546875" style="3" customWidth="1"/>
    <col min="10503" max="10503" width="9.42578125" style="3" customWidth="1"/>
    <col min="10504" max="10504" width="8.28515625" style="3" customWidth="1"/>
    <col min="10505" max="10505" width="13.5703125" style="3" customWidth="1"/>
    <col min="10506" max="10506" width="59.5703125" style="3" customWidth="1"/>
    <col min="10507" max="10507" width="14.5703125" style="3" customWidth="1"/>
    <col min="10508" max="10508" width="16" style="3" customWidth="1"/>
    <col min="10509" max="10510" width="13.42578125" style="3" customWidth="1"/>
    <col min="10511" max="10511" width="9.140625" style="3" customWidth="1"/>
    <col min="10512" max="10512" width="17.7109375" style="3" customWidth="1"/>
    <col min="10513" max="10513" width="11.28515625" style="3" customWidth="1"/>
    <col min="10514" max="10514" width="24.28515625" style="3" customWidth="1"/>
    <col min="10515" max="10515" width="10.7109375" style="3" customWidth="1"/>
    <col min="10516" max="10516" width="23.5703125" style="3" customWidth="1"/>
    <col min="10517" max="10517" width="7.42578125" style="3" customWidth="1"/>
    <col min="10518" max="10519" width="18.42578125" style="3" customWidth="1"/>
    <col min="10520" max="10520" width="16.85546875" style="3" customWidth="1"/>
    <col min="10521" max="10521" width="16.28515625" style="3" customWidth="1"/>
    <col min="10522" max="10522" width="16.140625" style="3" customWidth="1"/>
    <col min="10523" max="10523" width="15.28515625" style="3" customWidth="1"/>
    <col min="10524" max="10524" width="21.7109375" style="3" customWidth="1"/>
    <col min="10525" max="10525" width="18.85546875" style="3" customWidth="1"/>
    <col min="10526" max="10526" width="16.7109375" style="3" customWidth="1"/>
    <col min="10527" max="10527" width="18" style="3" customWidth="1"/>
    <col min="10528" max="10528" width="14" style="3" customWidth="1"/>
    <col min="10529" max="10529" width="16.7109375" style="3" customWidth="1"/>
    <col min="10530" max="10530" width="14.140625" style="3" customWidth="1"/>
    <col min="10531" max="10531" width="13.42578125" style="3" customWidth="1"/>
    <col min="10532" max="10532" width="10.7109375" style="3" customWidth="1"/>
    <col min="10533" max="10534" width="12.140625" style="3" customWidth="1"/>
    <col min="10535" max="10536" width="11.42578125" style="3" customWidth="1"/>
    <col min="10537" max="10537" width="12.28515625" style="3" customWidth="1"/>
    <col min="10538" max="10538" width="45.85546875" style="3" customWidth="1"/>
    <col min="10539" max="10539" width="27.7109375" style="3" customWidth="1"/>
    <col min="10540" max="10540" width="21.140625" style="3" customWidth="1"/>
    <col min="10541" max="10541" width="16" style="3" customWidth="1"/>
    <col min="10542" max="10542" width="19.7109375" style="3" customWidth="1"/>
    <col min="10543" max="10543" width="19.42578125" style="3" customWidth="1"/>
    <col min="10544" max="10544" width="24" style="3" customWidth="1"/>
    <col min="10545" max="10545" width="15.28515625" style="3" customWidth="1"/>
    <col min="10546" max="10547" width="20.7109375" style="3" customWidth="1"/>
    <col min="10548" max="10548" width="17.85546875" style="3" customWidth="1"/>
    <col min="10549" max="10550" width="11.5703125" style="3" customWidth="1"/>
    <col min="10551" max="10551" width="11.140625" style="3" customWidth="1"/>
    <col min="10552" max="10552" width="9.140625" style="3" customWidth="1"/>
    <col min="10553" max="10553" width="27.140625" style="3" customWidth="1"/>
    <col min="10554" max="10554" width="16.42578125" style="3" customWidth="1"/>
    <col min="10555" max="10555" width="15.7109375" style="3" customWidth="1"/>
    <col min="10556" max="10556" width="18.7109375" style="3" customWidth="1"/>
    <col min="10557" max="10557" width="16.85546875" style="3" customWidth="1"/>
    <col min="10558" max="10558" width="17.5703125" style="3" customWidth="1"/>
    <col min="10559" max="10752" width="9" style="3"/>
    <col min="10753" max="10753" width="4.140625" style="3" customWidth="1"/>
    <col min="10754" max="10754" width="13.42578125" style="3" customWidth="1"/>
    <col min="10755" max="10755" width="16" style="3" customWidth="1"/>
    <col min="10756" max="10756" width="22.5703125" style="3" customWidth="1"/>
    <col min="10757" max="10757" width="18.140625" style="3" customWidth="1"/>
    <col min="10758" max="10758" width="13.85546875" style="3" customWidth="1"/>
    <col min="10759" max="10759" width="9.42578125" style="3" customWidth="1"/>
    <col min="10760" max="10760" width="8.28515625" style="3" customWidth="1"/>
    <col min="10761" max="10761" width="13.5703125" style="3" customWidth="1"/>
    <col min="10762" max="10762" width="59.5703125" style="3" customWidth="1"/>
    <col min="10763" max="10763" width="14.5703125" style="3" customWidth="1"/>
    <col min="10764" max="10764" width="16" style="3" customWidth="1"/>
    <col min="10765" max="10766" width="13.42578125" style="3" customWidth="1"/>
    <col min="10767" max="10767" width="9.140625" style="3" customWidth="1"/>
    <col min="10768" max="10768" width="17.7109375" style="3" customWidth="1"/>
    <col min="10769" max="10769" width="11.28515625" style="3" customWidth="1"/>
    <col min="10770" max="10770" width="24.28515625" style="3" customWidth="1"/>
    <col min="10771" max="10771" width="10.7109375" style="3" customWidth="1"/>
    <col min="10772" max="10772" width="23.5703125" style="3" customWidth="1"/>
    <col min="10773" max="10773" width="7.42578125" style="3" customWidth="1"/>
    <col min="10774" max="10775" width="18.42578125" style="3" customWidth="1"/>
    <col min="10776" max="10776" width="16.85546875" style="3" customWidth="1"/>
    <col min="10777" max="10777" width="16.28515625" style="3" customWidth="1"/>
    <col min="10778" max="10778" width="16.140625" style="3" customWidth="1"/>
    <col min="10779" max="10779" width="15.28515625" style="3" customWidth="1"/>
    <col min="10780" max="10780" width="21.7109375" style="3" customWidth="1"/>
    <col min="10781" max="10781" width="18.85546875" style="3" customWidth="1"/>
    <col min="10782" max="10782" width="16.7109375" style="3" customWidth="1"/>
    <col min="10783" max="10783" width="18" style="3" customWidth="1"/>
    <col min="10784" max="10784" width="14" style="3" customWidth="1"/>
    <col min="10785" max="10785" width="16.7109375" style="3" customWidth="1"/>
    <col min="10786" max="10786" width="14.140625" style="3" customWidth="1"/>
    <col min="10787" max="10787" width="13.42578125" style="3" customWidth="1"/>
    <col min="10788" max="10788" width="10.7109375" style="3" customWidth="1"/>
    <col min="10789" max="10790" width="12.140625" style="3" customWidth="1"/>
    <col min="10791" max="10792" width="11.42578125" style="3" customWidth="1"/>
    <col min="10793" max="10793" width="12.28515625" style="3" customWidth="1"/>
    <col min="10794" max="10794" width="45.85546875" style="3" customWidth="1"/>
    <col min="10795" max="10795" width="27.7109375" style="3" customWidth="1"/>
    <col min="10796" max="10796" width="21.140625" style="3" customWidth="1"/>
    <col min="10797" max="10797" width="16" style="3" customWidth="1"/>
    <col min="10798" max="10798" width="19.7109375" style="3" customWidth="1"/>
    <col min="10799" max="10799" width="19.42578125" style="3" customWidth="1"/>
    <col min="10800" max="10800" width="24" style="3" customWidth="1"/>
    <col min="10801" max="10801" width="15.28515625" style="3" customWidth="1"/>
    <col min="10802" max="10803" width="20.7109375" style="3" customWidth="1"/>
    <col min="10804" max="10804" width="17.85546875" style="3" customWidth="1"/>
    <col min="10805" max="10806" width="11.5703125" style="3" customWidth="1"/>
    <col min="10807" max="10807" width="11.140625" style="3" customWidth="1"/>
    <col min="10808" max="10808" width="9.140625" style="3" customWidth="1"/>
    <col min="10809" max="10809" width="27.140625" style="3" customWidth="1"/>
    <col min="10810" max="10810" width="16.42578125" style="3" customWidth="1"/>
    <col min="10811" max="10811" width="15.7109375" style="3" customWidth="1"/>
    <col min="10812" max="10812" width="18.7109375" style="3" customWidth="1"/>
    <col min="10813" max="10813" width="16.85546875" style="3" customWidth="1"/>
    <col min="10814" max="10814" width="17.5703125" style="3" customWidth="1"/>
    <col min="10815" max="11008" width="9" style="3"/>
    <col min="11009" max="11009" width="4.140625" style="3" customWidth="1"/>
    <col min="11010" max="11010" width="13.42578125" style="3" customWidth="1"/>
    <col min="11011" max="11011" width="16" style="3" customWidth="1"/>
    <col min="11012" max="11012" width="22.5703125" style="3" customWidth="1"/>
    <col min="11013" max="11013" width="18.140625" style="3" customWidth="1"/>
    <col min="11014" max="11014" width="13.85546875" style="3" customWidth="1"/>
    <col min="11015" max="11015" width="9.42578125" style="3" customWidth="1"/>
    <col min="11016" max="11016" width="8.28515625" style="3" customWidth="1"/>
    <col min="11017" max="11017" width="13.5703125" style="3" customWidth="1"/>
    <col min="11018" max="11018" width="59.5703125" style="3" customWidth="1"/>
    <col min="11019" max="11019" width="14.5703125" style="3" customWidth="1"/>
    <col min="11020" max="11020" width="16" style="3" customWidth="1"/>
    <col min="11021" max="11022" width="13.42578125" style="3" customWidth="1"/>
    <col min="11023" max="11023" width="9.140625" style="3" customWidth="1"/>
    <col min="11024" max="11024" width="17.7109375" style="3" customWidth="1"/>
    <col min="11025" max="11025" width="11.28515625" style="3" customWidth="1"/>
    <col min="11026" max="11026" width="24.28515625" style="3" customWidth="1"/>
    <col min="11027" max="11027" width="10.7109375" style="3" customWidth="1"/>
    <col min="11028" max="11028" width="23.5703125" style="3" customWidth="1"/>
    <col min="11029" max="11029" width="7.42578125" style="3" customWidth="1"/>
    <col min="11030" max="11031" width="18.42578125" style="3" customWidth="1"/>
    <col min="11032" max="11032" width="16.85546875" style="3" customWidth="1"/>
    <col min="11033" max="11033" width="16.28515625" style="3" customWidth="1"/>
    <col min="11034" max="11034" width="16.140625" style="3" customWidth="1"/>
    <col min="11035" max="11035" width="15.28515625" style="3" customWidth="1"/>
    <col min="11036" max="11036" width="21.7109375" style="3" customWidth="1"/>
    <col min="11037" max="11037" width="18.85546875" style="3" customWidth="1"/>
    <col min="11038" max="11038" width="16.7109375" style="3" customWidth="1"/>
    <col min="11039" max="11039" width="18" style="3" customWidth="1"/>
    <col min="11040" max="11040" width="14" style="3" customWidth="1"/>
    <col min="11041" max="11041" width="16.7109375" style="3" customWidth="1"/>
    <col min="11042" max="11042" width="14.140625" style="3" customWidth="1"/>
    <col min="11043" max="11043" width="13.42578125" style="3" customWidth="1"/>
    <col min="11044" max="11044" width="10.7109375" style="3" customWidth="1"/>
    <col min="11045" max="11046" width="12.140625" style="3" customWidth="1"/>
    <col min="11047" max="11048" width="11.42578125" style="3" customWidth="1"/>
    <col min="11049" max="11049" width="12.28515625" style="3" customWidth="1"/>
    <col min="11050" max="11050" width="45.85546875" style="3" customWidth="1"/>
    <col min="11051" max="11051" width="27.7109375" style="3" customWidth="1"/>
    <col min="11052" max="11052" width="21.140625" style="3" customWidth="1"/>
    <col min="11053" max="11053" width="16" style="3" customWidth="1"/>
    <col min="11054" max="11054" width="19.7109375" style="3" customWidth="1"/>
    <col min="11055" max="11055" width="19.42578125" style="3" customWidth="1"/>
    <col min="11056" max="11056" width="24" style="3" customWidth="1"/>
    <col min="11057" max="11057" width="15.28515625" style="3" customWidth="1"/>
    <col min="11058" max="11059" width="20.7109375" style="3" customWidth="1"/>
    <col min="11060" max="11060" width="17.85546875" style="3" customWidth="1"/>
    <col min="11061" max="11062" width="11.5703125" style="3" customWidth="1"/>
    <col min="11063" max="11063" width="11.140625" style="3" customWidth="1"/>
    <col min="11064" max="11064" width="9.140625" style="3" customWidth="1"/>
    <col min="11065" max="11065" width="27.140625" style="3" customWidth="1"/>
    <col min="11066" max="11066" width="16.42578125" style="3" customWidth="1"/>
    <col min="11067" max="11067" width="15.7109375" style="3" customWidth="1"/>
    <col min="11068" max="11068" width="18.7109375" style="3" customWidth="1"/>
    <col min="11069" max="11069" width="16.85546875" style="3" customWidth="1"/>
    <col min="11070" max="11070" width="17.5703125" style="3" customWidth="1"/>
    <col min="11071" max="11264" width="9" style="3"/>
    <col min="11265" max="11265" width="4.140625" style="3" customWidth="1"/>
    <col min="11266" max="11266" width="13.42578125" style="3" customWidth="1"/>
    <col min="11267" max="11267" width="16" style="3" customWidth="1"/>
    <col min="11268" max="11268" width="22.5703125" style="3" customWidth="1"/>
    <col min="11269" max="11269" width="18.140625" style="3" customWidth="1"/>
    <col min="11270" max="11270" width="13.85546875" style="3" customWidth="1"/>
    <col min="11271" max="11271" width="9.42578125" style="3" customWidth="1"/>
    <col min="11272" max="11272" width="8.28515625" style="3" customWidth="1"/>
    <col min="11273" max="11273" width="13.5703125" style="3" customWidth="1"/>
    <col min="11274" max="11274" width="59.5703125" style="3" customWidth="1"/>
    <col min="11275" max="11275" width="14.5703125" style="3" customWidth="1"/>
    <col min="11276" max="11276" width="16" style="3" customWidth="1"/>
    <col min="11277" max="11278" width="13.42578125" style="3" customWidth="1"/>
    <col min="11279" max="11279" width="9.140625" style="3" customWidth="1"/>
    <col min="11280" max="11280" width="17.7109375" style="3" customWidth="1"/>
    <col min="11281" max="11281" width="11.28515625" style="3" customWidth="1"/>
    <col min="11282" max="11282" width="24.28515625" style="3" customWidth="1"/>
    <col min="11283" max="11283" width="10.7109375" style="3" customWidth="1"/>
    <col min="11284" max="11284" width="23.5703125" style="3" customWidth="1"/>
    <col min="11285" max="11285" width="7.42578125" style="3" customWidth="1"/>
    <col min="11286" max="11287" width="18.42578125" style="3" customWidth="1"/>
    <col min="11288" max="11288" width="16.85546875" style="3" customWidth="1"/>
    <col min="11289" max="11289" width="16.28515625" style="3" customWidth="1"/>
    <col min="11290" max="11290" width="16.140625" style="3" customWidth="1"/>
    <col min="11291" max="11291" width="15.28515625" style="3" customWidth="1"/>
    <col min="11292" max="11292" width="21.7109375" style="3" customWidth="1"/>
    <col min="11293" max="11293" width="18.85546875" style="3" customWidth="1"/>
    <col min="11294" max="11294" width="16.7109375" style="3" customWidth="1"/>
    <col min="11295" max="11295" width="18" style="3" customWidth="1"/>
    <col min="11296" max="11296" width="14" style="3" customWidth="1"/>
    <col min="11297" max="11297" width="16.7109375" style="3" customWidth="1"/>
    <col min="11298" max="11298" width="14.140625" style="3" customWidth="1"/>
    <col min="11299" max="11299" width="13.42578125" style="3" customWidth="1"/>
    <col min="11300" max="11300" width="10.7109375" style="3" customWidth="1"/>
    <col min="11301" max="11302" width="12.140625" style="3" customWidth="1"/>
    <col min="11303" max="11304" width="11.42578125" style="3" customWidth="1"/>
    <col min="11305" max="11305" width="12.28515625" style="3" customWidth="1"/>
    <col min="11306" max="11306" width="45.85546875" style="3" customWidth="1"/>
    <col min="11307" max="11307" width="27.7109375" style="3" customWidth="1"/>
    <col min="11308" max="11308" width="21.140625" style="3" customWidth="1"/>
    <col min="11309" max="11309" width="16" style="3" customWidth="1"/>
    <col min="11310" max="11310" width="19.7109375" style="3" customWidth="1"/>
    <col min="11311" max="11311" width="19.42578125" style="3" customWidth="1"/>
    <col min="11312" max="11312" width="24" style="3" customWidth="1"/>
    <col min="11313" max="11313" width="15.28515625" style="3" customWidth="1"/>
    <col min="11314" max="11315" width="20.7109375" style="3" customWidth="1"/>
    <col min="11316" max="11316" width="17.85546875" style="3" customWidth="1"/>
    <col min="11317" max="11318" width="11.5703125" style="3" customWidth="1"/>
    <col min="11319" max="11319" width="11.140625" style="3" customWidth="1"/>
    <col min="11320" max="11320" width="9.140625" style="3" customWidth="1"/>
    <col min="11321" max="11321" width="27.140625" style="3" customWidth="1"/>
    <col min="11322" max="11322" width="16.42578125" style="3" customWidth="1"/>
    <col min="11323" max="11323" width="15.7109375" style="3" customWidth="1"/>
    <col min="11324" max="11324" width="18.7109375" style="3" customWidth="1"/>
    <col min="11325" max="11325" width="16.85546875" style="3" customWidth="1"/>
    <col min="11326" max="11326" width="17.5703125" style="3" customWidth="1"/>
    <col min="11327" max="11520" width="9" style="3"/>
    <col min="11521" max="11521" width="4.140625" style="3" customWidth="1"/>
    <col min="11522" max="11522" width="13.42578125" style="3" customWidth="1"/>
    <col min="11523" max="11523" width="16" style="3" customWidth="1"/>
    <col min="11524" max="11524" width="22.5703125" style="3" customWidth="1"/>
    <col min="11525" max="11525" width="18.140625" style="3" customWidth="1"/>
    <col min="11526" max="11526" width="13.85546875" style="3" customWidth="1"/>
    <col min="11527" max="11527" width="9.42578125" style="3" customWidth="1"/>
    <col min="11528" max="11528" width="8.28515625" style="3" customWidth="1"/>
    <col min="11529" max="11529" width="13.5703125" style="3" customWidth="1"/>
    <col min="11530" max="11530" width="59.5703125" style="3" customWidth="1"/>
    <col min="11531" max="11531" width="14.5703125" style="3" customWidth="1"/>
    <col min="11532" max="11532" width="16" style="3" customWidth="1"/>
    <col min="11533" max="11534" width="13.42578125" style="3" customWidth="1"/>
    <col min="11535" max="11535" width="9.140625" style="3" customWidth="1"/>
    <col min="11536" max="11536" width="17.7109375" style="3" customWidth="1"/>
    <col min="11537" max="11537" width="11.28515625" style="3" customWidth="1"/>
    <col min="11538" max="11538" width="24.28515625" style="3" customWidth="1"/>
    <col min="11539" max="11539" width="10.7109375" style="3" customWidth="1"/>
    <col min="11540" max="11540" width="23.5703125" style="3" customWidth="1"/>
    <col min="11541" max="11541" width="7.42578125" style="3" customWidth="1"/>
    <col min="11542" max="11543" width="18.42578125" style="3" customWidth="1"/>
    <col min="11544" max="11544" width="16.85546875" style="3" customWidth="1"/>
    <col min="11545" max="11545" width="16.28515625" style="3" customWidth="1"/>
    <col min="11546" max="11546" width="16.140625" style="3" customWidth="1"/>
    <col min="11547" max="11547" width="15.28515625" style="3" customWidth="1"/>
    <col min="11548" max="11548" width="21.7109375" style="3" customWidth="1"/>
    <col min="11549" max="11549" width="18.85546875" style="3" customWidth="1"/>
    <col min="11550" max="11550" width="16.7109375" style="3" customWidth="1"/>
    <col min="11551" max="11551" width="18" style="3" customWidth="1"/>
    <col min="11552" max="11552" width="14" style="3" customWidth="1"/>
    <col min="11553" max="11553" width="16.7109375" style="3" customWidth="1"/>
    <col min="11554" max="11554" width="14.140625" style="3" customWidth="1"/>
    <col min="11555" max="11555" width="13.42578125" style="3" customWidth="1"/>
    <col min="11556" max="11556" width="10.7109375" style="3" customWidth="1"/>
    <col min="11557" max="11558" width="12.140625" style="3" customWidth="1"/>
    <col min="11559" max="11560" width="11.42578125" style="3" customWidth="1"/>
    <col min="11561" max="11561" width="12.28515625" style="3" customWidth="1"/>
    <col min="11562" max="11562" width="45.85546875" style="3" customWidth="1"/>
    <col min="11563" max="11563" width="27.7109375" style="3" customWidth="1"/>
    <col min="11564" max="11564" width="21.140625" style="3" customWidth="1"/>
    <col min="11565" max="11565" width="16" style="3" customWidth="1"/>
    <col min="11566" max="11566" width="19.7109375" style="3" customWidth="1"/>
    <col min="11567" max="11567" width="19.42578125" style="3" customWidth="1"/>
    <col min="11568" max="11568" width="24" style="3" customWidth="1"/>
    <col min="11569" max="11569" width="15.28515625" style="3" customWidth="1"/>
    <col min="11570" max="11571" width="20.7109375" style="3" customWidth="1"/>
    <col min="11572" max="11572" width="17.85546875" style="3" customWidth="1"/>
    <col min="11573" max="11574" width="11.5703125" style="3" customWidth="1"/>
    <col min="11575" max="11575" width="11.140625" style="3" customWidth="1"/>
    <col min="11576" max="11576" width="9.140625" style="3" customWidth="1"/>
    <col min="11577" max="11577" width="27.140625" style="3" customWidth="1"/>
    <col min="11578" max="11578" width="16.42578125" style="3" customWidth="1"/>
    <col min="11579" max="11579" width="15.7109375" style="3" customWidth="1"/>
    <col min="11580" max="11580" width="18.7109375" style="3" customWidth="1"/>
    <col min="11581" max="11581" width="16.85546875" style="3" customWidth="1"/>
    <col min="11582" max="11582" width="17.5703125" style="3" customWidth="1"/>
    <col min="11583" max="11776" width="9" style="3"/>
    <col min="11777" max="11777" width="4.140625" style="3" customWidth="1"/>
    <col min="11778" max="11778" width="13.42578125" style="3" customWidth="1"/>
    <col min="11779" max="11779" width="16" style="3" customWidth="1"/>
    <col min="11780" max="11780" width="22.5703125" style="3" customWidth="1"/>
    <col min="11781" max="11781" width="18.140625" style="3" customWidth="1"/>
    <col min="11782" max="11782" width="13.85546875" style="3" customWidth="1"/>
    <col min="11783" max="11783" width="9.42578125" style="3" customWidth="1"/>
    <col min="11784" max="11784" width="8.28515625" style="3" customWidth="1"/>
    <col min="11785" max="11785" width="13.5703125" style="3" customWidth="1"/>
    <col min="11786" max="11786" width="59.5703125" style="3" customWidth="1"/>
    <col min="11787" max="11787" width="14.5703125" style="3" customWidth="1"/>
    <col min="11788" max="11788" width="16" style="3" customWidth="1"/>
    <col min="11789" max="11790" width="13.42578125" style="3" customWidth="1"/>
    <col min="11791" max="11791" width="9.140625" style="3" customWidth="1"/>
    <col min="11792" max="11792" width="17.7109375" style="3" customWidth="1"/>
    <col min="11793" max="11793" width="11.28515625" style="3" customWidth="1"/>
    <col min="11794" max="11794" width="24.28515625" style="3" customWidth="1"/>
    <col min="11795" max="11795" width="10.7109375" style="3" customWidth="1"/>
    <col min="11796" max="11796" width="23.5703125" style="3" customWidth="1"/>
    <col min="11797" max="11797" width="7.42578125" style="3" customWidth="1"/>
    <col min="11798" max="11799" width="18.42578125" style="3" customWidth="1"/>
    <col min="11800" max="11800" width="16.85546875" style="3" customWidth="1"/>
    <col min="11801" max="11801" width="16.28515625" style="3" customWidth="1"/>
    <col min="11802" max="11802" width="16.140625" style="3" customWidth="1"/>
    <col min="11803" max="11803" width="15.28515625" style="3" customWidth="1"/>
    <col min="11804" max="11804" width="21.7109375" style="3" customWidth="1"/>
    <col min="11805" max="11805" width="18.85546875" style="3" customWidth="1"/>
    <col min="11806" max="11806" width="16.7109375" style="3" customWidth="1"/>
    <col min="11807" max="11807" width="18" style="3" customWidth="1"/>
    <col min="11808" max="11808" width="14" style="3" customWidth="1"/>
    <col min="11809" max="11809" width="16.7109375" style="3" customWidth="1"/>
    <col min="11810" max="11810" width="14.140625" style="3" customWidth="1"/>
    <col min="11811" max="11811" width="13.42578125" style="3" customWidth="1"/>
    <col min="11812" max="11812" width="10.7109375" style="3" customWidth="1"/>
    <col min="11813" max="11814" width="12.140625" style="3" customWidth="1"/>
    <col min="11815" max="11816" width="11.42578125" style="3" customWidth="1"/>
    <col min="11817" max="11817" width="12.28515625" style="3" customWidth="1"/>
    <col min="11818" max="11818" width="45.85546875" style="3" customWidth="1"/>
    <col min="11819" max="11819" width="27.7109375" style="3" customWidth="1"/>
    <col min="11820" max="11820" width="21.140625" style="3" customWidth="1"/>
    <col min="11821" max="11821" width="16" style="3" customWidth="1"/>
    <col min="11822" max="11822" width="19.7109375" style="3" customWidth="1"/>
    <col min="11823" max="11823" width="19.42578125" style="3" customWidth="1"/>
    <col min="11824" max="11824" width="24" style="3" customWidth="1"/>
    <col min="11825" max="11825" width="15.28515625" style="3" customWidth="1"/>
    <col min="11826" max="11827" width="20.7109375" style="3" customWidth="1"/>
    <col min="11828" max="11828" width="17.85546875" style="3" customWidth="1"/>
    <col min="11829" max="11830" width="11.5703125" style="3" customWidth="1"/>
    <col min="11831" max="11831" width="11.140625" style="3" customWidth="1"/>
    <col min="11832" max="11832" width="9.140625" style="3" customWidth="1"/>
    <col min="11833" max="11833" width="27.140625" style="3" customWidth="1"/>
    <col min="11834" max="11834" width="16.42578125" style="3" customWidth="1"/>
    <col min="11835" max="11835" width="15.7109375" style="3" customWidth="1"/>
    <col min="11836" max="11836" width="18.7109375" style="3" customWidth="1"/>
    <col min="11837" max="11837" width="16.85546875" style="3" customWidth="1"/>
    <col min="11838" max="11838" width="17.5703125" style="3" customWidth="1"/>
    <col min="11839" max="12032" width="9" style="3"/>
    <col min="12033" max="12033" width="4.140625" style="3" customWidth="1"/>
    <col min="12034" max="12034" width="13.42578125" style="3" customWidth="1"/>
    <col min="12035" max="12035" width="16" style="3" customWidth="1"/>
    <col min="12036" max="12036" width="22.5703125" style="3" customWidth="1"/>
    <col min="12037" max="12037" width="18.140625" style="3" customWidth="1"/>
    <col min="12038" max="12038" width="13.85546875" style="3" customWidth="1"/>
    <col min="12039" max="12039" width="9.42578125" style="3" customWidth="1"/>
    <col min="12040" max="12040" width="8.28515625" style="3" customWidth="1"/>
    <col min="12041" max="12041" width="13.5703125" style="3" customWidth="1"/>
    <col min="12042" max="12042" width="59.5703125" style="3" customWidth="1"/>
    <col min="12043" max="12043" width="14.5703125" style="3" customWidth="1"/>
    <col min="12044" max="12044" width="16" style="3" customWidth="1"/>
    <col min="12045" max="12046" width="13.42578125" style="3" customWidth="1"/>
    <col min="12047" max="12047" width="9.140625" style="3" customWidth="1"/>
    <col min="12048" max="12048" width="17.7109375" style="3" customWidth="1"/>
    <col min="12049" max="12049" width="11.28515625" style="3" customWidth="1"/>
    <col min="12050" max="12050" width="24.28515625" style="3" customWidth="1"/>
    <col min="12051" max="12051" width="10.7109375" style="3" customWidth="1"/>
    <col min="12052" max="12052" width="23.5703125" style="3" customWidth="1"/>
    <col min="12053" max="12053" width="7.42578125" style="3" customWidth="1"/>
    <col min="12054" max="12055" width="18.42578125" style="3" customWidth="1"/>
    <col min="12056" max="12056" width="16.85546875" style="3" customWidth="1"/>
    <col min="12057" max="12057" width="16.28515625" style="3" customWidth="1"/>
    <col min="12058" max="12058" width="16.140625" style="3" customWidth="1"/>
    <col min="12059" max="12059" width="15.28515625" style="3" customWidth="1"/>
    <col min="12060" max="12060" width="21.7109375" style="3" customWidth="1"/>
    <col min="12061" max="12061" width="18.85546875" style="3" customWidth="1"/>
    <col min="12062" max="12062" width="16.7109375" style="3" customWidth="1"/>
    <col min="12063" max="12063" width="18" style="3" customWidth="1"/>
    <col min="12064" max="12064" width="14" style="3" customWidth="1"/>
    <col min="12065" max="12065" width="16.7109375" style="3" customWidth="1"/>
    <col min="12066" max="12066" width="14.140625" style="3" customWidth="1"/>
    <col min="12067" max="12067" width="13.42578125" style="3" customWidth="1"/>
    <col min="12068" max="12068" width="10.7109375" style="3" customWidth="1"/>
    <col min="12069" max="12070" width="12.140625" style="3" customWidth="1"/>
    <col min="12071" max="12072" width="11.42578125" style="3" customWidth="1"/>
    <col min="12073" max="12073" width="12.28515625" style="3" customWidth="1"/>
    <col min="12074" max="12074" width="45.85546875" style="3" customWidth="1"/>
    <col min="12075" max="12075" width="27.7109375" style="3" customWidth="1"/>
    <col min="12076" max="12076" width="21.140625" style="3" customWidth="1"/>
    <col min="12077" max="12077" width="16" style="3" customWidth="1"/>
    <col min="12078" max="12078" width="19.7109375" style="3" customWidth="1"/>
    <col min="12079" max="12079" width="19.42578125" style="3" customWidth="1"/>
    <col min="12080" max="12080" width="24" style="3" customWidth="1"/>
    <col min="12081" max="12081" width="15.28515625" style="3" customWidth="1"/>
    <col min="12082" max="12083" width="20.7109375" style="3" customWidth="1"/>
    <col min="12084" max="12084" width="17.85546875" style="3" customWidth="1"/>
    <col min="12085" max="12086" width="11.5703125" style="3" customWidth="1"/>
    <col min="12087" max="12087" width="11.140625" style="3" customWidth="1"/>
    <col min="12088" max="12088" width="9.140625" style="3" customWidth="1"/>
    <col min="12089" max="12089" width="27.140625" style="3" customWidth="1"/>
    <col min="12090" max="12090" width="16.42578125" style="3" customWidth="1"/>
    <col min="12091" max="12091" width="15.7109375" style="3" customWidth="1"/>
    <col min="12092" max="12092" width="18.7109375" style="3" customWidth="1"/>
    <col min="12093" max="12093" width="16.85546875" style="3" customWidth="1"/>
    <col min="12094" max="12094" width="17.5703125" style="3" customWidth="1"/>
    <col min="12095" max="12288" width="9" style="3"/>
    <col min="12289" max="12289" width="4.140625" style="3" customWidth="1"/>
    <col min="12290" max="12290" width="13.42578125" style="3" customWidth="1"/>
    <col min="12291" max="12291" width="16" style="3" customWidth="1"/>
    <col min="12292" max="12292" width="22.5703125" style="3" customWidth="1"/>
    <col min="12293" max="12293" width="18.140625" style="3" customWidth="1"/>
    <col min="12294" max="12294" width="13.85546875" style="3" customWidth="1"/>
    <col min="12295" max="12295" width="9.42578125" style="3" customWidth="1"/>
    <col min="12296" max="12296" width="8.28515625" style="3" customWidth="1"/>
    <col min="12297" max="12297" width="13.5703125" style="3" customWidth="1"/>
    <col min="12298" max="12298" width="59.5703125" style="3" customWidth="1"/>
    <col min="12299" max="12299" width="14.5703125" style="3" customWidth="1"/>
    <col min="12300" max="12300" width="16" style="3" customWidth="1"/>
    <col min="12301" max="12302" width="13.42578125" style="3" customWidth="1"/>
    <col min="12303" max="12303" width="9.140625" style="3" customWidth="1"/>
    <col min="12304" max="12304" width="17.7109375" style="3" customWidth="1"/>
    <col min="12305" max="12305" width="11.28515625" style="3" customWidth="1"/>
    <col min="12306" max="12306" width="24.28515625" style="3" customWidth="1"/>
    <col min="12307" max="12307" width="10.7109375" style="3" customWidth="1"/>
    <col min="12308" max="12308" width="23.5703125" style="3" customWidth="1"/>
    <col min="12309" max="12309" width="7.42578125" style="3" customWidth="1"/>
    <col min="12310" max="12311" width="18.42578125" style="3" customWidth="1"/>
    <col min="12312" max="12312" width="16.85546875" style="3" customWidth="1"/>
    <col min="12313" max="12313" width="16.28515625" style="3" customWidth="1"/>
    <col min="12314" max="12314" width="16.140625" style="3" customWidth="1"/>
    <col min="12315" max="12315" width="15.28515625" style="3" customWidth="1"/>
    <col min="12316" max="12316" width="21.7109375" style="3" customWidth="1"/>
    <col min="12317" max="12317" width="18.85546875" style="3" customWidth="1"/>
    <col min="12318" max="12318" width="16.7109375" style="3" customWidth="1"/>
    <col min="12319" max="12319" width="18" style="3" customWidth="1"/>
    <col min="12320" max="12320" width="14" style="3" customWidth="1"/>
    <col min="12321" max="12321" width="16.7109375" style="3" customWidth="1"/>
    <col min="12322" max="12322" width="14.140625" style="3" customWidth="1"/>
    <col min="12323" max="12323" width="13.42578125" style="3" customWidth="1"/>
    <col min="12324" max="12324" width="10.7109375" style="3" customWidth="1"/>
    <col min="12325" max="12326" width="12.140625" style="3" customWidth="1"/>
    <col min="12327" max="12328" width="11.42578125" style="3" customWidth="1"/>
    <col min="12329" max="12329" width="12.28515625" style="3" customWidth="1"/>
    <col min="12330" max="12330" width="45.85546875" style="3" customWidth="1"/>
    <col min="12331" max="12331" width="27.7109375" style="3" customWidth="1"/>
    <col min="12332" max="12332" width="21.140625" style="3" customWidth="1"/>
    <col min="12333" max="12333" width="16" style="3" customWidth="1"/>
    <col min="12334" max="12334" width="19.7109375" style="3" customWidth="1"/>
    <col min="12335" max="12335" width="19.42578125" style="3" customWidth="1"/>
    <col min="12336" max="12336" width="24" style="3" customWidth="1"/>
    <col min="12337" max="12337" width="15.28515625" style="3" customWidth="1"/>
    <col min="12338" max="12339" width="20.7109375" style="3" customWidth="1"/>
    <col min="12340" max="12340" width="17.85546875" style="3" customWidth="1"/>
    <col min="12341" max="12342" width="11.5703125" style="3" customWidth="1"/>
    <col min="12343" max="12343" width="11.140625" style="3" customWidth="1"/>
    <col min="12344" max="12344" width="9.140625" style="3" customWidth="1"/>
    <col min="12345" max="12345" width="27.140625" style="3" customWidth="1"/>
    <col min="12346" max="12346" width="16.42578125" style="3" customWidth="1"/>
    <col min="12347" max="12347" width="15.7109375" style="3" customWidth="1"/>
    <col min="12348" max="12348" width="18.7109375" style="3" customWidth="1"/>
    <col min="12349" max="12349" width="16.85546875" style="3" customWidth="1"/>
    <col min="12350" max="12350" width="17.5703125" style="3" customWidth="1"/>
    <col min="12351" max="12544" width="9" style="3"/>
    <col min="12545" max="12545" width="4.140625" style="3" customWidth="1"/>
    <col min="12546" max="12546" width="13.42578125" style="3" customWidth="1"/>
    <col min="12547" max="12547" width="16" style="3" customWidth="1"/>
    <col min="12548" max="12548" width="22.5703125" style="3" customWidth="1"/>
    <col min="12549" max="12549" width="18.140625" style="3" customWidth="1"/>
    <col min="12550" max="12550" width="13.85546875" style="3" customWidth="1"/>
    <col min="12551" max="12551" width="9.42578125" style="3" customWidth="1"/>
    <col min="12552" max="12552" width="8.28515625" style="3" customWidth="1"/>
    <col min="12553" max="12553" width="13.5703125" style="3" customWidth="1"/>
    <col min="12554" max="12554" width="59.5703125" style="3" customWidth="1"/>
    <col min="12555" max="12555" width="14.5703125" style="3" customWidth="1"/>
    <col min="12556" max="12556" width="16" style="3" customWidth="1"/>
    <col min="12557" max="12558" width="13.42578125" style="3" customWidth="1"/>
    <col min="12559" max="12559" width="9.140625" style="3" customWidth="1"/>
    <col min="12560" max="12560" width="17.7109375" style="3" customWidth="1"/>
    <col min="12561" max="12561" width="11.28515625" style="3" customWidth="1"/>
    <col min="12562" max="12562" width="24.28515625" style="3" customWidth="1"/>
    <col min="12563" max="12563" width="10.7109375" style="3" customWidth="1"/>
    <col min="12564" max="12564" width="23.5703125" style="3" customWidth="1"/>
    <col min="12565" max="12565" width="7.42578125" style="3" customWidth="1"/>
    <col min="12566" max="12567" width="18.42578125" style="3" customWidth="1"/>
    <col min="12568" max="12568" width="16.85546875" style="3" customWidth="1"/>
    <col min="12569" max="12569" width="16.28515625" style="3" customWidth="1"/>
    <col min="12570" max="12570" width="16.140625" style="3" customWidth="1"/>
    <col min="12571" max="12571" width="15.28515625" style="3" customWidth="1"/>
    <col min="12572" max="12572" width="21.7109375" style="3" customWidth="1"/>
    <col min="12573" max="12573" width="18.85546875" style="3" customWidth="1"/>
    <col min="12574" max="12574" width="16.7109375" style="3" customWidth="1"/>
    <col min="12575" max="12575" width="18" style="3" customWidth="1"/>
    <col min="12576" max="12576" width="14" style="3" customWidth="1"/>
    <col min="12577" max="12577" width="16.7109375" style="3" customWidth="1"/>
    <col min="12578" max="12578" width="14.140625" style="3" customWidth="1"/>
    <col min="12579" max="12579" width="13.42578125" style="3" customWidth="1"/>
    <col min="12580" max="12580" width="10.7109375" style="3" customWidth="1"/>
    <col min="12581" max="12582" width="12.140625" style="3" customWidth="1"/>
    <col min="12583" max="12584" width="11.42578125" style="3" customWidth="1"/>
    <col min="12585" max="12585" width="12.28515625" style="3" customWidth="1"/>
    <col min="12586" max="12586" width="45.85546875" style="3" customWidth="1"/>
    <col min="12587" max="12587" width="27.7109375" style="3" customWidth="1"/>
    <col min="12588" max="12588" width="21.140625" style="3" customWidth="1"/>
    <col min="12589" max="12589" width="16" style="3" customWidth="1"/>
    <col min="12590" max="12590" width="19.7109375" style="3" customWidth="1"/>
    <col min="12591" max="12591" width="19.42578125" style="3" customWidth="1"/>
    <col min="12592" max="12592" width="24" style="3" customWidth="1"/>
    <col min="12593" max="12593" width="15.28515625" style="3" customWidth="1"/>
    <col min="12594" max="12595" width="20.7109375" style="3" customWidth="1"/>
    <col min="12596" max="12596" width="17.85546875" style="3" customWidth="1"/>
    <col min="12597" max="12598" width="11.5703125" style="3" customWidth="1"/>
    <col min="12599" max="12599" width="11.140625" style="3" customWidth="1"/>
    <col min="12600" max="12600" width="9.140625" style="3" customWidth="1"/>
    <col min="12601" max="12601" width="27.140625" style="3" customWidth="1"/>
    <col min="12602" max="12602" width="16.42578125" style="3" customWidth="1"/>
    <col min="12603" max="12603" width="15.7109375" style="3" customWidth="1"/>
    <col min="12604" max="12604" width="18.7109375" style="3" customWidth="1"/>
    <col min="12605" max="12605" width="16.85546875" style="3" customWidth="1"/>
    <col min="12606" max="12606" width="17.5703125" style="3" customWidth="1"/>
    <col min="12607" max="12800" width="9" style="3"/>
    <col min="12801" max="12801" width="4.140625" style="3" customWidth="1"/>
    <col min="12802" max="12802" width="13.42578125" style="3" customWidth="1"/>
    <col min="12803" max="12803" width="16" style="3" customWidth="1"/>
    <col min="12804" max="12804" width="22.5703125" style="3" customWidth="1"/>
    <col min="12805" max="12805" width="18.140625" style="3" customWidth="1"/>
    <col min="12806" max="12806" width="13.85546875" style="3" customWidth="1"/>
    <col min="12807" max="12807" width="9.42578125" style="3" customWidth="1"/>
    <col min="12808" max="12808" width="8.28515625" style="3" customWidth="1"/>
    <col min="12809" max="12809" width="13.5703125" style="3" customWidth="1"/>
    <col min="12810" max="12810" width="59.5703125" style="3" customWidth="1"/>
    <col min="12811" max="12811" width="14.5703125" style="3" customWidth="1"/>
    <col min="12812" max="12812" width="16" style="3" customWidth="1"/>
    <col min="12813" max="12814" width="13.42578125" style="3" customWidth="1"/>
    <col min="12815" max="12815" width="9.140625" style="3" customWidth="1"/>
    <col min="12816" max="12816" width="17.7109375" style="3" customWidth="1"/>
    <col min="12817" max="12817" width="11.28515625" style="3" customWidth="1"/>
    <col min="12818" max="12818" width="24.28515625" style="3" customWidth="1"/>
    <col min="12819" max="12819" width="10.7109375" style="3" customWidth="1"/>
    <col min="12820" max="12820" width="23.5703125" style="3" customWidth="1"/>
    <col min="12821" max="12821" width="7.42578125" style="3" customWidth="1"/>
    <col min="12822" max="12823" width="18.42578125" style="3" customWidth="1"/>
    <col min="12824" max="12824" width="16.85546875" style="3" customWidth="1"/>
    <col min="12825" max="12825" width="16.28515625" style="3" customWidth="1"/>
    <col min="12826" max="12826" width="16.140625" style="3" customWidth="1"/>
    <col min="12827" max="12827" width="15.28515625" style="3" customWidth="1"/>
    <col min="12828" max="12828" width="21.7109375" style="3" customWidth="1"/>
    <col min="12829" max="12829" width="18.85546875" style="3" customWidth="1"/>
    <col min="12830" max="12830" width="16.7109375" style="3" customWidth="1"/>
    <col min="12831" max="12831" width="18" style="3" customWidth="1"/>
    <col min="12832" max="12832" width="14" style="3" customWidth="1"/>
    <col min="12833" max="12833" width="16.7109375" style="3" customWidth="1"/>
    <col min="12834" max="12834" width="14.140625" style="3" customWidth="1"/>
    <col min="12835" max="12835" width="13.42578125" style="3" customWidth="1"/>
    <col min="12836" max="12836" width="10.7109375" style="3" customWidth="1"/>
    <col min="12837" max="12838" width="12.140625" style="3" customWidth="1"/>
    <col min="12839" max="12840" width="11.42578125" style="3" customWidth="1"/>
    <col min="12841" max="12841" width="12.28515625" style="3" customWidth="1"/>
    <col min="12842" max="12842" width="45.85546875" style="3" customWidth="1"/>
    <col min="12843" max="12843" width="27.7109375" style="3" customWidth="1"/>
    <col min="12844" max="12844" width="21.140625" style="3" customWidth="1"/>
    <col min="12845" max="12845" width="16" style="3" customWidth="1"/>
    <col min="12846" max="12846" width="19.7109375" style="3" customWidth="1"/>
    <col min="12847" max="12847" width="19.42578125" style="3" customWidth="1"/>
    <col min="12848" max="12848" width="24" style="3" customWidth="1"/>
    <col min="12849" max="12849" width="15.28515625" style="3" customWidth="1"/>
    <col min="12850" max="12851" width="20.7109375" style="3" customWidth="1"/>
    <col min="12852" max="12852" width="17.85546875" style="3" customWidth="1"/>
    <col min="12853" max="12854" width="11.5703125" style="3" customWidth="1"/>
    <col min="12855" max="12855" width="11.140625" style="3" customWidth="1"/>
    <col min="12856" max="12856" width="9.140625" style="3" customWidth="1"/>
    <col min="12857" max="12857" width="27.140625" style="3" customWidth="1"/>
    <col min="12858" max="12858" width="16.42578125" style="3" customWidth="1"/>
    <col min="12859" max="12859" width="15.7109375" style="3" customWidth="1"/>
    <col min="12860" max="12860" width="18.7109375" style="3" customWidth="1"/>
    <col min="12861" max="12861" width="16.85546875" style="3" customWidth="1"/>
    <col min="12862" max="12862" width="17.5703125" style="3" customWidth="1"/>
    <col min="12863" max="13056" width="9" style="3"/>
    <col min="13057" max="13057" width="4.140625" style="3" customWidth="1"/>
    <col min="13058" max="13058" width="13.42578125" style="3" customWidth="1"/>
    <col min="13059" max="13059" width="16" style="3" customWidth="1"/>
    <col min="13060" max="13060" width="22.5703125" style="3" customWidth="1"/>
    <col min="13061" max="13061" width="18.140625" style="3" customWidth="1"/>
    <col min="13062" max="13062" width="13.85546875" style="3" customWidth="1"/>
    <col min="13063" max="13063" width="9.42578125" style="3" customWidth="1"/>
    <col min="13064" max="13064" width="8.28515625" style="3" customWidth="1"/>
    <col min="13065" max="13065" width="13.5703125" style="3" customWidth="1"/>
    <col min="13066" max="13066" width="59.5703125" style="3" customWidth="1"/>
    <col min="13067" max="13067" width="14.5703125" style="3" customWidth="1"/>
    <col min="13068" max="13068" width="16" style="3" customWidth="1"/>
    <col min="13069" max="13070" width="13.42578125" style="3" customWidth="1"/>
    <col min="13071" max="13071" width="9.140625" style="3" customWidth="1"/>
    <col min="13072" max="13072" width="17.7109375" style="3" customWidth="1"/>
    <col min="13073" max="13073" width="11.28515625" style="3" customWidth="1"/>
    <col min="13074" max="13074" width="24.28515625" style="3" customWidth="1"/>
    <col min="13075" max="13075" width="10.7109375" style="3" customWidth="1"/>
    <col min="13076" max="13076" width="23.5703125" style="3" customWidth="1"/>
    <col min="13077" max="13077" width="7.42578125" style="3" customWidth="1"/>
    <col min="13078" max="13079" width="18.42578125" style="3" customWidth="1"/>
    <col min="13080" max="13080" width="16.85546875" style="3" customWidth="1"/>
    <col min="13081" max="13081" width="16.28515625" style="3" customWidth="1"/>
    <col min="13082" max="13082" width="16.140625" style="3" customWidth="1"/>
    <col min="13083" max="13083" width="15.28515625" style="3" customWidth="1"/>
    <col min="13084" max="13084" width="21.7109375" style="3" customWidth="1"/>
    <col min="13085" max="13085" width="18.85546875" style="3" customWidth="1"/>
    <col min="13086" max="13086" width="16.7109375" style="3" customWidth="1"/>
    <col min="13087" max="13087" width="18" style="3" customWidth="1"/>
    <col min="13088" max="13088" width="14" style="3" customWidth="1"/>
    <col min="13089" max="13089" width="16.7109375" style="3" customWidth="1"/>
    <col min="13090" max="13090" width="14.140625" style="3" customWidth="1"/>
    <col min="13091" max="13091" width="13.42578125" style="3" customWidth="1"/>
    <col min="13092" max="13092" width="10.7109375" style="3" customWidth="1"/>
    <col min="13093" max="13094" width="12.140625" style="3" customWidth="1"/>
    <col min="13095" max="13096" width="11.42578125" style="3" customWidth="1"/>
    <col min="13097" max="13097" width="12.28515625" style="3" customWidth="1"/>
    <col min="13098" max="13098" width="45.85546875" style="3" customWidth="1"/>
    <col min="13099" max="13099" width="27.7109375" style="3" customWidth="1"/>
    <col min="13100" max="13100" width="21.140625" style="3" customWidth="1"/>
    <col min="13101" max="13101" width="16" style="3" customWidth="1"/>
    <col min="13102" max="13102" width="19.7109375" style="3" customWidth="1"/>
    <col min="13103" max="13103" width="19.42578125" style="3" customWidth="1"/>
    <col min="13104" max="13104" width="24" style="3" customWidth="1"/>
    <col min="13105" max="13105" width="15.28515625" style="3" customWidth="1"/>
    <col min="13106" max="13107" width="20.7109375" style="3" customWidth="1"/>
    <col min="13108" max="13108" width="17.85546875" style="3" customWidth="1"/>
    <col min="13109" max="13110" width="11.5703125" style="3" customWidth="1"/>
    <col min="13111" max="13111" width="11.140625" style="3" customWidth="1"/>
    <col min="13112" max="13112" width="9.140625" style="3" customWidth="1"/>
    <col min="13113" max="13113" width="27.140625" style="3" customWidth="1"/>
    <col min="13114" max="13114" width="16.42578125" style="3" customWidth="1"/>
    <col min="13115" max="13115" width="15.7109375" style="3" customWidth="1"/>
    <col min="13116" max="13116" width="18.7109375" style="3" customWidth="1"/>
    <col min="13117" max="13117" width="16.85546875" style="3" customWidth="1"/>
    <col min="13118" max="13118" width="17.5703125" style="3" customWidth="1"/>
    <col min="13119" max="13312" width="9" style="3"/>
    <col min="13313" max="13313" width="4.140625" style="3" customWidth="1"/>
    <col min="13314" max="13314" width="13.42578125" style="3" customWidth="1"/>
    <col min="13315" max="13315" width="16" style="3" customWidth="1"/>
    <col min="13316" max="13316" width="22.5703125" style="3" customWidth="1"/>
    <col min="13317" max="13317" width="18.140625" style="3" customWidth="1"/>
    <col min="13318" max="13318" width="13.85546875" style="3" customWidth="1"/>
    <col min="13319" max="13319" width="9.42578125" style="3" customWidth="1"/>
    <col min="13320" max="13320" width="8.28515625" style="3" customWidth="1"/>
    <col min="13321" max="13321" width="13.5703125" style="3" customWidth="1"/>
    <col min="13322" max="13322" width="59.5703125" style="3" customWidth="1"/>
    <col min="13323" max="13323" width="14.5703125" style="3" customWidth="1"/>
    <col min="13324" max="13324" width="16" style="3" customWidth="1"/>
    <col min="13325" max="13326" width="13.42578125" style="3" customWidth="1"/>
    <col min="13327" max="13327" width="9.140625" style="3" customWidth="1"/>
    <col min="13328" max="13328" width="17.7109375" style="3" customWidth="1"/>
    <col min="13329" max="13329" width="11.28515625" style="3" customWidth="1"/>
    <col min="13330" max="13330" width="24.28515625" style="3" customWidth="1"/>
    <col min="13331" max="13331" width="10.7109375" style="3" customWidth="1"/>
    <col min="13332" max="13332" width="23.5703125" style="3" customWidth="1"/>
    <col min="13333" max="13333" width="7.42578125" style="3" customWidth="1"/>
    <col min="13334" max="13335" width="18.42578125" style="3" customWidth="1"/>
    <col min="13336" max="13336" width="16.85546875" style="3" customWidth="1"/>
    <col min="13337" max="13337" width="16.28515625" style="3" customWidth="1"/>
    <col min="13338" max="13338" width="16.140625" style="3" customWidth="1"/>
    <col min="13339" max="13339" width="15.28515625" style="3" customWidth="1"/>
    <col min="13340" max="13340" width="21.7109375" style="3" customWidth="1"/>
    <col min="13341" max="13341" width="18.85546875" style="3" customWidth="1"/>
    <col min="13342" max="13342" width="16.7109375" style="3" customWidth="1"/>
    <col min="13343" max="13343" width="18" style="3" customWidth="1"/>
    <col min="13344" max="13344" width="14" style="3" customWidth="1"/>
    <col min="13345" max="13345" width="16.7109375" style="3" customWidth="1"/>
    <col min="13346" max="13346" width="14.140625" style="3" customWidth="1"/>
    <col min="13347" max="13347" width="13.42578125" style="3" customWidth="1"/>
    <col min="13348" max="13348" width="10.7109375" style="3" customWidth="1"/>
    <col min="13349" max="13350" width="12.140625" style="3" customWidth="1"/>
    <col min="13351" max="13352" width="11.42578125" style="3" customWidth="1"/>
    <col min="13353" max="13353" width="12.28515625" style="3" customWidth="1"/>
    <col min="13354" max="13354" width="45.85546875" style="3" customWidth="1"/>
    <col min="13355" max="13355" width="27.7109375" style="3" customWidth="1"/>
    <col min="13356" max="13356" width="21.140625" style="3" customWidth="1"/>
    <col min="13357" max="13357" width="16" style="3" customWidth="1"/>
    <col min="13358" max="13358" width="19.7109375" style="3" customWidth="1"/>
    <col min="13359" max="13359" width="19.42578125" style="3" customWidth="1"/>
    <col min="13360" max="13360" width="24" style="3" customWidth="1"/>
    <col min="13361" max="13361" width="15.28515625" style="3" customWidth="1"/>
    <col min="13362" max="13363" width="20.7109375" style="3" customWidth="1"/>
    <col min="13364" max="13364" width="17.85546875" style="3" customWidth="1"/>
    <col min="13365" max="13366" width="11.5703125" style="3" customWidth="1"/>
    <col min="13367" max="13367" width="11.140625" style="3" customWidth="1"/>
    <col min="13368" max="13368" width="9.140625" style="3" customWidth="1"/>
    <col min="13369" max="13369" width="27.140625" style="3" customWidth="1"/>
    <col min="13370" max="13370" width="16.42578125" style="3" customWidth="1"/>
    <col min="13371" max="13371" width="15.7109375" style="3" customWidth="1"/>
    <col min="13372" max="13372" width="18.7109375" style="3" customWidth="1"/>
    <col min="13373" max="13373" width="16.85546875" style="3" customWidth="1"/>
    <col min="13374" max="13374" width="17.5703125" style="3" customWidth="1"/>
    <col min="13375" max="13568" width="9" style="3"/>
    <col min="13569" max="13569" width="4.140625" style="3" customWidth="1"/>
    <col min="13570" max="13570" width="13.42578125" style="3" customWidth="1"/>
    <col min="13571" max="13571" width="16" style="3" customWidth="1"/>
    <col min="13572" max="13572" width="22.5703125" style="3" customWidth="1"/>
    <col min="13573" max="13573" width="18.140625" style="3" customWidth="1"/>
    <col min="13574" max="13574" width="13.85546875" style="3" customWidth="1"/>
    <col min="13575" max="13575" width="9.42578125" style="3" customWidth="1"/>
    <col min="13576" max="13576" width="8.28515625" style="3" customWidth="1"/>
    <col min="13577" max="13577" width="13.5703125" style="3" customWidth="1"/>
    <col min="13578" max="13578" width="59.5703125" style="3" customWidth="1"/>
    <col min="13579" max="13579" width="14.5703125" style="3" customWidth="1"/>
    <col min="13580" max="13580" width="16" style="3" customWidth="1"/>
    <col min="13581" max="13582" width="13.42578125" style="3" customWidth="1"/>
    <col min="13583" max="13583" width="9.140625" style="3" customWidth="1"/>
    <col min="13584" max="13584" width="17.7109375" style="3" customWidth="1"/>
    <col min="13585" max="13585" width="11.28515625" style="3" customWidth="1"/>
    <col min="13586" max="13586" width="24.28515625" style="3" customWidth="1"/>
    <col min="13587" max="13587" width="10.7109375" style="3" customWidth="1"/>
    <col min="13588" max="13588" width="23.5703125" style="3" customWidth="1"/>
    <col min="13589" max="13589" width="7.42578125" style="3" customWidth="1"/>
    <col min="13590" max="13591" width="18.42578125" style="3" customWidth="1"/>
    <col min="13592" max="13592" width="16.85546875" style="3" customWidth="1"/>
    <col min="13593" max="13593" width="16.28515625" style="3" customWidth="1"/>
    <col min="13594" max="13594" width="16.140625" style="3" customWidth="1"/>
    <col min="13595" max="13595" width="15.28515625" style="3" customWidth="1"/>
    <col min="13596" max="13596" width="21.7109375" style="3" customWidth="1"/>
    <col min="13597" max="13597" width="18.85546875" style="3" customWidth="1"/>
    <col min="13598" max="13598" width="16.7109375" style="3" customWidth="1"/>
    <col min="13599" max="13599" width="18" style="3" customWidth="1"/>
    <col min="13600" max="13600" width="14" style="3" customWidth="1"/>
    <col min="13601" max="13601" width="16.7109375" style="3" customWidth="1"/>
    <col min="13602" max="13602" width="14.140625" style="3" customWidth="1"/>
    <col min="13603" max="13603" width="13.42578125" style="3" customWidth="1"/>
    <col min="13604" max="13604" width="10.7109375" style="3" customWidth="1"/>
    <col min="13605" max="13606" width="12.140625" style="3" customWidth="1"/>
    <col min="13607" max="13608" width="11.42578125" style="3" customWidth="1"/>
    <col min="13609" max="13609" width="12.28515625" style="3" customWidth="1"/>
    <col min="13610" max="13610" width="45.85546875" style="3" customWidth="1"/>
    <col min="13611" max="13611" width="27.7109375" style="3" customWidth="1"/>
    <col min="13612" max="13612" width="21.140625" style="3" customWidth="1"/>
    <col min="13613" max="13613" width="16" style="3" customWidth="1"/>
    <col min="13614" max="13614" width="19.7109375" style="3" customWidth="1"/>
    <col min="13615" max="13615" width="19.42578125" style="3" customWidth="1"/>
    <col min="13616" max="13616" width="24" style="3" customWidth="1"/>
    <col min="13617" max="13617" width="15.28515625" style="3" customWidth="1"/>
    <col min="13618" max="13619" width="20.7109375" style="3" customWidth="1"/>
    <col min="13620" max="13620" width="17.85546875" style="3" customWidth="1"/>
    <col min="13621" max="13622" width="11.5703125" style="3" customWidth="1"/>
    <col min="13623" max="13623" width="11.140625" style="3" customWidth="1"/>
    <col min="13624" max="13624" width="9.140625" style="3" customWidth="1"/>
    <col min="13625" max="13625" width="27.140625" style="3" customWidth="1"/>
    <col min="13626" max="13626" width="16.42578125" style="3" customWidth="1"/>
    <col min="13627" max="13627" width="15.7109375" style="3" customWidth="1"/>
    <col min="13628" max="13628" width="18.7109375" style="3" customWidth="1"/>
    <col min="13629" max="13629" width="16.85546875" style="3" customWidth="1"/>
    <col min="13630" max="13630" width="17.5703125" style="3" customWidth="1"/>
    <col min="13631" max="13824" width="9" style="3"/>
    <col min="13825" max="13825" width="4.140625" style="3" customWidth="1"/>
    <col min="13826" max="13826" width="13.42578125" style="3" customWidth="1"/>
    <col min="13827" max="13827" width="16" style="3" customWidth="1"/>
    <col min="13828" max="13828" width="22.5703125" style="3" customWidth="1"/>
    <col min="13829" max="13829" width="18.140625" style="3" customWidth="1"/>
    <col min="13830" max="13830" width="13.85546875" style="3" customWidth="1"/>
    <col min="13831" max="13831" width="9.42578125" style="3" customWidth="1"/>
    <col min="13832" max="13832" width="8.28515625" style="3" customWidth="1"/>
    <col min="13833" max="13833" width="13.5703125" style="3" customWidth="1"/>
    <col min="13834" max="13834" width="59.5703125" style="3" customWidth="1"/>
    <col min="13835" max="13835" width="14.5703125" style="3" customWidth="1"/>
    <col min="13836" max="13836" width="16" style="3" customWidth="1"/>
    <col min="13837" max="13838" width="13.42578125" style="3" customWidth="1"/>
    <col min="13839" max="13839" width="9.140625" style="3" customWidth="1"/>
    <col min="13840" max="13840" width="17.7109375" style="3" customWidth="1"/>
    <col min="13841" max="13841" width="11.28515625" style="3" customWidth="1"/>
    <col min="13842" max="13842" width="24.28515625" style="3" customWidth="1"/>
    <col min="13843" max="13843" width="10.7109375" style="3" customWidth="1"/>
    <col min="13844" max="13844" width="23.5703125" style="3" customWidth="1"/>
    <col min="13845" max="13845" width="7.42578125" style="3" customWidth="1"/>
    <col min="13846" max="13847" width="18.42578125" style="3" customWidth="1"/>
    <col min="13848" max="13848" width="16.85546875" style="3" customWidth="1"/>
    <col min="13849" max="13849" width="16.28515625" style="3" customWidth="1"/>
    <col min="13850" max="13850" width="16.140625" style="3" customWidth="1"/>
    <col min="13851" max="13851" width="15.28515625" style="3" customWidth="1"/>
    <col min="13852" max="13852" width="21.7109375" style="3" customWidth="1"/>
    <col min="13853" max="13853" width="18.85546875" style="3" customWidth="1"/>
    <col min="13854" max="13854" width="16.7109375" style="3" customWidth="1"/>
    <col min="13855" max="13855" width="18" style="3" customWidth="1"/>
    <col min="13856" max="13856" width="14" style="3" customWidth="1"/>
    <col min="13857" max="13857" width="16.7109375" style="3" customWidth="1"/>
    <col min="13858" max="13858" width="14.140625" style="3" customWidth="1"/>
    <col min="13859" max="13859" width="13.42578125" style="3" customWidth="1"/>
    <col min="13860" max="13860" width="10.7109375" style="3" customWidth="1"/>
    <col min="13861" max="13862" width="12.140625" style="3" customWidth="1"/>
    <col min="13863" max="13864" width="11.42578125" style="3" customWidth="1"/>
    <col min="13865" max="13865" width="12.28515625" style="3" customWidth="1"/>
    <col min="13866" max="13866" width="45.85546875" style="3" customWidth="1"/>
    <col min="13867" max="13867" width="27.7109375" style="3" customWidth="1"/>
    <col min="13868" max="13868" width="21.140625" style="3" customWidth="1"/>
    <col min="13869" max="13869" width="16" style="3" customWidth="1"/>
    <col min="13870" max="13870" width="19.7109375" style="3" customWidth="1"/>
    <col min="13871" max="13871" width="19.42578125" style="3" customWidth="1"/>
    <col min="13872" max="13872" width="24" style="3" customWidth="1"/>
    <col min="13873" max="13873" width="15.28515625" style="3" customWidth="1"/>
    <col min="13874" max="13875" width="20.7109375" style="3" customWidth="1"/>
    <col min="13876" max="13876" width="17.85546875" style="3" customWidth="1"/>
    <col min="13877" max="13878" width="11.5703125" style="3" customWidth="1"/>
    <col min="13879" max="13879" width="11.140625" style="3" customWidth="1"/>
    <col min="13880" max="13880" width="9.140625" style="3" customWidth="1"/>
    <col min="13881" max="13881" width="27.140625" style="3" customWidth="1"/>
    <col min="13882" max="13882" width="16.42578125" style="3" customWidth="1"/>
    <col min="13883" max="13883" width="15.7109375" style="3" customWidth="1"/>
    <col min="13884" max="13884" width="18.7109375" style="3" customWidth="1"/>
    <col min="13885" max="13885" width="16.85546875" style="3" customWidth="1"/>
    <col min="13886" max="13886" width="17.5703125" style="3" customWidth="1"/>
    <col min="13887" max="14080" width="9" style="3"/>
    <col min="14081" max="14081" width="4.140625" style="3" customWidth="1"/>
    <col min="14082" max="14082" width="13.42578125" style="3" customWidth="1"/>
    <col min="14083" max="14083" width="16" style="3" customWidth="1"/>
    <col min="14084" max="14084" width="22.5703125" style="3" customWidth="1"/>
    <col min="14085" max="14085" width="18.140625" style="3" customWidth="1"/>
    <col min="14086" max="14086" width="13.85546875" style="3" customWidth="1"/>
    <col min="14087" max="14087" width="9.42578125" style="3" customWidth="1"/>
    <col min="14088" max="14088" width="8.28515625" style="3" customWidth="1"/>
    <col min="14089" max="14089" width="13.5703125" style="3" customWidth="1"/>
    <col min="14090" max="14090" width="59.5703125" style="3" customWidth="1"/>
    <col min="14091" max="14091" width="14.5703125" style="3" customWidth="1"/>
    <col min="14092" max="14092" width="16" style="3" customWidth="1"/>
    <col min="14093" max="14094" width="13.42578125" style="3" customWidth="1"/>
    <col min="14095" max="14095" width="9.140625" style="3" customWidth="1"/>
    <col min="14096" max="14096" width="17.7109375" style="3" customWidth="1"/>
    <col min="14097" max="14097" width="11.28515625" style="3" customWidth="1"/>
    <col min="14098" max="14098" width="24.28515625" style="3" customWidth="1"/>
    <col min="14099" max="14099" width="10.7109375" style="3" customWidth="1"/>
    <col min="14100" max="14100" width="23.5703125" style="3" customWidth="1"/>
    <col min="14101" max="14101" width="7.42578125" style="3" customWidth="1"/>
    <col min="14102" max="14103" width="18.42578125" style="3" customWidth="1"/>
    <col min="14104" max="14104" width="16.85546875" style="3" customWidth="1"/>
    <col min="14105" max="14105" width="16.28515625" style="3" customWidth="1"/>
    <col min="14106" max="14106" width="16.140625" style="3" customWidth="1"/>
    <col min="14107" max="14107" width="15.28515625" style="3" customWidth="1"/>
    <col min="14108" max="14108" width="21.7109375" style="3" customWidth="1"/>
    <col min="14109" max="14109" width="18.85546875" style="3" customWidth="1"/>
    <col min="14110" max="14110" width="16.7109375" style="3" customWidth="1"/>
    <col min="14111" max="14111" width="18" style="3" customWidth="1"/>
    <col min="14112" max="14112" width="14" style="3" customWidth="1"/>
    <col min="14113" max="14113" width="16.7109375" style="3" customWidth="1"/>
    <col min="14114" max="14114" width="14.140625" style="3" customWidth="1"/>
    <col min="14115" max="14115" width="13.42578125" style="3" customWidth="1"/>
    <col min="14116" max="14116" width="10.7109375" style="3" customWidth="1"/>
    <col min="14117" max="14118" width="12.140625" style="3" customWidth="1"/>
    <col min="14119" max="14120" width="11.42578125" style="3" customWidth="1"/>
    <col min="14121" max="14121" width="12.28515625" style="3" customWidth="1"/>
    <col min="14122" max="14122" width="45.85546875" style="3" customWidth="1"/>
    <col min="14123" max="14123" width="27.7109375" style="3" customWidth="1"/>
    <col min="14124" max="14124" width="21.140625" style="3" customWidth="1"/>
    <col min="14125" max="14125" width="16" style="3" customWidth="1"/>
    <col min="14126" max="14126" width="19.7109375" style="3" customWidth="1"/>
    <col min="14127" max="14127" width="19.42578125" style="3" customWidth="1"/>
    <col min="14128" max="14128" width="24" style="3" customWidth="1"/>
    <col min="14129" max="14129" width="15.28515625" style="3" customWidth="1"/>
    <col min="14130" max="14131" width="20.7109375" style="3" customWidth="1"/>
    <col min="14132" max="14132" width="17.85546875" style="3" customWidth="1"/>
    <col min="14133" max="14134" width="11.5703125" style="3" customWidth="1"/>
    <col min="14135" max="14135" width="11.140625" style="3" customWidth="1"/>
    <col min="14136" max="14136" width="9.140625" style="3" customWidth="1"/>
    <col min="14137" max="14137" width="27.140625" style="3" customWidth="1"/>
    <col min="14138" max="14138" width="16.42578125" style="3" customWidth="1"/>
    <col min="14139" max="14139" width="15.7109375" style="3" customWidth="1"/>
    <col min="14140" max="14140" width="18.7109375" style="3" customWidth="1"/>
    <col min="14141" max="14141" width="16.85546875" style="3" customWidth="1"/>
    <col min="14142" max="14142" width="17.5703125" style="3" customWidth="1"/>
    <col min="14143" max="14336" width="9" style="3"/>
    <col min="14337" max="14337" width="4.140625" style="3" customWidth="1"/>
    <col min="14338" max="14338" width="13.42578125" style="3" customWidth="1"/>
    <col min="14339" max="14339" width="16" style="3" customWidth="1"/>
    <col min="14340" max="14340" width="22.5703125" style="3" customWidth="1"/>
    <col min="14341" max="14341" width="18.140625" style="3" customWidth="1"/>
    <col min="14342" max="14342" width="13.85546875" style="3" customWidth="1"/>
    <col min="14343" max="14343" width="9.42578125" style="3" customWidth="1"/>
    <col min="14344" max="14344" width="8.28515625" style="3" customWidth="1"/>
    <col min="14345" max="14345" width="13.5703125" style="3" customWidth="1"/>
    <col min="14346" max="14346" width="59.5703125" style="3" customWidth="1"/>
    <col min="14347" max="14347" width="14.5703125" style="3" customWidth="1"/>
    <col min="14348" max="14348" width="16" style="3" customWidth="1"/>
    <col min="14349" max="14350" width="13.42578125" style="3" customWidth="1"/>
    <col min="14351" max="14351" width="9.140625" style="3" customWidth="1"/>
    <col min="14352" max="14352" width="17.7109375" style="3" customWidth="1"/>
    <col min="14353" max="14353" width="11.28515625" style="3" customWidth="1"/>
    <col min="14354" max="14354" width="24.28515625" style="3" customWidth="1"/>
    <col min="14355" max="14355" width="10.7109375" style="3" customWidth="1"/>
    <col min="14356" max="14356" width="23.5703125" style="3" customWidth="1"/>
    <col min="14357" max="14357" width="7.42578125" style="3" customWidth="1"/>
    <col min="14358" max="14359" width="18.42578125" style="3" customWidth="1"/>
    <col min="14360" max="14360" width="16.85546875" style="3" customWidth="1"/>
    <col min="14361" max="14361" width="16.28515625" style="3" customWidth="1"/>
    <col min="14362" max="14362" width="16.140625" style="3" customWidth="1"/>
    <col min="14363" max="14363" width="15.28515625" style="3" customWidth="1"/>
    <col min="14364" max="14364" width="21.7109375" style="3" customWidth="1"/>
    <col min="14365" max="14365" width="18.85546875" style="3" customWidth="1"/>
    <col min="14366" max="14366" width="16.7109375" style="3" customWidth="1"/>
    <col min="14367" max="14367" width="18" style="3" customWidth="1"/>
    <col min="14368" max="14368" width="14" style="3" customWidth="1"/>
    <col min="14369" max="14369" width="16.7109375" style="3" customWidth="1"/>
    <col min="14370" max="14370" width="14.140625" style="3" customWidth="1"/>
    <col min="14371" max="14371" width="13.42578125" style="3" customWidth="1"/>
    <col min="14372" max="14372" width="10.7109375" style="3" customWidth="1"/>
    <col min="14373" max="14374" width="12.140625" style="3" customWidth="1"/>
    <col min="14375" max="14376" width="11.42578125" style="3" customWidth="1"/>
    <col min="14377" max="14377" width="12.28515625" style="3" customWidth="1"/>
    <col min="14378" max="14378" width="45.85546875" style="3" customWidth="1"/>
    <col min="14379" max="14379" width="27.7109375" style="3" customWidth="1"/>
    <col min="14380" max="14380" width="21.140625" style="3" customWidth="1"/>
    <col min="14381" max="14381" width="16" style="3" customWidth="1"/>
    <col min="14382" max="14382" width="19.7109375" style="3" customWidth="1"/>
    <col min="14383" max="14383" width="19.42578125" style="3" customWidth="1"/>
    <col min="14384" max="14384" width="24" style="3" customWidth="1"/>
    <col min="14385" max="14385" width="15.28515625" style="3" customWidth="1"/>
    <col min="14386" max="14387" width="20.7109375" style="3" customWidth="1"/>
    <col min="14388" max="14388" width="17.85546875" style="3" customWidth="1"/>
    <col min="14389" max="14390" width="11.5703125" style="3" customWidth="1"/>
    <col min="14391" max="14391" width="11.140625" style="3" customWidth="1"/>
    <col min="14392" max="14392" width="9.140625" style="3" customWidth="1"/>
    <col min="14393" max="14393" width="27.140625" style="3" customWidth="1"/>
    <col min="14394" max="14394" width="16.42578125" style="3" customWidth="1"/>
    <col min="14395" max="14395" width="15.7109375" style="3" customWidth="1"/>
    <col min="14396" max="14396" width="18.7109375" style="3" customWidth="1"/>
    <col min="14397" max="14397" width="16.85546875" style="3" customWidth="1"/>
    <col min="14398" max="14398" width="17.5703125" style="3" customWidth="1"/>
    <col min="14399" max="14592" width="9" style="3"/>
    <col min="14593" max="14593" width="4.140625" style="3" customWidth="1"/>
    <col min="14594" max="14594" width="13.42578125" style="3" customWidth="1"/>
    <col min="14595" max="14595" width="16" style="3" customWidth="1"/>
    <col min="14596" max="14596" width="22.5703125" style="3" customWidth="1"/>
    <col min="14597" max="14597" width="18.140625" style="3" customWidth="1"/>
    <col min="14598" max="14598" width="13.85546875" style="3" customWidth="1"/>
    <col min="14599" max="14599" width="9.42578125" style="3" customWidth="1"/>
    <col min="14600" max="14600" width="8.28515625" style="3" customWidth="1"/>
    <col min="14601" max="14601" width="13.5703125" style="3" customWidth="1"/>
    <col min="14602" max="14602" width="59.5703125" style="3" customWidth="1"/>
    <col min="14603" max="14603" width="14.5703125" style="3" customWidth="1"/>
    <col min="14604" max="14604" width="16" style="3" customWidth="1"/>
    <col min="14605" max="14606" width="13.42578125" style="3" customWidth="1"/>
    <col min="14607" max="14607" width="9.140625" style="3" customWidth="1"/>
    <col min="14608" max="14608" width="17.7109375" style="3" customWidth="1"/>
    <col min="14609" max="14609" width="11.28515625" style="3" customWidth="1"/>
    <col min="14610" max="14610" width="24.28515625" style="3" customWidth="1"/>
    <col min="14611" max="14611" width="10.7109375" style="3" customWidth="1"/>
    <col min="14612" max="14612" width="23.5703125" style="3" customWidth="1"/>
    <col min="14613" max="14613" width="7.42578125" style="3" customWidth="1"/>
    <col min="14614" max="14615" width="18.42578125" style="3" customWidth="1"/>
    <col min="14616" max="14616" width="16.85546875" style="3" customWidth="1"/>
    <col min="14617" max="14617" width="16.28515625" style="3" customWidth="1"/>
    <col min="14618" max="14618" width="16.140625" style="3" customWidth="1"/>
    <col min="14619" max="14619" width="15.28515625" style="3" customWidth="1"/>
    <col min="14620" max="14620" width="21.7109375" style="3" customWidth="1"/>
    <col min="14621" max="14621" width="18.85546875" style="3" customWidth="1"/>
    <col min="14622" max="14622" width="16.7109375" style="3" customWidth="1"/>
    <col min="14623" max="14623" width="18" style="3" customWidth="1"/>
    <col min="14624" max="14624" width="14" style="3" customWidth="1"/>
    <col min="14625" max="14625" width="16.7109375" style="3" customWidth="1"/>
    <col min="14626" max="14626" width="14.140625" style="3" customWidth="1"/>
    <col min="14627" max="14627" width="13.42578125" style="3" customWidth="1"/>
    <col min="14628" max="14628" width="10.7109375" style="3" customWidth="1"/>
    <col min="14629" max="14630" width="12.140625" style="3" customWidth="1"/>
    <col min="14631" max="14632" width="11.42578125" style="3" customWidth="1"/>
    <col min="14633" max="14633" width="12.28515625" style="3" customWidth="1"/>
    <col min="14634" max="14634" width="45.85546875" style="3" customWidth="1"/>
    <col min="14635" max="14635" width="27.7109375" style="3" customWidth="1"/>
    <col min="14636" max="14636" width="21.140625" style="3" customWidth="1"/>
    <col min="14637" max="14637" width="16" style="3" customWidth="1"/>
    <col min="14638" max="14638" width="19.7109375" style="3" customWidth="1"/>
    <col min="14639" max="14639" width="19.42578125" style="3" customWidth="1"/>
    <col min="14640" max="14640" width="24" style="3" customWidth="1"/>
    <col min="14641" max="14641" width="15.28515625" style="3" customWidth="1"/>
    <col min="14642" max="14643" width="20.7109375" style="3" customWidth="1"/>
    <col min="14644" max="14644" width="17.85546875" style="3" customWidth="1"/>
    <col min="14645" max="14646" width="11.5703125" style="3" customWidth="1"/>
    <col min="14647" max="14647" width="11.140625" style="3" customWidth="1"/>
    <col min="14648" max="14648" width="9.140625" style="3" customWidth="1"/>
    <col min="14649" max="14649" width="27.140625" style="3" customWidth="1"/>
    <col min="14650" max="14650" width="16.42578125" style="3" customWidth="1"/>
    <col min="14651" max="14651" width="15.7109375" style="3" customWidth="1"/>
    <col min="14652" max="14652" width="18.7109375" style="3" customWidth="1"/>
    <col min="14653" max="14653" width="16.85546875" style="3" customWidth="1"/>
    <col min="14654" max="14654" width="17.5703125" style="3" customWidth="1"/>
    <col min="14655" max="14848" width="9" style="3"/>
    <col min="14849" max="14849" width="4.140625" style="3" customWidth="1"/>
    <col min="14850" max="14850" width="13.42578125" style="3" customWidth="1"/>
    <col min="14851" max="14851" width="16" style="3" customWidth="1"/>
    <col min="14852" max="14852" width="22.5703125" style="3" customWidth="1"/>
    <col min="14853" max="14853" width="18.140625" style="3" customWidth="1"/>
    <col min="14854" max="14854" width="13.85546875" style="3" customWidth="1"/>
    <col min="14855" max="14855" width="9.42578125" style="3" customWidth="1"/>
    <col min="14856" max="14856" width="8.28515625" style="3" customWidth="1"/>
    <col min="14857" max="14857" width="13.5703125" style="3" customWidth="1"/>
    <col min="14858" max="14858" width="59.5703125" style="3" customWidth="1"/>
    <col min="14859" max="14859" width="14.5703125" style="3" customWidth="1"/>
    <col min="14860" max="14860" width="16" style="3" customWidth="1"/>
    <col min="14861" max="14862" width="13.42578125" style="3" customWidth="1"/>
    <col min="14863" max="14863" width="9.140625" style="3" customWidth="1"/>
    <col min="14864" max="14864" width="17.7109375" style="3" customWidth="1"/>
    <col min="14865" max="14865" width="11.28515625" style="3" customWidth="1"/>
    <col min="14866" max="14866" width="24.28515625" style="3" customWidth="1"/>
    <col min="14867" max="14867" width="10.7109375" style="3" customWidth="1"/>
    <col min="14868" max="14868" width="23.5703125" style="3" customWidth="1"/>
    <col min="14869" max="14869" width="7.42578125" style="3" customWidth="1"/>
    <col min="14870" max="14871" width="18.42578125" style="3" customWidth="1"/>
    <col min="14872" max="14872" width="16.85546875" style="3" customWidth="1"/>
    <col min="14873" max="14873" width="16.28515625" style="3" customWidth="1"/>
    <col min="14874" max="14874" width="16.140625" style="3" customWidth="1"/>
    <col min="14875" max="14875" width="15.28515625" style="3" customWidth="1"/>
    <col min="14876" max="14876" width="21.7109375" style="3" customWidth="1"/>
    <col min="14877" max="14877" width="18.85546875" style="3" customWidth="1"/>
    <col min="14878" max="14878" width="16.7109375" style="3" customWidth="1"/>
    <col min="14879" max="14879" width="18" style="3" customWidth="1"/>
    <col min="14880" max="14880" width="14" style="3" customWidth="1"/>
    <col min="14881" max="14881" width="16.7109375" style="3" customWidth="1"/>
    <col min="14882" max="14882" width="14.140625" style="3" customWidth="1"/>
    <col min="14883" max="14883" width="13.42578125" style="3" customWidth="1"/>
    <col min="14884" max="14884" width="10.7109375" style="3" customWidth="1"/>
    <col min="14885" max="14886" width="12.140625" style="3" customWidth="1"/>
    <col min="14887" max="14888" width="11.42578125" style="3" customWidth="1"/>
    <col min="14889" max="14889" width="12.28515625" style="3" customWidth="1"/>
    <col min="14890" max="14890" width="45.85546875" style="3" customWidth="1"/>
    <col min="14891" max="14891" width="27.7109375" style="3" customWidth="1"/>
    <col min="14892" max="14892" width="21.140625" style="3" customWidth="1"/>
    <col min="14893" max="14893" width="16" style="3" customWidth="1"/>
    <col min="14894" max="14894" width="19.7109375" style="3" customWidth="1"/>
    <col min="14895" max="14895" width="19.42578125" style="3" customWidth="1"/>
    <col min="14896" max="14896" width="24" style="3" customWidth="1"/>
    <col min="14897" max="14897" width="15.28515625" style="3" customWidth="1"/>
    <col min="14898" max="14899" width="20.7109375" style="3" customWidth="1"/>
    <col min="14900" max="14900" width="17.85546875" style="3" customWidth="1"/>
    <col min="14901" max="14902" width="11.5703125" style="3" customWidth="1"/>
    <col min="14903" max="14903" width="11.140625" style="3" customWidth="1"/>
    <col min="14904" max="14904" width="9.140625" style="3" customWidth="1"/>
    <col min="14905" max="14905" width="27.140625" style="3" customWidth="1"/>
    <col min="14906" max="14906" width="16.42578125" style="3" customWidth="1"/>
    <col min="14907" max="14907" width="15.7109375" style="3" customWidth="1"/>
    <col min="14908" max="14908" width="18.7109375" style="3" customWidth="1"/>
    <col min="14909" max="14909" width="16.85546875" style="3" customWidth="1"/>
    <col min="14910" max="14910" width="17.5703125" style="3" customWidth="1"/>
    <col min="14911" max="15104" width="9" style="3"/>
    <col min="15105" max="15105" width="4.140625" style="3" customWidth="1"/>
    <col min="15106" max="15106" width="13.42578125" style="3" customWidth="1"/>
    <col min="15107" max="15107" width="16" style="3" customWidth="1"/>
    <col min="15108" max="15108" width="22.5703125" style="3" customWidth="1"/>
    <col min="15109" max="15109" width="18.140625" style="3" customWidth="1"/>
    <col min="15110" max="15110" width="13.85546875" style="3" customWidth="1"/>
    <col min="15111" max="15111" width="9.42578125" style="3" customWidth="1"/>
    <col min="15112" max="15112" width="8.28515625" style="3" customWidth="1"/>
    <col min="15113" max="15113" width="13.5703125" style="3" customWidth="1"/>
    <col min="15114" max="15114" width="59.5703125" style="3" customWidth="1"/>
    <col min="15115" max="15115" width="14.5703125" style="3" customWidth="1"/>
    <col min="15116" max="15116" width="16" style="3" customWidth="1"/>
    <col min="15117" max="15118" width="13.42578125" style="3" customWidth="1"/>
    <col min="15119" max="15119" width="9.140625" style="3" customWidth="1"/>
    <col min="15120" max="15120" width="17.7109375" style="3" customWidth="1"/>
    <col min="15121" max="15121" width="11.28515625" style="3" customWidth="1"/>
    <col min="15122" max="15122" width="24.28515625" style="3" customWidth="1"/>
    <col min="15123" max="15123" width="10.7109375" style="3" customWidth="1"/>
    <col min="15124" max="15124" width="23.5703125" style="3" customWidth="1"/>
    <col min="15125" max="15125" width="7.42578125" style="3" customWidth="1"/>
    <col min="15126" max="15127" width="18.42578125" style="3" customWidth="1"/>
    <col min="15128" max="15128" width="16.85546875" style="3" customWidth="1"/>
    <col min="15129" max="15129" width="16.28515625" style="3" customWidth="1"/>
    <col min="15130" max="15130" width="16.140625" style="3" customWidth="1"/>
    <col min="15131" max="15131" width="15.28515625" style="3" customWidth="1"/>
    <col min="15132" max="15132" width="21.7109375" style="3" customWidth="1"/>
    <col min="15133" max="15133" width="18.85546875" style="3" customWidth="1"/>
    <col min="15134" max="15134" width="16.7109375" style="3" customWidth="1"/>
    <col min="15135" max="15135" width="18" style="3" customWidth="1"/>
    <col min="15136" max="15136" width="14" style="3" customWidth="1"/>
    <col min="15137" max="15137" width="16.7109375" style="3" customWidth="1"/>
    <col min="15138" max="15138" width="14.140625" style="3" customWidth="1"/>
    <col min="15139" max="15139" width="13.42578125" style="3" customWidth="1"/>
    <col min="15140" max="15140" width="10.7109375" style="3" customWidth="1"/>
    <col min="15141" max="15142" width="12.140625" style="3" customWidth="1"/>
    <col min="15143" max="15144" width="11.42578125" style="3" customWidth="1"/>
    <col min="15145" max="15145" width="12.28515625" style="3" customWidth="1"/>
    <col min="15146" max="15146" width="45.85546875" style="3" customWidth="1"/>
    <col min="15147" max="15147" width="27.7109375" style="3" customWidth="1"/>
    <col min="15148" max="15148" width="21.140625" style="3" customWidth="1"/>
    <col min="15149" max="15149" width="16" style="3" customWidth="1"/>
    <col min="15150" max="15150" width="19.7109375" style="3" customWidth="1"/>
    <col min="15151" max="15151" width="19.42578125" style="3" customWidth="1"/>
    <col min="15152" max="15152" width="24" style="3" customWidth="1"/>
    <col min="15153" max="15153" width="15.28515625" style="3" customWidth="1"/>
    <col min="15154" max="15155" width="20.7109375" style="3" customWidth="1"/>
    <col min="15156" max="15156" width="17.85546875" style="3" customWidth="1"/>
    <col min="15157" max="15158" width="11.5703125" style="3" customWidth="1"/>
    <col min="15159" max="15159" width="11.140625" style="3" customWidth="1"/>
    <col min="15160" max="15160" width="9.140625" style="3" customWidth="1"/>
    <col min="15161" max="15161" width="27.140625" style="3" customWidth="1"/>
    <col min="15162" max="15162" width="16.42578125" style="3" customWidth="1"/>
    <col min="15163" max="15163" width="15.7109375" style="3" customWidth="1"/>
    <col min="15164" max="15164" width="18.7109375" style="3" customWidth="1"/>
    <col min="15165" max="15165" width="16.85546875" style="3" customWidth="1"/>
    <col min="15166" max="15166" width="17.5703125" style="3" customWidth="1"/>
    <col min="15167" max="15360" width="9" style="3"/>
    <col min="15361" max="15361" width="4.140625" style="3" customWidth="1"/>
    <col min="15362" max="15362" width="13.42578125" style="3" customWidth="1"/>
    <col min="15363" max="15363" width="16" style="3" customWidth="1"/>
    <col min="15364" max="15364" width="22.5703125" style="3" customWidth="1"/>
    <col min="15365" max="15365" width="18.140625" style="3" customWidth="1"/>
    <col min="15366" max="15366" width="13.85546875" style="3" customWidth="1"/>
    <col min="15367" max="15367" width="9.42578125" style="3" customWidth="1"/>
    <col min="15368" max="15368" width="8.28515625" style="3" customWidth="1"/>
    <col min="15369" max="15369" width="13.5703125" style="3" customWidth="1"/>
    <col min="15370" max="15370" width="59.5703125" style="3" customWidth="1"/>
    <col min="15371" max="15371" width="14.5703125" style="3" customWidth="1"/>
    <col min="15372" max="15372" width="16" style="3" customWidth="1"/>
    <col min="15373" max="15374" width="13.42578125" style="3" customWidth="1"/>
    <col min="15375" max="15375" width="9.140625" style="3" customWidth="1"/>
    <col min="15376" max="15376" width="17.7109375" style="3" customWidth="1"/>
    <col min="15377" max="15377" width="11.28515625" style="3" customWidth="1"/>
    <col min="15378" max="15378" width="24.28515625" style="3" customWidth="1"/>
    <col min="15379" max="15379" width="10.7109375" style="3" customWidth="1"/>
    <col min="15380" max="15380" width="23.5703125" style="3" customWidth="1"/>
    <col min="15381" max="15381" width="7.42578125" style="3" customWidth="1"/>
    <col min="15382" max="15383" width="18.42578125" style="3" customWidth="1"/>
    <col min="15384" max="15384" width="16.85546875" style="3" customWidth="1"/>
    <col min="15385" max="15385" width="16.28515625" style="3" customWidth="1"/>
    <col min="15386" max="15386" width="16.140625" style="3" customWidth="1"/>
    <col min="15387" max="15387" width="15.28515625" style="3" customWidth="1"/>
    <col min="15388" max="15388" width="21.7109375" style="3" customWidth="1"/>
    <col min="15389" max="15389" width="18.85546875" style="3" customWidth="1"/>
    <col min="15390" max="15390" width="16.7109375" style="3" customWidth="1"/>
    <col min="15391" max="15391" width="18" style="3" customWidth="1"/>
    <col min="15392" max="15392" width="14" style="3" customWidth="1"/>
    <col min="15393" max="15393" width="16.7109375" style="3" customWidth="1"/>
    <col min="15394" max="15394" width="14.140625" style="3" customWidth="1"/>
    <col min="15395" max="15395" width="13.42578125" style="3" customWidth="1"/>
    <col min="15396" max="15396" width="10.7109375" style="3" customWidth="1"/>
    <col min="15397" max="15398" width="12.140625" style="3" customWidth="1"/>
    <col min="15399" max="15400" width="11.42578125" style="3" customWidth="1"/>
    <col min="15401" max="15401" width="12.28515625" style="3" customWidth="1"/>
    <col min="15402" max="15402" width="45.85546875" style="3" customWidth="1"/>
    <col min="15403" max="15403" width="27.7109375" style="3" customWidth="1"/>
    <col min="15404" max="15404" width="21.140625" style="3" customWidth="1"/>
    <col min="15405" max="15405" width="16" style="3" customWidth="1"/>
    <col min="15406" max="15406" width="19.7109375" style="3" customWidth="1"/>
    <col min="15407" max="15407" width="19.42578125" style="3" customWidth="1"/>
    <col min="15408" max="15408" width="24" style="3" customWidth="1"/>
    <col min="15409" max="15409" width="15.28515625" style="3" customWidth="1"/>
    <col min="15410" max="15411" width="20.7109375" style="3" customWidth="1"/>
    <col min="15412" max="15412" width="17.85546875" style="3" customWidth="1"/>
    <col min="15413" max="15414" width="11.5703125" style="3" customWidth="1"/>
    <col min="15415" max="15415" width="11.140625" style="3" customWidth="1"/>
    <col min="15416" max="15416" width="9.140625" style="3" customWidth="1"/>
    <col min="15417" max="15417" width="27.140625" style="3" customWidth="1"/>
    <col min="15418" max="15418" width="16.42578125" style="3" customWidth="1"/>
    <col min="15419" max="15419" width="15.7109375" style="3" customWidth="1"/>
    <col min="15420" max="15420" width="18.7109375" style="3" customWidth="1"/>
    <col min="15421" max="15421" width="16.85546875" style="3" customWidth="1"/>
    <col min="15422" max="15422" width="17.5703125" style="3" customWidth="1"/>
    <col min="15423" max="15616" width="9" style="3"/>
    <col min="15617" max="15617" width="4.140625" style="3" customWidth="1"/>
    <col min="15618" max="15618" width="13.42578125" style="3" customWidth="1"/>
    <col min="15619" max="15619" width="16" style="3" customWidth="1"/>
    <col min="15620" max="15620" width="22.5703125" style="3" customWidth="1"/>
    <col min="15621" max="15621" width="18.140625" style="3" customWidth="1"/>
    <col min="15622" max="15622" width="13.85546875" style="3" customWidth="1"/>
    <col min="15623" max="15623" width="9.42578125" style="3" customWidth="1"/>
    <col min="15624" max="15624" width="8.28515625" style="3" customWidth="1"/>
    <col min="15625" max="15625" width="13.5703125" style="3" customWidth="1"/>
    <col min="15626" max="15626" width="59.5703125" style="3" customWidth="1"/>
    <col min="15627" max="15627" width="14.5703125" style="3" customWidth="1"/>
    <col min="15628" max="15628" width="16" style="3" customWidth="1"/>
    <col min="15629" max="15630" width="13.42578125" style="3" customWidth="1"/>
    <col min="15631" max="15631" width="9.140625" style="3" customWidth="1"/>
    <col min="15632" max="15632" width="17.7109375" style="3" customWidth="1"/>
    <col min="15633" max="15633" width="11.28515625" style="3" customWidth="1"/>
    <col min="15634" max="15634" width="24.28515625" style="3" customWidth="1"/>
    <col min="15635" max="15635" width="10.7109375" style="3" customWidth="1"/>
    <col min="15636" max="15636" width="23.5703125" style="3" customWidth="1"/>
    <col min="15637" max="15637" width="7.42578125" style="3" customWidth="1"/>
    <col min="15638" max="15639" width="18.42578125" style="3" customWidth="1"/>
    <col min="15640" max="15640" width="16.85546875" style="3" customWidth="1"/>
    <col min="15641" max="15641" width="16.28515625" style="3" customWidth="1"/>
    <col min="15642" max="15642" width="16.140625" style="3" customWidth="1"/>
    <col min="15643" max="15643" width="15.28515625" style="3" customWidth="1"/>
    <col min="15644" max="15644" width="21.7109375" style="3" customWidth="1"/>
    <col min="15645" max="15645" width="18.85546875" style="3" customWidth="1"/>
    <col min="15646" max="15646" width="16.7109375" style="3" customWidth="1"/>
    <col min="15647" max="15647" width="18" style="3" customWidth="1"/>
    <col min="15648" max="15648" width="14" style="3" customWidth="1"/>
    <col min="15649" max="15649" width="16.7109375" style="3" customWidth="1"/>
    <col min="15650" max="15650" width="14.140625" style="3" customWidth="1"/>
    <col min="15651" max="15651" width="13.42578125" style="3" customWidth="1"/>
    <col min="15652" max="15652" width="10.7109375" style="3" customWidth="1"/>
    <col min="15653" max="15654" width="12.140625" style="3" customWidth="1"/>
    <col min="15655" max="15656" width="11.42578125" style="3" customWidth="1"/>
    <col min="15657" max="15657" width="12.28515625" style="3" customWidth="1"/>
    <col min="15658" max="15658" width="45.85546875" style="3" customWidth="1"/>
    <col min="15659" max="15659" width="27.7109375" style="3" customWidth="1"/>
    <col min="15660" max="15660" width="21.140625" style="3" customWidth="1"/>
    <col min="15661" max="15661" width="16" style="3" customWidth="1"/>
    <col min="15662" max="15662" width="19.7109375" style="3" customWidth="1"/>
    <col min="15663" max="15663" width="19.42578125" style="3" customWidth="1"/>
    <col min="15664" max="15664" width="24" style="3" customWidth="1"/>
    <col min="15665" max="15665" width="15.28515625" style="3" customWidth="1"/>
    <col min="15666" max="15667" width="20.7109375" style="3" customWidth="1"/>
    <col min="15668" max="15668" width="17.85546875" style="3" customWidth="1"/>
    <col min="15669" max="15670" width="11.5703125" style="3" customWidth="1"/>
    <col min="15671" max="15671" width="11.140625" style="3" customWidth="1"/>
    <col min="15672" max="15672" width="9.140625" style="3" customWidth="1"/>
    <col min="15673" max="15673" width="27.140625" style="3" customWidth="1"/>
    <col min="15674" max="15674" width="16.42578125" style="3" customWidth="1"/>
    <col min="15675" max="15675" width="15.7109375" style="3" customWidth="1"/>
    <col min="15676" max="15676" width="18.7109375" style="3" customWidth="1"/>
    <col min="15677" max="15677" width="16.85546875" style="3" customWidth="1"/>
    <col min="15678" max="15678" width="17.5703125" style="3" customWidth="1"/>
    <col min="15679" max="15872" width="9" style="3"/>
    <col min="15873" max="15873" width="4.140625" style="3" customWidth="1"/>
    <col min="15874" max="15874" width="13.42578125" style="3" customWidth="1"/>
    <col min="15875" max="15875" width="16" style="3" customWidth="1"/>
    <col min="15876" max="15876" width="22.5703125" style="3" customWidth="1"/>
    <col min="15877" max="15877" width="18.140625" style="3" customWidth="1"/>
    <col min="15878" max="15878" width="13.85546875" style="3" customWidth="1"/>
    <col min="15879" max="15879" width="9.42578125" style="3" customWidth="1"/>
    <col min="15880" max="15880" width="8.28515625" style="3" customWidth="1"/>
    <col min="15881" max="15881" width="13.5703125" style="3" customWidth="1"/>
    <col min="15882" max="15882" width="59.5703125" style="3" customWidth="1"/>
    <col min="15883" max="15883" width="14.5703125" style="3" customWidth="1"/>
    <col min="15884" max="15884" width="16" style="3" customWidth="1"/>
    <col min="15885" max="15886" width="13.42578125" style="3" customWidth="1"/>
    <col min="15887" max="15887" width="9.140625" style="3" customWidth="1"/>
    <col min="15888" max="15888" width="17.7109375" style="3" customWidth="1"/>
    <col min="15889" max="15889" width="11.28515625" style="3" customWidth="1"/>
    <col min="15890" max="15890" width="24.28515625" style="3" customWidth="1"/>
    <col min="15891" max="15891" width="10.7109375" style="3" customWidth="1"/>
    <col min="15892" max="15892" width="23.5703125" style="3" customWidth="1"/>
    <col min="15893" max="15893" width="7.42578125" style="3" customWidth="1"/>
    <col min="15894" max="15895" width="18.42578125" style="3" customWidth="1"/>
    <col min="15896" max="15896" width="16.85546875" style="3" customWidth="1"/>
    <col min="15897" max="15897" width="16.28515625" style="3" customWidth="1"/>
    <col min="15898" max="15898" width="16.140625" style="3" customWidth="1"/>
    <col min="15899" max="15899" width="15.28515625" style="3" customWidth="1"/>
    <col min="15900" max="15900" width="21.7109375" style="3" customWidth="1"/>
    <col min="15901" max="15901" width="18.85546875" style="3" customWidth="1"/>
    <col min="15902" max="15902" width="16.7109375" style="3" customWidth="1"/>
    <col min="15903" max="15903" width="18" style="3" customWidth="1"/>
    <col min="15904" max="15904" width="14" style="3" customWidth="1"/>
    <col min="15905" max="15905" width="16.7109375" style="3" customWidth="1"/>
    <col min="15906" max="15906" width="14.140625" style="3" customWidth="1"/>
    <col min="15907" max="15907" width="13.42578125" style="3" customWidth="1"/>
    <col min="15908" max="15908" width="10.7109375" style="3" customWidth="1"/>
    <col min="15909" max="15910" width="12.140625" style="3" customWidth="1"/>
    <col min="15911" max="15912" width="11.42578125" style="3" customWidth="1"/>
    <col min="15913" max="15913" width="12.28515625" style="3" customWidth="1"/>
    <col min="15914" max="15914" width="45.85546875" style="3" customWidth="1"/>
    <col min="15915" max="15915" width="27.7109375" style="3" customWidth="1"/>
    <col min="15916" max="15916" width="21.140625" style="3" customWidth="1"/>
    <col min="15917" max="15917" width="16" style="3" customWidth="1"/>
    <col min="15918" max="15918" width="19.7109375" style="3" customWidth="1"/>
    <col min="15919" max="15919" width="19.42578125" style="3" customWidth="1"/>
    <col min="15920" max="15920" width="24" style="3" customWidth="1"/>
    <col min="15921" max="15921" width="15.28515625" style="3" customWidth="1"/>
    <col min="15922" max="15923" width="20.7109375" style="3" customWidth="1"/>
    <col min="15924" max="15924" width="17.85546875" style="3" customWidth="1"/>
    <col min="15925" max="15926" width="11.5703125" style="3" customWidth="1"/>
    <col min="15927" max="15927" width="11.140625" style="3" customWidth="1"/>
    <col min="15928" max="15928" width="9.140625" style="3" customWidth="1"/>
    <col min="15929" max="15929" width="27.140625" style="3" customWidth="1"/>
    <col min="15930" max="15930" width="16.42578125" style="3" customWidth="1"/>
    <col min="15931" max="15931" width="15.7109375" style="3" customWidth="1"/>
    <col min="15932" max="15932" width="18.7109375" style="3" customWidth="1"/>
    <col min="15933" max="15933" width="16.85546875" style="3" customWidth="1"/>
    <col min="15934" max="15934" width="17.5703125" style="3" customWidth="1"/>
    <col min="15935" max="16128" width="9" style="3"/>
    <col min="16129" max="16129" width="4.140625" style="3" customWidth="1"/>
    <col min="16130" max="16130" width="13.42578125" style="3" customWidth="1"/>
    <col min="16131" max="16131" width="16" style="3" customWidth="1"/>
    <col min="16132" max="16132" width="22.5703125" style="3" customWidth="1"/>
    <col min="16133" max="16133" width="18.140625" style="3" customWidth="1"/>
    <col min="16134" max="16134" width="13.85546875" style="3" customWidth="1"/>
    <col min="16135" max="16135" width="9.42578125" style="3" customWidth="1"/>
    <col min="16136" max="16136" width="8.28515625" style="3" customWidth="1"/>
    <col min="16137" max="16137" width="13.5703125" style="3" customWidth="1"/>
    <col min="16138" max="16138" width="59.5703125" style="3" customWidth="1"/>
    <col min="16139" max="16139" width="14.5703125" style="3" customWidth="1"/>
    <col min="16140" max="16140" width="16" style="3" customWidth="1"/>
    <col min="16141" max="16142" width="13.42578125" style="3" customWidth="1"/>
    <col min="16143" max="16143" width="9.140625" style="3" customWidth="1"/>
    <col min="16144" max="16144" width="17.7109375" style="3" customWidth="1"/>
    <col min="16145" max="16145" width="11.28515625" style="3" customWidth="1"/>
    <col min="16146" max="16146" width="24.28515625" style="3" customWidth="1"/>
    <col min="16147" max="16147" width="10.7109375" style="3" customWidth="1"/>
    <col min="16148" max="16148" width="23.5703125" style="3" customWidth="1"/>
    <col min="16149" max="16149" width="7.42578125" style="3" customWidth="1"/>
    <col min="16150" max="16151" width="18.42578125" style="3" customWidth="1"/>
    <col min="16152" max="16152" width="16.85546875" style="3" customWidth="1"/>
    <col min="16153" max="16153" width="16.28515625" style="3" customWidth="1"/>
    <col min="16154" max="16154" width="16.140625" style="3" customWidth="1"/>
    <col min="16155" max="16155" width="15.28515625" style="3" customWidth="1"/>
    <col min="16156" max="16156" width="21.7109375" style="3" customWidth="1"/>
    <col min="16157" max="16157" width="18.85546875" style="3" customWidth="1"/>
    <col min="16158" max="16158" width="16.7109375" style="3" customWidth="1"/>
    <col min="16159" max="16159" width="18" style="3" customWidth="1"/>
    <col min="16160" max="16160" width="14" style="3" customWidth="1"/>
    <col min="16161" max="16161" width="16.7109375" style="3" customWidth="1"/>
    <col min="16162" max="16162" width="14.140625" style="3" customWidth="1"/>
    <col min="16163" max="16163" width="13.42578125" style="3" customWidth="1"/>
    <col min="16164" max="16164" width="10.7109375" style="3" customWidth="1"/>
    <col min="16165" max="16166" width="12.140625" style="3" customWidth="1"/>
    <col min="16167" max="16168" width="11.42578125" style="3" customWidth="1"/>
    <col min="16169" max="16169" width="12.28515625" style="3" customWidth="1"/>
    <col min="16170" max="16170" width="45.85546875" style="3" customWidth="1"/>
    <col min="16171" max="16171" width="27.7109375" style="3" customWidth="1"/>
    <col min="16172" max="16172" width="21.140625" style="3" customWidth="1"/>
    <col min="16173" max="16173" width="16" style="3" customWidth="1"/>
    <col min="16174" max="16174" width="19.7109375" style="3" customWidth="1"/>
    <col min="16175" max="16175" width="19.42578125" style="3" customWidth="1"/>
    <col min="16176" max="16176" width="24" style="3" customWidth="1"/>
    <col min="16177" max="16177" width="15.28515625" style="3" customWidth="1"/>
    <col min="16178" max="16179" width="20.7109375" style="3" customWidth="1"/>
    <col min="16180" max="16180" width="17.85546875" style="3" customWidth="1"/>
    <col min="16181" max="16182" width="11.5703125" style="3" customWidth="1"/>
    <col min="16183" max="16183" width="11.140625" style="3" customWidth="1"/>
    <col min="16184" max="16184" width="9.140625" style="3" customWidth="1"/>
    <col min="16185" max="16185" width="27.140625" style="3" customWidth="1"/>
    <col min="16186" max="16186" width="16.42578125" style="3" customWidth="1"/>
    <col min="16187" max="16187" width="15.7109375" style="3" customWidth="1"/>
    <col min="16188" max="16188" width="18.7109375" style="3" customWidth="1"/>
    <col min="16189" max="16189" width="16.85546875" style="3" customWidth="1"/>
    <col min="16190" max="16190" width="17.5703125" style="3" customWidth="1"/>
    <col min="16191" max="16384" width="9" style="3"/>
  </cols>
  <sheetData>
    <row r="1" spans="1:62" ht="23.25" x14ac:dyDescent="0.3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3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1"/>
      <c r="BI1" s="2"/>
      <c r="BJ1" s="2"/>
    </row>
    <row r="2" spans="1:62" ht="15" x14ac:dyDescent="0.25">
      <c r="A2" s="4"/>
      <c r="B2" s="5"/>
      <c r="C2" s="6"/>
      <c r="D2" s="6"/>
      <c r="E2" s="7"/>
      <c r="F2" s="6"/>
      <c r="G2" s="8"/>
      <c r="H2" s="8"/>
      <c r="I2" s="6"/>
      <c r="J2" s="6"/>
      <c r="K2" s="6"/>
      <c r="L2" s="6"/>
      <c r="M2" s="6"/>
      <c r="N2" s="6"/>
      <c r="O2" s="154"/>
      <c r="P2" s="154"/>
      <c r="Q2" s="154"/>
      <c r="R2" s="8"/>
      <c r="S2" s="8"/>
      <c r="T2" s="8"/>
      <c r="U2" s="8"/>
      <c r="V2" s="7"/>
      <c r="W2" s="9"/>
      <c r="X2" s="8"/>
      <c r="Y2" s="8"/>
      <c r="Z2" s="155"/>
      <c r="AA2" s="8"/>
      <c r="AB2" s="8"/>
      <c r="AC2" s="8"/>
      <c r="AD2" s="8"/>
      <c r="AE2" s="8"/>
      <c r="AF2" s="10"/>
      <c r="AG2" s="11"/>
      <c r="AH2" s="11"/>
      <c r="AI2" s="8"/>
      <c r="AJ2" s="8"/>
      <c r="AK2" s="8"/>
      <c r="AL2" s="8"/>
      <c r="AM2" s="8"/>
      <c r="AN2" s="8"/>
      <c r="AO2" s="8"/>
      <c r="AP2" s="8"/>
      <c r="AQ2" s="8"/>
      <c r="AR2" s="8"/>
      <c r="AS2" s="12"/>
      <c r="AT2" s="13"/>
      <c r="AU2" s="14"/>
      <c r="AV2" s="8"/>
      <c r="AW2" s="12"/>
      <c r="AX2" s="8"/>
      <c r="AY2" s="8"/>
      <c r="AZ2" s="8"/>
      <c r="BA2" s="8"/>
      <c r="BB2" s="8"/>
      <c r="BC2" s="8"/>
      <c r="BD2" s="8"/>
      <c r="BE2" s="15" t="s">
        <v>1</v>
      </c>
      <c r="BF2" s="16"/>
      <c r="BG2" s="4"/>
      <c r="BH2" s="1"/>
      <c r="BI2" s="2"/>
      <c r="BJ2" s="2"/>
    </row>
    <row r="3" spans="1:62" ht="15" x14ac:dyDescent="0.2">
      <c r="A3" s="221" t="s">
        <v>2</v>
      </c>
      <c r="B3" s="234" t="s">
        <v>3</v>
      </c>
      <c r="C3" s="221" t="s">
        <v>4</v>
      </c>
      <c r="D3" s="221" t="s">
        <v>5</v>
      </c>
      <c r="E3" s="221" t="s">
        <v>6</v>
      </c>
      <c r="F3" s="221" t="s">
        <v>7</v>
      </c>
      <c r="G3" s="221" t="s">
        <v>8</v>
      </c>
      <c r="H3" s="221" t="s">
        <v>9</v>
      </c>
      <c r="I3" s="221" t="s">
        <v>10</v>
      </c>
      <c r="J3" s="221" t="s">
        <v>11</v>
      </c>
      <c r="K3" s="221" t="s">
        <v>564</v>
      </c>
      <c r="L3" s="221" t="s">
        <v>565</v>
      </c>
      <c r="M3" s="231" t="s">
        <v>566</v>
      </c>
      <c r="N3" s="221" t="s">
        <v>567</v>
      </c>
      <c r="O3" s="221" t="s">
        <v>568</v>
      </c>
      <c r="P3" s="221" t="s">
        <v>569</v>
      </c>
      <c r="Q3" s="226" t="s">
        <v>570</v>
      </c>
      <c r="R3" s="221" t="s">
        <v>571</v>
      </c>
      <c r="S3" s="221"/>
      <c r="T3" s="221"/>
      <c r="U3" s="221"/>
      <c r="V3" s="221"/>
      <c r="W3" s="203"/>
      <c r="X3" s="221" t="s">
        <v>572</v>
      </c>
      <c r="Y3" s="221"/>
      <c r="Z3" s="222" t="s">
        <v>573</v>
      </c>
      <c r="AA3" s="229"/>
      <c r="AB3" s="214" t="s">
        <v>12</v>
      </c>
      <c r="AC3" s="214"/>
      <c r="AD3" s="214"/>
      <c r="AE3" s="214"/>
      <c r="AF3" s="214" t="s">
        <v>13</v>
      </c>
      <c r="AG3" s="214" t="s">
        <v>14</v>
      </c>
      <c r="AH3" s="214"/>
      <c r="AI3" s="214"/>
      <c r="AJ3" s="214"/>
      <c r="AK3" s="214" t="s">
        <v>15</v>
      </c>
      <c r="AL3" s="214"/>
      <c r="AM3" s="214"/>
      <c r="AN3" s="214"/>
      <c r="AO3" s="223" t="s">
        <v>16</v>
      </c>
      <c r="AP3" s="224"/>
      <c r="AQ3" s="214" t="s">
        <v>17</v>
      </c>
      <c r="AR3" s="214"/>
      <c r="AS3" s="214"/>
      <c r="AT3" s="225"/>
      <c r="AU3" s="214"/>
      <c r="AV3" s="214"/>
      <c r="AW3" s="214"/>
      <c r="AX3" s="214" t="s">
        <v>574</v>
      </c>
      <c r="AY3" s="214"/>
      <c r="AZ3" s="214"/>
      <c r="BA3" s="214"/>
      <c r="BB3" s="214"/>
      <c r="BC3" s="214"/>
      <c r="BD3" s="214"/>
      <c r="BE3" s="214" t="s">
        <v>18</v>
      </c>
      <c r="BF3" s="214" t="s">
        <v>19</v>
      </c>
      <c r="BG3" s="214" t="s">
        <v>20</v>
      </c>
      <c r="BH3" s="219" t="s">
        <v>21</v>
      </c>
      <c r="BI3" s="220" t="s">
        <v>22</v>
      </c>
      <c r="BJ3" s="220"/>
    </row>
    <row r="4" spans="1:62" ht="15" x14ac:dyDescent="0.2">
      <c r="A4" s="221"/>
      <c r="B4" s="234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31"/>
      <c r="N4" s="221"/>
      <c r="O4" s="221"/>
      <c r="P4" s="221"/>
      <c r="Q4" s="227"/>
      <c r="R4" s="221" t="s">
        <v>575</v>
      </c>
      <c r="S4" s="221" t="s">
        <v>576</v>
      </c>
      <c r="T4" s="221" t="s">
        <v>577</v>
      </c>
      <c r="U4" s="221" t="s">
        <v>578</v>
      </c>
      <c r="V4" s="222" t="s">
        <v>23</v>
      </c>
      <c r="W4" s="230" t="s">
        <v>24</v>
      </c>
      <c r="X4" s="221" t="s">
        <v>579</v>
      </c>
      <c r="Y4" s="221" t="s">
        <v>580</v>
      </c>
      <c r="Z4" s="222" t="s">
        <v>581</v>
      </c>
      <c r="AA4" s="218" t="s">
        <v>582</v>
      </c>
      <c r="AB4" s="214" t="s">
        <v>25</v>
      </c>
      <c r="AC4" s="214" t="s">
        <v>26</v>
      </c>
      <c r="AD4" s="214" t="s">
        <v>27</v>
      </c>
      <c r="AE4" s="214" t="s">
        <v>28</v>
      </c>
      <c r="AF4" s="214"/>
      <c r="AG4" s="215" t="s">
        <v>29</v>
      </c>
      <c r="AH4" s="215" t="s">
        <v>30</v>
      </c>
      <c r="AI4" s="214" t="s">
        <v>31</v>
      </c>
      <c r="AJ4" s="214" t="s">
        <v>32</v>
      </c>
      <c r="AK4" s="214" t="s">
        <v>29</v>
      </c>
      <c r="AL4" s="215" t="s">
        <v>30</v>
      </c>
      <c r="AM4" s="214" t="s">
        <v>31</v>
      </c>
      <c r="AN4" s="214" t="s">
        <v>32</v>
      </c>
      <c r="AO4" s="216" t="s">
        <v>33</v>
      </c>
      <c r="AP4" s="217" t="s">
        <v>34</v>
      </c>
      <c r="AQ4" s="214" t="s">
        <v>35</v>
      </c>
      <c r="AR4" s="214"/>
      <c r="AS4" s="214"/>
      <c r="AT4" s="17"/>
      <c r="AU4" s="198"/>
      <c r="AV4" s="214" t="s">
        <v>36</v>
      </c>
      <c r="AW4" s="214"/>
      <c r="AX4" s="214" t="s">
        <v>583</v>
      </c>
      <c r="AY4" s="156"/>
      <c r="AZ4" s="214" t="s">
        <v>584</v>
      </c>
      <c r="BA4" s="214" t="s">
        <v>585</v>
      </c>
      <c r="BB4" s="214" t="s">
        <v>586</v>
      </c>
      <c r="BC4" s="214" t="s">
        <v>587</v>
      </c>
      <c r="BD4" s="214" t="s">
        <v>588</v>
      </c>
      <c r="BE4" s="214"/>
      <c r="BF4" s="214"/>
      <c r="BG4" s="214"/>
      <c r="BH4" s="219"/>
      <c r="BI4" s="220"/>
      <c r="BJ4" s="220"/>
    </row>
    <row r="5" spans="1:62" ht="30" x14ac:dyDescent="0.2">
      <c r="A5" s="221"/>
      <c r="B5" s="234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31"/>
      <c r="N5" s="221"/>
      <c r="O5" s="221"/>
      <c r="P5" s="221"/>
      <c r="Q5" s="228"/>
      <c r="R5" s="221"/>
      <c r="S5" s="221"/>
      <c r="T5" s="221"/>
      <c r="U5" s="221"/>
      <c r="V5" s="222"/>
      <c r="W5" s="230"/>
      <c r="X5" s="221"/>
      <c r="Y5" s="221"/>
      <c r="Z5" s="222"/>
      <c r="AA5" s="218"/>
      <c r="AB5" s="214"/>
      <c r="AC5" s="214"/>
      <c r="AD5" s="214"/>
      <c r="AE5" s="214"/>
      <c r="AF5" s="214"/>
      <c r="AG5" s="215"/>
      <c r="AH5" s="215"/>
      <c r="AI5" s="214"/>
      <c r="AJ5" s="214"/>
      <c r="AK5" s="214"/>
      <c r="AL5" s="215"/>
      <c r="AM5" s="214"/>
      <c r="AN5" s="214"/>
      <c r="AO5" s="216"/>
      <c r="AP5" s="217"/>
      <c r="AQ5" s="198" t="s">
        <v>37</v>
      </c>
      <c r="AR5" s="198" t="s">
        <v>38</v>
      </c>
      <c r="AS5" s="18" t="s">
        <v>39</v>
      </c>
      <c r="AT5" s="19" t="s">
        <v>40</v>
      </c>
      <c r="AU5" s="198" t="s">
        <v>41</v>
      </c>
      <c r="AV5" s="198" t="s">
        <v>37</v>
      </c>
      <c r="AW5" s="18" t="s">
        <v>39</v>
      </c>
      <c r="AX5" s="214"/>
      <c r="AY5" s="202" t="s">
        <v>589</v>
      </c>
      <c r="AZ5" s="214"/>
      <c r="BA5" s="214"/>
      <c r="BB5" s="214"/>
      <c r="BC5" s="214"/>
      <c r="BD5" s="214"/>
      <c r="BE5" s="214"/>
      <c r="BF5" s="214"/>
      <c r="BG5" s="214"/>
      <c r="BH5" s="219"/>
      <c r="BI5" s="199" t="s">
        <v>42</v>
      </c>
      <c r="BJ5" s="199" t="s">
        <v>43</v>
      </c>
    </row>
    <row r="6" spans="1:62" ht="15" x14ac:dyDescent="0.25">
      <c r="A6" s="200">
        <v>1</v>
      </c>
      <c r="B6" s="201">
        <v>2</v>
      </c>
      <c r="C6" s="200">
        <v>3</v>
      </c>
      <c r="D6" s="200">
        <v>4</v>
      </c>
      <c r="E6" s="200">
        <v>5</v>
      </c>
      <c r="F6" s="200">
        <v>6</v>
      </c>
      <c r="G6" s="200">
        <v>7</v>
      </c>
      <c r="H6" s="200">
        <v>8</v>
      </c>
      <c r="I6" s="200">
        <v>9</v>
      </c>
      <c r="J6" s="200">
        <v>10</v>
      </c>
      <c r="K6" s="200">
        <v>11</v>
      </c>
      <c r="L6" s="200">
        <v>12</v>
      </c>
      <c r="M6" s="203">
        <v>13</v>
      </c>
      <c r="N6" s="200">
        <v>14</v>
      </c>
      <c r="O6" s="200"/>
      <c r="P6" s="200">
        <v>15</v>
      </c>
      <c r="Q6" s="200"/>
      <c r="R6" s="200">
        <v>16</v>
      </c>
      <c r="S6" s="200">
        <v>17</v>
      </c>
      <c r="T6" s="200">
        <v>18</v>
      </c>
      <c r="U6" s="200">
        <v>19</v>
      </c>
      <c r="V6" s="200">
        <v>20</v>
      </c>
      <c r="W6" s="203">
        <v>21</v>
      </c>
      <c r="X6" s="200">
        <v>22</v>
      </c>
      <c r="Y6" s="200">
        <v>23</v>
      </c>
      <c r="Z6" s="200">
        <v>24</v>
      </c>
      <c r="AA6" s="200">
        <v>25</v>
      </c>
      <c r="AB6" s="200">
        <v>26</v>
      </c>
      <c r="AC6" s="200">
        <v>27</v>
      </c>
      <c r="AD6" s="200">
        <v>28</v>
      </c>
      <c r="AE6" s="200">
        <v>29</v>
      </c>
      <c r="AF6" s="200">
        <v>30</v>
      </c>
      <c r="AG6" s="200">
        <v>31</v>
      </c>
      <c r="AH6" s="200">
        <v>32</v>
      </c>
      <c r="AI6" s="200">
        <v>33</v>
      </c>
      <c r="AJ6" s="200">
        <v>34</v>
      </c>
      <c r="AK6" s="200">
        <v>35</v>
      </c>
      <c r="AL6" s="200">
        <v>36</v>
      </c>
      <c r="AM6" s="200">
        <v>37</v>
      </c>
      <c r="AN6" s="200">
        <v>38</v>
      </c>
      <c r="AO6" s="200">
        <v>39</v>
      </c>
      <c r="AP6" s="200">
        <v>40</v>
      </c>
      <c r="AQ6" s="200">
        <v>41</v>
      </c>
      <c r="AR6" s="200">
        <v>42</v>
      </c>
      <c r="AS6" s="200">
        <v>43</v>
      </c>
      <c r="AT6" s="203">
        <v>44</v>
      </c>
      <c r="AU6" s="200">
        <v>45</v>
      </c>
      <c r="AV6" s="200">
        <v>46</v>
      </c>
      <c r="AW6" s="200">
        <v>47</v>
      </c>
      <c r="AX6" s="200">
        <v>48</v>
      </c>
      <c r="AY6" s="200">
        <v>49</v>
      </c>
      <c r="AZ6" s="200">
        <v>50</v>
      </c>
      <c r="BA6" s="200">
        <v>51</v>
      </c>
      <c r="BB6" s="200">
        <v>52</v>
      </c>
      <c r="BC6" s="200">
        <v>53</v>
      </c>
      <c r="BD6" s="200">
        <v>54</v>
      </c>
      <c r="BE6" s="200">
        <v>55</v>
      </c>
      <c r="BF6" s="200">
        <v>56</v>
      </c>
      <c r="BG6" s="200">
        <v>57</v>
      </c>
      <c r="BH6" s="200">
        <v>58</v>
      </c>
      <c r="BI6" s="200">
        <v>59</v>
      </c>
      <c r="BJ6" s="200">
        <v>60</v>
      </c>
    </row>
    <row r="7" spans="1:62" s="33" customFormat="1" ht="53.25" x14ac:dyDescent="0.2">
      <c r="A7" s="20">
        <v>1</v>
      </c>
      <c r="B7" s="21">
        <v>44237</v>
      </c>
      <c r="C7" s="20" t="s">
        <v>44</v>
      </c>
      <c r="D7" s="20" t="s">
        <v>45</v>
      </c>
      <c r="E7" s="235" t="s">
        <v>46</v>
      </c>
      <c r="F7" s="20">
        <v>32109999515</v>
      </c>
      <c r="G7" s="236" t="s">
        <v>47</v>
      </c>
      <c r="H7" s="23" t="s">
        <v>47</v>
      </c>
      <c r="I7" s="24">
        <v>44244</v>
      </c>
      <c r="J7" s="235" t="s">
        <v>48</v>
      </c>
      <c r="K7" s="157"/>
      <c r="L7" s="157" t="s">
        <v>590</v>
      </c>
      <c r="M7" s="237">
        <v>64</v>
      </c>
      <c r="N7" s="235" t="s">
        <v>591</v>
      </c>
      <c r="O7" s="238" t="s">
        <v>47</v>
      </c>
      <c r="P7" s="23"/>
      <c r="Q7" s="24"/>
      <c r="R7" s="25" t="s">
        <v>592</v>
      </c>
      <c r="S7" s="20" t="s">
        <v>593</v>
      </c>
      <c r="T7" s="239" t="s">
        <v>594</v>
      </c>
      <c r="U7" s="20" t="s">
        <v>595</v>
      </c>
      <c r="V7" s="26">
        <v>1570440</v>
      </c>
      <c r="W7" s="240">
        <v>1308700</v>
      </c>
      <c r="X7" s="239" t="s">
        <v>596</v>
      </c>
      <c r="Y7" s="22" t="s">
        <v>597</v>
      </c>
      <c r="Z7" s="22" t="s">
        <v>47</v>
      </c>
      <c r="AA7" s="22" t="s">
        <v>47</v>
      </c>
      <c r="AB7" s="22">
        <v>2</v>
      </c>
      <c r="AC7" s="22">
        <v>0</v>
      </c>
      <c r="AD7" s="22" t="s">
        <v>47</v>
      </c>
      <c r="AE7" s="22" t="s">
        <v>47</v>
      </c>
      <c r="AF7" s="241">
        <v>44363</v>
      </c>
      <c r="AG7" s="22" t="s">
        <v>47</v>
      </c>
      <c r="AH7" s="22" t="s">
        <v>47</v>
      </c>
      <c r="AI7" s="22" t="s">
        <v>47</v>
      </c>
      <c r="AJ7" s="22" t="s">
        <v>47</v>
      </c>
      <c r="AK7" s="22" t="s">
        <v>1441</v>
      </c>
      <c r="AL7" s="22" t="s">
        <v>1485</v>
      </c>
      <c r="AM7" s="241">
        <v>44372</v>
      </c>
      <c r="AN7" s="241">
        <v>44375</v>
      </c>
      <c r="AO7" s="27" t="s">
        <v>47</v>
      </c>
      <c r="AP7" s="28"/>
      <c r="AQ7" s="29" t="s">
        <v>1682</v>
      </c>
      <c r="AR7" s="29">
        <v>7204166871</v>
      </c>
      <c r="AS7" s="29">
        <v>0</v>
      </c>
      <c r="AT7" s="242">
        <v>1295613</v>
      </c>
      <c r="AU7" s="29" t="s">
        <v>91</v>
      </c>
      <c r="AV7" s="29" t="s">
        <v>507</v>
      </c>
      <c r="AW7" s="29">
        <v>1308700</v>
      </c>
      <c r="AX7" s="29"/>
      <c r="AY7" s="29">
        <v>1295613</v>
      </c>
      <c r="AZ7" s="29" t="s">
        <v>1683</v>
      </c>
      <c r="BA7" s="243">
        <v>44386</v>
      </c>
      <c r="BB7" s="23" t="s">
        <v>47</v>
      </c>
      <c r="BC7" s="243">
        <v>44386</v>
      </c>
      <c r="BD7" s="29"/>
      <c r="BE7" s="25"/>
      <c r="BF7" s="20" t="s">
        <v>49</v>
      </c>
      <c r="BG7" s="30"/>
      <c r="BH7" s="31"/>
      <c r="BI7" s="162">
        <v>44295</v>
      </c>
      <c r="BJ7" s="162">
        <v>44308</v>
      </c>
    </row>
    <row r="8" spans="1:62" s="33" customFormat="1" ht="53.25" x14ac:dyDescent="0.2">
      <c r="A8" s="20">
        <v>2</v>
      </c>
      <c r="B8" s="21">
        <v>44274</v>
      </c>
      <c r="C8" s="20" t="s">
        <v>50</v>
      </c>
      <c r="D8" s="20" t="s">
        <v>51</v>
      </c>
      <c r="E8" s="235" t="s">
        <v>46</v>
      </c>
      <c r="F8" s="20">
        <v>32110117629</v>
      </c>
      <c r="G8" s="244" t="s">
        <v>47</v>
      </c>
      <c r="H8" s="23" t="s">
        <v>52</v>
      </c>
      <c r="I8" s="24">
        <v>44279</v>
      </c>
      <c r="J8" s="235" t="s">
        <v>53</v>
      </c>
      <c r="K8" s="157"/>
      <c r="L8" s="25" t="s">
        <v>590</v>
      </c>
      <c r="M8" s="237">
        <v>67</v>
      </c>
      <c r="N8" s="235" t="s">
        <v>591</v>
      </c>
      <c r="O8" s="238" t="s">
        <v>47</v>
      </c>
      <c r="P8" s="23"/>
      <c r="Q8" s="24"/>
      <c r="R8" s="25" t="s">
        <v>592</v>
      </c>
      <c r="S8" s="20" t="s">
        <v>593</v>
      </c>
      <c r="T8" s="239" t="s">
        <v>594</v>
      </c>
      <c r="U8" s="20" t="s">
        <v>595</v>
      </c>
      <c r="V8" s="26">
        <v>1731129</v>
      </c>
      <c r="W8" s="245">
        <v>1442607.5</v>
      </c>
      <c r="X8" s="239" t="s">
        <v>596</v>
      </c>
      <c r="Y8" s="20" t="s">
        <v>598</v>
      </c>
      <c r="Z8" s="22" t="s">
        <v>47</v>
      </c>
      <c r="AA8" s="22" t="s">
        <v>47</v>
      </c>
      <c r="AB8" s="22">
        <v>3</v>
      </c>
      <c r="AC8" s="22">
        <v>0</v>
      </c>
      <c r="AD8" s="22" t="s">
        <v>47</v>
      </c>
      <c r="AE8" s="34" t="s">
        <v>47</v>
      </c>
      <c r="AF8" s="246">
        <v>44363</v>
      </c>
      <c r="AG8" s="34"/>
      <c r="AH8" s="34"/>
      <c r="AI8" s="34"/>
      <c r="AJ8" s="34"/>
      <c r="AK8" s="34" t="s">
        <v>1441</v>
      </c>
      <c r="AL8" s="247" t="s">
        <v>1684</v>
      </c>
      <c r="AM8" s="246">
        <v>44372</v>
      </c>
      <c r="AN8" s="246">
        <v>44375</v>
      </c>
      <c r="AO8" s="27" t="s">
        <v>47</v>
      </c>
      <c r="AP8" s="27"/>
      <c r="AQ8" s="22" t="s">
        <v>1685</v>
      </c>
      <c r="AR8" s="22" t="s">
        <v>1686</v>
      </c>
      <c r="AS8" s="34">
        <v>0</v>
      </c>
      <c r="AT8" s="248">
        <v>1298346.75</v>
      </c>
      <c r="AU8" s="22" t="s">
        <v>91</v>
      </c>
      <c r="AV8" s="22" t="s">
        <v>1682</v>
      </c>
      <c r="AW8" s="22">
        <v>1442607.5</v>
      </c>
      <c r="AX8" s="20">
        <v>1558016.1</v>
      </c>
      <c r="AY8" s="20">
        <f>AX8/1.2</f>
        <v>1298346.7500000002</v>
      </c>
      <c r="AZ8" s="20" t="s">
        <v>1687</v>
      </c>
      <c r="BA8" s="24">
        <v>44384</v>
      </c>
      <c r="BB8" s="23" t="s">
        <v>47</v>
      </c>
      <c r="BC8" s="24">
        <v>44384</v>
      </c>
      <c r="BD8" s="20"/>
      <c r="BE8" s="20"/>
      <c r="BF8" s="20" t="s">
        <v>49</v>
      </c>
      <c r="BG8" s="30"/>
      <c r="BH8" s="31"/>
      <c r="BI8" s="35"/>
      <c r="BJ8" s="35"/>
    </row>
    <row r="9" spans="1:62" s="33" customFormat="1" ht="45" x14ac:dyDescent="0.2">
      <c r="A9" s="20">
        <v>5</v>
      </c>
      <c r="B9" s="36"/>
      <c r="C9" s="20"/>
      <c r="D9" s="20"/>
      <c r="E9" s="235" t="s">
        <v>54</v>
      </c>
      <c r="F9" s="20"/>
      <c r="G9" s="244" t="s">
        <v>47</v>
      </c>
      <c r="H9" s="23" t="s">
        <v>52</v>
      </c>
      <c r="I9" s="37"/>
      <c r="J9" s="235" t="s">
        <v>599</v>
      </c>
      <c r="K9" s="25"/>
      <c r="L9" s="25"/>
      <c r="M9" s="237">
        <v>70</v>
      </c>
      <c r="N9" s="235" t="s">
        <v>600</v>
      </c>
      <c r="O9" s="158" t="s">
        <v>47</v>
      </c>
      <c r="P9" s="23"/>
      <c r="Q9" s="24"/>
      <c r="R9" s="25"/>
      <c r="S9" s="20"/>
      <c r="T9" s="239" t="s">
        <v>594</v>
      </c>
      <c r="U9" s="20"/>
      <c r="V9" s="38"/>
      <c r="W9" s="245">
        <v>200000</v>
      </c>
      <c r="X9" s="239" t="s">
        <v>596</v>
      </c>
      <c r="Y9" s="20"/>
      <c r="Z9" s="39"/>
      <c r="AA9" s="40"/>
      <c r="AB9" s="27"/>
      <c r="AC9" s="27"/>
      <c r="AD9" s="27"/>
      <c r="AE9" s="40"/>
      <c r="AF9" s="24"/>
      <c r="AG9" s="39"/>
      <c r="AH9" s="39"/>
      <c r="AI9" s="24"/>
      <c r="AJ9" s="37"/>
      <c r="AK9" s="37"/>
      <c r="AL9" s="37"/>
      <c r="AM9" s="37"/>
      <c r="AN9" s="37"/>
      <c r="AO9" s="27"/>
      <c r="AP9" s="27"/>
      <c r="AQ9" s="27"/>
      <c r="AR9" s="27"/>
      <c r="AS9" s="26"/>
      <c r="AT9" s="41"/>
      <c r="AU9" s="42"/>
      <c r="AV9" s="39"/>
      <c r="AW9" s="42"/>
      <c r="AX9" s="42"/>
      <c r="AY9" s="42"/>
      <c r="AZ9" s="37"/>
      <c r="BA9" s="37"/>
      <c r="BB9" s="23"/>
      <c r="BC9" s="37"/>
      <c r="BD9" s="159"/>
      <c r="BE9" s="27"/>
      <c r="BF9" s="20"/>
      <c r="BG9" s="30"/>
      <c r="BH9" s="43"/>
      <c r="BI9" s="35"/>
      <c r="BJ9" s="35"/>
    </row>
    <row r="10" spans="1:62" s="33" customFormat="1" ht="45" x14ac:dyDescent="0.2">
      <c r="A10" s="20">
        <v>6</v>
      </c>
      <c r="B10" s="36"/>
      <c r="C10" s="20"/>
      <c r="D10" s="20"/>
      <c r="E10" s="235" t="s">
        <v>54</v>
      </c>
      <c r="F10" s="20"/>
      <c r="G10" s="244" t="s">
        <v>47</v>
      </c>
      <c r="H10" s="23" t="s">
        <v>52</v>
      </c>
      <c r="I10" s="37"/>
      <c r="J10" s="235" t="s">
        <v>601</v>
      </c>
      <c r="K10" s="160"/>
      <c r="L10" s="25"/>
      <c r="M10" s="237">
        <v>71</v>
      </c>
      <c r="N10" s="235" t="s">
        <v>602</v>
      </c>
      <c r="O10" s="158" t="s">
        <v>47</v>
      </c>
      <c r="P10" s="23"/>
      <c r="Q10" s="24"/>
      <c r="R10" s="25"/>
      <c r="S10" s="20"/>
      <c r="T10" s="239" t="s">
        <v>594</v>
      </c>
      <c r="U10" s="20"/>
      <c r="V10" s="38"/>
      <c r="W10" s="245">
        <v>360000</v>
      </c>
      <c r="X10" s="239" t="s">
        <v>596</v>
      </c>
      <c r="Y10" s="20"/>
      <c r="Z10" s="39"/>
      <c r="AA10" s="40"/>
      <c r="AB10" s="27"/>
      <c r="AC10" s="27"/>
      <c r="AD10" s="27"/>
      <c r="AE10" s="40"/>
      <c r="AF10" s="24"/>
      <c r="AG10" s="39"/>
      <c r="AH10" s="39"/>
      <c r="AI10" s="24"/>
      <c r="AJ10" s="37"/>
      <c r="AK10" s="37"/>
      <c r="AL10" s="37"/>
      <c r="AM10" s="37"/>
      <c r="AN10" s="37"/>
      <c r="AO10" s="27"/>
      <c r="AP10" s="27"/>
      <c r="AQ10" s="27"/>
      <c r="AR10" s="27"/>
      <c r="AS10" s="26"/>
      <c r="AT10" s="41"/>
      <c r="AU10" s="42"/>
      <c r="AV10" s="39"/>
      <c r="AW10" s="42"/>
      <c r="AX10" s="42"/>
      <c r="AY10" s="42"/>
      <c r="AZ10" s="37"/>
      <c r="BA10" s="37"/>
      <c r="BB10" s="23"/>
      <c r="BC10" s="37"/>
      <c r="BD10" s="159"/>
      <c r="BE10" s="27"/>
      <c r="BF10" s="20"/>
      <c r="BG10" s="30"/>
      <c r="BH10" s="43"/>
      <c r="BI10" s="35"/>
      <c r="BJ10" s="35"/>
    </row>
    <row r="11" spans="1:62" s="33" customFormat="1" ht="30" x14ac:dyDescent="0.2">
      <c r="A11" s="20">
        <v>7</v>
      </c>
      <c r="B11" s="36"/>
      <c r="C11" s="20"/>
      <c r="D11" s="20"/>
      <c r="E11" s="235" t="s">
        <v>54</v>
      </c>
      <c r="F11" s="20"/>
      <c r="G11" s="244" t="s">
        <v>47</v>
      </c>
      <c r="H11" s="23" t="s">
        <v>47</v>
      </c>
      <c r="I11" s="37"/>
      <c r="J11" s="235" t="s">
        <v>1688</v>
      </c>
      <c r="K11" s="160"/>
      <c r="L11" s="25"/>
      <c r="M11" s="237">
        <v>72</v>
      </c>
      <c r="N11" s="235" t="s">
        <v>804</v>
      </c>
      <c r="O11" s="158" t="s">
        <v>47</v>
      </c>
      <c r="P11" s="23"/>
      <c r="Q11" s="24"/>
      <c r="R11" s="25"/>
      <c r="S11" s="20"/>
      <c r="T11" s="239" t="s">
        <v>632</v>
      </c>
      <c r="U11" s="20"/>
      <c r="V11" s="38"/>
      <c r="W11" s="245">
        <v>1208575</v>
      </c>
      <c r="X11" s="239" t="s">
        <v>640</v>
      </c>
      <c r="Y11" s="20"/>
      <c r="Z11" s="39"/>
      <c r="AA11" s="40"/>
      <c r="AB11" s="27"/>
      <c r="AC11" s="27"/>
      <c r="AD11" s="27"/>
      <c r="AE11" s="40"/>
      <c r="AF11" s="24"/>
      <c r="AG11" s="39"/>
      <c r="AH11" s="39"/>
      <c r="AI11" s="24"/>
      <c r="AJ11" s="37"/>
      <c r="AK11" s="39"/>
      <c r="AL11" s="39"/>
      <c r="AM11" s="37"/>
      <c r="AN11" s="37"/>
      <c r="AO11" s="27"/>
      <c r="AP11" s="27"/>
      <c r="AQ11" s="27"/>
      <c r="AR11" s="27"/>
      <c r="AS11" s="26"/>
      <c r="AT11" s="249"/>
      <c r="AU11" s="42"/>
      <c r="AV11" s="39"/>
      <c r="AW11" s="42"/>
      <c r="AX11" s="42"/>
      <c r="AY11" s="42"/>
      <c r="AZ11" s="37"/>
      <c r="BA11" s="37"/>
      <c r="BB11" s="23"/>
      <c r="BC11" s="37"/>
      <c r="BD11" s="159"/>
      <c r="BE11" s="27"/>
      <c r="BF11" s="20"/>
      <c r="BG11" s="30"/>
      <c r="BH11" s="43"/>
      <c r="BI11" s="35"/>
      <c r="BJ11" s="35"/>
    </row>
    <row r="12" spans="1:62" s="268" customFormat="1" ht="45" x14ac:dyDescent="0.2">
      <c r="A12" s="250">
        <v>8</v>
      </c>
      <c r="B12" s="251"/>
      <c r="C12" s="250" t="s">
        <v>56</v>
      </c>
      <c r="D12" s="250" t="s">
        <v>45</v>
      </c>
      <c r="E12" s="252" t="s">
        <v>54</v>
      </c>
      <c r="F12" s="250">
        <v>32110159417</v>
      </c>
      <c r="G12" s="253" t="s">
        <v>52</v>
      </c>
      <c r="H12" s="253" t="s">
        <v>47</v>
      </c>
      <c r="I12" s="254">
        <v>44291</v>
      </c>
      <c r="J12" s="252" t="s">
        <v>57</v>
      </c>
      <c r="K12" s="255" t="s">
        <v>47</v>
      </c>
      <c r="L12" s="255" t="s">
        <v>604</v>
      </c>
      <c r="M12" s="237">
        <v>73</v>
      </c>
      <c r="N12" s="252" t="s">
        <v>603</v>
      </c>
      <c r="O12" s="158" t="s">
        <v>47</v>
      </c>
      <c r="P12" s="253"/>
      <c r="Q12" s="256"/>
      <c r="R12" s="255" t="s">
        <v>592</v>
      </c>
      <c r="S12" s="250" t="s">
        <v>593</v>
      </c>
      <c r="T12" s="257" t="s">
        <v>594</v>
      </c>
      <c r="U12" s="250" t="s">
        <v>595</v>
      </c>
      <c r="V12" s="258">
        <f>W12*1.2</f>
        <v>2118713.5440000002</v>
      </c>
      <c r="W12" s="245">
        <v>1765594.62</v>
      </c>
      <c r="X12" s="257" t="s">
        <v>596</v>
      </c>
      <c r="Y12" s="250" t="s">
        <v>605</v>
      </c>
      <c r="Z12" s="259" t="s">
        <v>47</v>
      </c>
      <c r="AA12" s="260" t="s">
        <v>47</v>
      </c>
      <c r="AB12" s="261">
        <v>0</v>
      </c>
      <c r="AC12" s="261">
        <v>0</v>
      </c>
      <c r="AD12" s="261" t="s">
        <v>47</v>
      </c>
      <c r="AE12" s="260" t="s">
        <v>47</v>
      </c>
      <c r="AF12" s="256" t="s">
        <v>47</v>
      </c>
      <c r="AG12" s="256" t="s">
        <v>47</v>
      </c>
      <c r="AH12" s="256" t="s">
        <v>47</v>
      </c>
      <c r="AI12" s="256" t="s">
        <v>47</v>
      </c>
      <c r="AJ12" s="256" t="s">
        <v>47</v>
      </c>
      <c r="AK12" s="256" t="s">
        <v>47</v>
      </c>
      <c r="AL12" s="256" t="s">
        <v>47</v>
      </c>
      <c r="AM12" s="256" t="s">
        <v>47</v>
      </c>
      <c r="AN12" s="256" t="s">
        <v>47</v>
      </c>
      <c r="AO12" s="261" t="s">
        <v>52</v>
      </c>
      <c r="AP12" s="261" t="s">
        <v>58</v>
      </c>
      <c r="AQ12" s="261" t="s">
        <v>47</v>
      </c>
      <c r="AR12" s="261" t="s">
        <v>47</v>
      </c>
      <c r="AS12" s="262"/>
      <c r="AT12" s="41"/>
      <c r="AU12" s="263"/>
      <c r="AV12" s="259"/>
      <c r="AW12" s="263"/>
      <c r="AX12" s="263"/>
      <c r="AY12" s="263"/>
      <c r="AZ12" s="254"/>
      <c r="BA12" s="254"/>
      <c r="BB12" s="253"/>
      <c r="BC12" s="254"/>
      <c r="BD12" s="264"/>
      <c r="BE12" s="261" t="s">
        <v>59</v>
      </c>
      <c r="BF12" s="250" t="s">
        <v>60</v>
      </c>
      <c r="BG12" s="265"/>
      <c r="BH12" s="266"/>
      <c r="BI12" s="267"/>
      <c r="BJ12" s="267"/>
    </row>
    <row r="13" spans="1:62" s="33" customFormat="1" ht="45" x14ac:dyDescent="0.2">
      <c r="A13" s="20">
        <v>9</v>
      </c>
      <c r="B13" s="36"/>
      <c r="C13" s="20" t="s">
        <v>1387</v>
      </c>
      <c r="D13" s="20" t="s">
        <v>51</v>
      </c>
      <c r="E13" s="235" t="s">
        <v>54</v>
      </c>
      <c r="F13" s="20">
        <v>32110398625</v>
      </c>
      <c r="G13" s="244" t="s">
        <v>47</v>
      </c>
      <c r="H13" s="23" t="s">
        <v>52</v>
      </c>
      <c r="I13" s="37">
        <v>44368</v>
      </c>
      <c r="J13" s="235" t="s">
        <v>1388</v>
      </c>
      <c r="K13" s="25"/>
      <c r="L13" s="25"/>
      <c r="M13" s="237">
        <v>74</v>
      </c>
      <c r="N13" s="50" t="s">
        <v>750</v>
      </c>
      <c r="O13" s="158" t="s">
        <v>47</v>
      </c>
      <c r="P13" s="23"/>
      <c r="Q13" s="24"/>
      <c r="R13" s="25"/>
      <c r="S13" s="20"/>
      <c r="T13" s="239" t="s">
        <v>594</v>
      </c>
      <c r="U13" s="20"/>
      <c r="V13" s="38">
        <v>3914953.4759999998</v>
      </c>
      <c r="W13" s="245">
        <v>3262461.23</v>
      </c>
      <c r="X13" s="239" t="s">
        <v>633</v>
      </c>
      <c r="Y13" s="20"/>
      <c r="Z13" s="39"/>
      <c r="AA13" s="40"/>
      <c r="AB13" s="27"/>
      <c r="AC13" s="27"/>
      <c r="AD13" s="27"/>
      <c r="AE13" s="40"/>
      <c r="AF13" s="24"/>
      <c r="AG13" s="39"/>
      <c r="AH13" s="39"/>
      <c r="AI13" s="24"/>
      <c r="AJ13" s="37"/>
      <c r="AK13" s="39"/>
      <c r="AL13" s="39"/>
      <c r="AM13" s="37"/>
      <c r="AN13" s="37"/>
      <c r="AO13" s="27"/>
      <c r="AP13" s="27"/>
      <c r="AQ13" s="27"/>
      <c r="AR13" s="27"/>
      <c r="AS13" s="26"/>
      <c r="AT13" s="41"/>
      <c r="AU13" s="42"/>
      <c r="AV13" s="39"/>
      <c r="AW13" s="42"/>
      <c r="AX13" s="42"/>
      <c r="AY13" s="42"/>
      <c r="AZ13" s="37"/>
      <c r="BA13" s="37"/>
      <c r="BB13" s="23"/>
      <c r="BC13" s="37"/>
      <c r="BD13" s="159"/>
      <c r="BE13" s="27"/>
      <c r="BF13" s="20"/>
      <c r="BG13" s="30"/>
      <c r="BH13" s="43"/>
      <c r="BI13" s="35"/>
      <c r="BJ13" s="35"/>
    </row>
    <row r="14" spans="1:62" s="33" customFormat="1" ht="45" x14ac:dyDescent="0.2">
      <c r="A14" s="20">
        <v>10</v>
      </c>
      <c r="B14" s="36">
        <v>44316</v>
      </c>
      <c r="C14" s="20" t="s">
        <v>1196</v>
      </c>
      <c r="D14" s="20" t="s">
        <v>45</v>
      </c>
      <c r="E14" s="235" t="s">
        <v>54</v>
      </c>
      <c r="F14" s="20">
        <v>32110278434</v>
      </c>
      <c r="G14" s="244" t="s">
        <v>47</v>
      </c>
      <c r="H14" s="23" t="s">
        <v>52</v>
      </c>
      <c r="I14" s="37">
        <v>44330</v>
      </c>
      <c r="J14" s="235" t="s">
        <v>606</v>
      </c>
      <c r="K14" s="25"/>
      <c r="L14" s="25" t="s">
        <v>590</v>
      </c>
      <c r="M14" s="237">
        <v>75</v>
      </c>
      <c r="N14" s="239" t="s">
        <v>607</v>
      </c>
      <c r="O14" s="158" t="s">
        <v>47</v>
      </c>
      <c r="P14" s="23" t="s">
        <v>47</v>
      </c>
      <c r="Q14" s="24" t="s">
        <v>973</v>
      </c>
      <c r="R14" s="25" t="s">
        <v>592</v>
      </c>
      <c r="S14" s="20" t="s">
        <v>610</v>
      </c>
      <c r="T14" s="239" t="s">
        <v>608</v>
      </c>
      <c r="U14" s="20" t="s">
        <v>595</v>
      </c>
      <c r="V14" s="38">
        <v>532075.65</v>
      </c>
      <c r="W14" s="245">
        <v>443396.37</v>
      </c>
      <c r="X14" s="239" t="s">
        <v>596</v>
      </c>
      <c r="Y14" s="20" t="s">
        <v>1006</v>
      </c>
      <c r="Z14" s="39" t="s">
        <v>1389</v>
      </c>
      <c r="AA14" s="40">
        <v>44354</v>
      </c>
      <c r="AB14" s="27">
        <v>2</v>
      </c>
      <c r="AC14" s="27">
        <v>0</v>
      </c>
      <c r="AD14" s="27" t="s">
        <v>47</v>
      </c>
      <c r="AE14" s="40" t="s">
        <v>47</v>
      </c>
      <c r="AF14" s="24">
        <v>44357</v>
      </c>
      <c r="AG14" s="39" t="s">
        <v>1389</v>
      </c>
      <c r="AH14" s="39"/>
      <c r="AI14" s="40">
        <v>44358</v>
      </c>
      <c r="AJ14" s="37">
        <v>44358</v>
      </c>
      <c r="AK14" s="37"/>
      <c r="AL14" s="37"/>
      <c r="AM14" s="37"/>
      <c r="AN14" s="37"/>
      <c r="AO14" s="27" t="s">
        <v>47</v>
      </c>
      <c r="AP14" s="27"/>
      <c r="AQ14" s="27" t="s">
        <v>1390</v>
      </c>
      <c r="AR14" s="27">
        <v>7456001525</v>
      </c>
      <c r="AS14" s="42">
        <v>424200</v>
      </c>
      <c r="AT14" s="41">
        <v>353500</v>
      </c>
      <c r="AU14" s="42" t="s">
        <v>91</v>
      </c>
      <c r="AV14" s="39" t="s">
        <v>1391</v>
      </c>
      <c r="AW14" s="42">
        <v>531840</v>
      </c>
      <c r="AX14" s="42">
        <f>AY14*1.2</f>
        <v>424200</v>
      </c>
      <c r="AY14" s="42">
        <v>353500</v>
      </c>
      <c r="AZ14" s="37" t="s">
        <v>1392</v>
      </c>
      <c r="BA14" s="37">
        <v>44376</v>
      </c>
      <c r="BB14" s="23" t="s">
        <v>52</v>
      </c>
      <c r="BC14" s="37">
        <v>44376</v>
      </c>
      <c r="BD14" s="159"/>
      <c r="BE14" s="27"/>
      <c r="BF14" s="20" t="s">
        <v>49</v>
      </c>
      <c r="BG14" s="30"/>
      <c r="BH14" s="43"/>
      <c r="BI14" s="35"/>
      <c r="BJ14" s="35"/>
    </row>
    <row r="15" spans="1:62" s="268" customFormat="1" ht="45" x14ac:dyDescent="0.2">
      <c r="A15" s="250">
        <v>11</v>
      </c>
      <c r="B15" s="251">
        <v>44252</v>
      </c>
      <c r="C15" s="250" t="s">
        <v>61</v>
      </c>
      <c r="D15" s="250" t="s">
        <v>45</v>
      </c>
      <c r="E15" s="252" t="s">
        <v>54</v>
      </c>
      <c r="F15" s="250">
        <v>32110031378</v>
      </c>
      <c r="G15" s="253" t="s">
        <v>47</v>
      </c>
      <c r="H15" s="253" t="s">
        <v>52</v>
      </c>
      <c r="I15" s="254">
        <v>44253</v>
      </c>
      <c r="J15" s="252" t="s">
        <v>62</v>
      </c>
      <c r="K15" s="255">
        <v>5671</v>
      </c>
      <c r="L15" s="255" t="s">
        <v>604</v>
      </c>
      <c r="M15" s="237">
        <v>76</v>
      </c>
      <c r="N15" s="252">
        <v>27</v>
      </c>
      <c r="O15" s="158">
        <v>60</v>
      </c>
      <c r="P15" s="253" t="s">
        <v>47</v>
      </c>
      <c r="Q15" s="256" t="s">
        <v>47</v>
      </c>
      <c r="R15" s="255" t="s">
        <v>609</v>
      </c>
      <c r="S15" s="250" t="s">
        <v>610</v>
      </c>
      <c r="T15" s="257" t="s">
        <v>608</v>
      </c>
      <c r="U15" s="250" t="s">
        <v>611</v>
      </c>
      <c r="V15" s="258">
        <v>379746</v>
      </c>
      <c r="W15" s="245">
        <v>316455</v>
      </c>
      <c r="X15" s="257" t="s">
        <v>596</v>
      </c>
      <c r="Y15" s="250" t="s">
        <v>598</v>
      </c>
      <c r="Z15" s="259" t="s">
        <v>47</v>
      </c>
      <c r="AA15" s="260" t="s">
        <v>47</v>
      </c>
      <c r="AB15" s="261">
        <v>1</v>
      </c>
      <c r="AC15" s="261">
        <v>0</v>
      </c>
      <c r="AD15" s="261" t="s">
        <v>47</v>
      </c>
      <c r="AE15" s="260" t="s">
        <v>47</v>
      </c>
      <c r="AF15" s="256">
        <v>44280</v>
      </c>
      <c r="AG15" s="250" t="s">
        <v>63</v>
      </c>
      <c r="AH15" s="259"/>
      <c r="AI15" s="260">
        <v>44285</v>
      </c>
      <c r="AJ15" s="254">
        <v>44285</v>
      </c>
      <c r="AK15" s="259" t="s">
        <v>47</v>
      </c>
      <c r="AL15" s="259" t="s">
        <v>47</v>
      </c>
      <c r="AM15" s="259" t="s">
        <v>47</v>
      </c>
      <c r="AN15" s="259" t="s">
        <v>47</v>
      </c>
      <c r="AO15" s="261" t="s">
        <v>52</v>
      </c>
      <c r="AP15" s="261" t="s">
        <v>64</v>
      </c>
      <c r="AQ15" s="261"/>
      <c r="AR15" s="261"/>
      <c r="AS15" s="263"/>
      <c r="AT15" s="41"/>
      <c r="AU15" s="263"/>
      <c r="AV15" s="259"/>
      <c r="AW15" s="263"/>
      <c r="AX15" s="263"/>
      <c r="AY15" s="263"/>
      <c r="AZ15" s="254"/>
      <c r="BA15" s="254"/>
      <c r="BB15" s="253"/>
      <c r="BC15" s="254"/>
      <c r="BD15" s="264"/>
      <c r="BE15" s="261"/>
      <c r="BF15" s="250" t="s">
        <v>65</v>
      </c>
      <c r="BG15" s="265"/>
      <c r="BH15" s="266"/>
      <c r="BI15" s="267"/>
      <c r="BJ15" s="267"/>
    </row>
    <row r="16" spans="1:62" s="33" customFormat="1" ht="45" x14ac:dyDescent="0.2">
      <c r="A16" s="20">
        <v>12</v>
      </c>
      <c r="B16" s="36"/>
      <c r="C16" s="20" t="s">
        <v>1689</v>
      </c>
      <c r="D16" s="20" t="s">
        <v>45</v>
      </c>
      <c r="E16" s="235" t="s">
        <v>55</v>
      </c>
      <c r="F16" s="20" t="s">
        <v>47</v>
      </c>
      <c r="G16" s="244" t="s">
        <v>52</v>
      </c>
      <c r="H16" s="23" t="s">
        <v>47</v>
      </c>
      <c r="I16" s="37" t="s">
        <v>47</v>
      </c>
      <c r="J16" s="235" t="s">
        <v>1690</v>
      </c>
      <c r="K16" s="25" t="s">
        <v>47</v>
      </c>
      <c r="L16" s="25" t="s">
        <v>590</v>
      </c>
      <c r="M16" s="237">
        <v>77</v>
      </c>
      <c r="N16" s="235" t="s">
        <v>1038</v>
      </c>
      <c r="O16" s="158">
        <v>50</v>
      </c>
      <c r="P16" s="23"/>
      <c r="Q16" s="24"/>
      <c r="R16" s="25" t="s">
        <v>592</v>
      </c>
      <c r="S16" s="20" t="s">
        <v>610</v>
      </c>
      <c r="T16" s="239" t="s">
        <v>782</v>
      </c>
      <c r="U16" s="20" t="s">
        <v>595</v>
      </c>
      <c r="V16" s="38">
        <f>W16*1.2</f>
        <v>907584.43199999991</v>
      </c>
      <c r="W16" s="245">
        <v>756320.36</v>
      </c>
      <c r="X16" s="239" t="s">
        <v>716</v>
      </c>
      <c r="Y16" s="20" t="s">
        <v>723</v>
      </c>
      <c r="Z16" s="39" t="s">
        <v>47</v>
      </c>
      <c r="AA16" s="40" t="s">
        <v>47</v>
      </c>
      <c r="AB16" s="27">
        <v>1</v>
      </c>
      <c r="AC16" s="27">
        <v>0</v>
      </c>
      <c r="AD16" s="27" t="s">
        <v>47</v>
      </c>
      <c r="AE16" s="40" t="s">
        <v>47</v>
      </c>
      <c r="AF16" s="24">
        <v>44385</v>
      </c>
      <c r="AG16" s="39" t="s">
        <v>1691</v>
      </c>
      <c r="AH16" s="39" t="s">
        <v>1692</v>
      </c>
      <c r="AI16" s="40">
        <v>44389</v>
      </c>
      <c r="AJ16" s="37" t="s">
        <v>47</v>
      </c>
      <c r="AK16" s="37" t="s">
        <v>47</v>
      </c>
      <c r="AL16" s="37" t="s">
        <v>47</v>
      </c>
      <c r="AM16" s="37" t="s">
        <v>47</v>
      </c>
      <c r="AN16" s="37" t="s">
        <v>47</v>
      </c>
      <c r="AO16" s="37" t="s">
        <v>47</v>
      </c>
      <c r="AP16" s="27"/>
      <c r="AQ16" s="27" t="s">
        <v>1693</v>
      </c>
      <c r="AR16" s="27">
        <v>7451218323</v>
      </c>
      <c r="AS16" s="42">
        <f>AT16*1.2</f>
        <v>907584.43199999991</v>
      </c>
      <c r="AT16" s="41">
        <f>W16</f>
        <v>756320.36</v>
      </c>
      <c r="AU16" s="42" t="s">
        <v>84</v>
      </c>
      <c r="AV16" s="39" t="s">
        <v>47</v>
      </c>
      <c r="AW16" s="42" t="s">
        <v>47</v>
      </c>
      <c r="AX16" s="42"/>
      <c r="AY16" s="42"/>
      <c r="AZ16" s="37"/>
      <c r="BA16" s="37"/>
      <c r="BB16" s="23"/>
      <c r="BC16" s="37"/>
      <c r="BD16" s="159"/>
      <c r="BE16" s="27"/>
      <c r="BF16" s="20" t="s">
        <v>60</v>
      </c>
      <c r="BG16" s="30" t="s">
        <v>248</v>
      </c>
      <c r="BH16" s="43"/>
      <c r="BI16" s="35"/>
      <c r="BJ16" s="35"/>
    </row>
    <row r="17" spans="1:62" s="33" customFormat="1" ht="45" outlineLevel="1" x14ac:dyDescent="0.2">
      <c r="A17" s="20">
        <v>13</v>
      </c>
      <c r="B17" s="36"/>
      <c r="C17" s="20"/>
      <c r="D17" s="20"/>
      <c r="E17" s="235" t="s">
        <v>66</v>
      </c>
      <c r="F17" s="20"/>
      <c r="G17" s="244" t="s">
        <v>52</v>
      </c>
      <c r="H17" s="23" t="s">
        <v>52</v>
      </c>
      <c r="I17" s="37"/>
      <c r="J17" s="235" t="s">
        <v>612</v>
      </c>
      <c r="K17" s="160"/>
      <c r="L17" s="25"/>
      <c r="M17" s="269">
        <v>78</v>
      </c>
      <c r="N17" s="235">
        <v>27</v>
      </c>
      <c r="O17" s="158">
        <v>60</v>
      </c>
      <c r="P17" s="23"/>
      <c r="Q17" s="24"/>
      <c r="R17" s="25"/>
      <c r="S17" s="20"/>
      <c r="T17" s="239" t="s">
        <v>608</v>
      </c>
      <c r="U17" s="20"/>
      <c r="V17" s="38"/>
      <c r="W17" s="245"/>
      <c r="X17" s="239" t="s">
        <v>596</v>
      </c>
      <c r="Y17" s="20"/>
      <c r="Z17" s="39"/>
      <c r="AA17" s="40"/>
      <c r="AB17" s="27"/>
      <c r="AC17" s="27"/>
      <c r="AD17" s="27"/>
      <c r="AE17" s="40"/>
      <c r="AF17" s="24"/>
      <c r="AG17" s="39"/>
      <c r="AH17" s="39"/>
      <c r="AI17" s="40"/>
      <c r="AJ17" s="37"/>
      <c r="AK17" s="37"/>
      <c r="AL17" s="37"/>
      <c r="AM17" s="37"/>
      <c r="AN17" s="37"/>
      <c r="AO17" s="27"/>
      <c r="AP17" s="27"/>
      <c r="AQ17" s="27"/>
      <c r="AR17" s="27"/>
      <c r="AS17" s="42"/>
      <c r="AT17" s="41"/>
      <c r="AU17" s="42"/>
      <c r="AV17" s="39"/>
      <c r="AW17" s="42"/>
      <c r="AX17" s="42"/>
      <c r="AY17" s="42"/>
      <c r="AZ17" s="37"/>
      <c r="BA17" s="37"/>
      <c r="BB17" s="23"/>
      <c r="BC17" s="37"/>
      <c r="BD17" s="159"/>
      <c r="BE17" s="27"/>
      <c r="BF17" s="20"/>
      <c r="BG17" s="30"/>
      <c r="BH17" s="43"/>
      <c r="BI17" s="35"/>
      <c r="BJ17" s="35"/>
    </row>
    <row r="18" spans="1:62" s="33" customFormat="1" ht="45" outlineLevel="1" x14ac:dyDescent="0.2">
      <c r="A18" s="20">
        <v>14</v>
      </c>
      <c r="B18" s="36"/>
      <c r="C18" s="20"/>
      <c r="D18" s="20"/>
      <c r="E18" s="235" t="s">
        <v>66</v>
      </c>
      <c r="F18" s="20"/>
      <c r="G18" s="244" t="s">
        <v>52</v>
      </c>
      <c r="H18" s="23" t="s">
        <v>52</v>
      </c>
      <c r="I18" s="37"/>
      <c r="J18" s="235" t="s">
        <v>612</v>
      </c>
      <c r="K18" s="160"/>
      <c r="L18" s="25"/>
      <c r="M18" s="269">
        <v>79</v>
      </c>
      <c r="N18" s="235">
        <v>27</v>
      </c>
      <c r="O18" s="158">
        <v>60</v>
      </c>
      <c r="P18" s="23"/>
      <c r="Q18" s="24"/>
      <c r="R18" s="25"/>
      <c r="S18" s="20"/>
      <c r="T18" s="239" t="s">
        <v>608</v>
      </c>
      <c r="U18" s="20"/>
      <c r="V18" s="38"/>
      <c r="W18" s="245"/>
      <c r="X18" s="239" t="s">
        <v>596</v>
      </c>
      <c r="Y18" s="20"/>
      <c r="Z18" s="39"/>
      <c r="AA18" s="40"/>
      <c r="AB18" s="27"/>
      <c r="AC18" s="27"/>
      <c r="AD18" s="27"/>
      <c r="AE18" s="40"/>
      <c r="AF18" s="24"/>
      <c r="AG18" s="39"/>
      <c r="AH18" s="39"/>
      <c r="AI18" s="40"/>
      <c r="AJ18" s="37"/>
      <c r="AK18" s="37"/>
      <c r="AL18" s="37"/>
      <c r="AM18" s="37"/>
      <c r="AN18" s="37"/>
      <c r="AO18" s="27"/>
      <c r="AP18" s="27"/>
      <c r="AQ18" s="27"/>
      <c r="AR18" s="27"/>
      <c r="AS18" s="26"/>
      <c r="AT18" s="41"/>
      <c r="AU18" s="42"/>
      <c r="AV18" s="39"/>
      <c r="AW18" s="42"/>
      <c r="AX18" s="42"/>
      <c r="AY18" s="42"/>
      <c r="AZ18" s="37"/>
      <c r="BA18" s="37"/>
      <c r="BB18" s="23"/>
      <c r="BC18" s="37"/>
      <c r="BD18" s="159"/>
      <c r="BE18" s="27"/>
      <c r="BF18" s="20"/>
      <c r="BG18" s="30"/>
      <c r="BH18" s="43"/>
      <c r="BI18" s="35"/>
      <c r="BJ18" s="35"/>
    </row>
    <row r="19" spans="1:62" s="33" customFormat="1" ht="45" x14ac:dyDescent="0.2">
      <c r="A19" s="20">
        <v>15</v>
      </c>
      <c r="B19" s="36"/>
      <c r="C19" s="20" t="s">
        <v>67</v>
      </c>
      <c r="D19" s="20" t="s">
        <v>68</v>
      </c>
      <c r="E19" s="235" t="s">
        <v>54</v>
      </c>
      <c r="F19" s="20">
        <v>32110171854</v>
      </c>
      <c r="G19" s="244" t="s">
        <v>52</v>
      </c>
      <c r="H19" s="23" t="s">
        <v>52</v>
      </c>
      <c r="I19" s="37">
        <v>44294</v>
      </c>
      <c r="J19" s="235" t="s">
        <v>69</v>
      </c>
      <c r="K19" s="160" t="s">
        <v>1393</v>
      </c>
      <c r="L19" s="25" t="s">
        <v>604</v>
      </c>
      <c r="M19" s="237">
        <v>80</v>
      </c>
      <c r="N19" s="235">
        <v>27</v>
      </c>
      <c r="O19" s="158">
        <v>60</v>
      </c>
      <c r="P19" s="23" t="s">
        <v>52</v>
      </c>
      <c r="Q19" s="24" t="s">
        <v>644</v>
      </c>
      <c r="R19" s="25" t="s">
        <v>1394</v>
      </c>
      <c r="S19" s="20" t="s">
        <v>610</v>
      </c>
      <c r="T19" s="239" t="s">
        <v>613</v>
      </c>
      <c r="U19" s="20" t="s">
        <v>1395</v>
      </c>
      <c r="V19" s="38">
        <v>18713666.664000001</v>
      </c>
      <c r="W19" s="245">
        <v>15594722.220000001</v>
      </c>
      <c r="X19" s="239" t="s">
        <v>596</v>
      </c>
      <c r="Y19" s="20" t="s">
        <v>1396</v>
      </c>
      <c r="Z19" s="39" t="s">
        <v>47</v>
      </c>
      <c r="AA19" s="40" t="s">
        <v>47</v>
      </c>
      <c r="AB19" s="27">
        <v>6</v>
      </c>
      <c r="AC19" s="27">
        <v>0</v>
      </c>
      <c r="AD19" s="27"/>
      <c r="AE19" s="40"/>
      <c r="AF19" s="24">
        <v>44363</v>
      </c>
      <c r="AG19" s="39" t="s">
        <v>47</v>
      </c>
      <c r="AH19" s="39" t="s">
        <v>47</v>
      </c>
      <c r="AI19" s="40" t="s">
        <v>47</v>
      </c>
      <c r="AJ19" s="40" t="s">
        <v>47</v>
      </c>
      <c r="AK19" s="39" t="s">
        <v>1235</v>
      </c>
      <c r="AL19" s="39" t="s">
        <v>1397</v>
      </c>
      <c r="AM19" s="37">
        <v>44372</v>
      </c>
      <c r="AN19" s="37">
        <v>44349</v>
      </c>
      <c r="AO19" s="27" t="s">
        <v>52</v>
      </c>
      <c r="AP19" s="27"/>
      <c r="AQ19" s="27" t="s">
        <v>1398</v>
      </c>
      <c r="AR19" s="27">
        <v>5503055213</v>
      </c>
      <c r="AS19" s="26">
        <f>AT19*1.2</f>
        <v>12000000</v>
      </c>
      <c r="AT19" s="41">
        <v>10000000</v>
      </c>
      <c r="AU19" s="42" t="s">
        <v>47</v>
      </c>
      <c r="AV19" s="39"/>
      <c r="AW19" s="42"/>
      <c r="AX19" s="42">
        <v>12000000</v>
      </c>
      <c r="AY19" s="42">
        <v>10000000</v>
      </c>
      <c r="AZ19" s="37" t="s">
        <v>1694</v>
      </c>
      <c r="BA19" s="37">
        <v>44393</v>
      </c>
      <c r="BB19" s="23" t="s">
        <v>52</v>
      </c>
      <c r="BC19" s="37">
        <v>44393</v>
      </c>
      <c r="BD19" s="159"/>
      <c r="BE19" s="27"/>
      <c r="BF19" s="20" t="s">
        <v>65</v>
      </c>
      <c r="BG19" s="30"/>
      <c r="BH19" s="43"/>
      <c r="BI19" s="35"/>
      <c r="BJ19" s="35"/>
    </row>
    <row r="20" spans="1:62" s="33" customFormat="1" ht="45" outlineLevel="1" x14ac:dyDescent="0.2">
      <c r="A20" s="20">
        <v>16</v>
      </c>
      <c r="B20" s="36"/>
      <c r="C20" s="20"/>
      <c r="D20" s="20"/>
      <c r="E20" s="235" t="s">
        <v>66</v>
      </c>
      <c r="F20" s="20"/>
      <c r="G20" s="244" t="s">
        <v>52</v>
      </c>
      <c r="H20" s="23" t="s">
        <v>52</v>
      </c>
      <c r="I20" s="37"/>
      <c r="J20" s="235" t="s">
        <v>614</v>
      </c>
      <c r="K20" s="160"/>
      <c r="L20" s="25"/>
      <c r="M20" s="269">
        <v>81</v>
      </c>
      <c r="N20" s="235">
        <v>27</v>
      </c>
      <c r="O20" s="158">
        <v>60</v>
      </c>
      <c r="P20" s="23"/>
      <c r="Q20" s="24"/>
      <c r="R20" s="25"/>
      <c r="S20" s="20"/>
      <c r="T20" s="239" t="s">
        <v>613</v>
      </c>
      <c r="U20" s="20"/>
      <c r="V20" s="38"/>
      <c r="W20" s="245"/>
      <c r="X20" s="239" t="s">
        <v>596</v>
      </c>
      <c r="Y20" s="20"/>
      <c r="Z20" s="39"/>
      <c r="AA20" s="40"/>
      <c r="AB20" s="27"/>
      <c r="AC20" s="27"/>
      <c r="AD20" s="27"/>
      <c r="AE20" s="40"/>
      <c r="AF20" s="24"/>
      <c r="AG20" s="39"/>
      <c r="AH20" s="39"/>
      <c r="AI20" s="37"/>
      <c r="AJ20" s="37"/>
      <c r="AK20" s="39"/>
      <c r="AL20" s="39"/>
      <c r="AM20" s="37"/>
      <c r="AN20" s="37"/>
      <c r="AO20" s="27"/>
      <c r="AP20" s="27"/>
      <c r="AQ20" s="27"/>
      <c r="AR20" s="27"/>
      <c r="AS20" s="26"/>
      <c r="AT20" s="41"/>
      <c r="AU20" s="42"/>
      <c r="AV20" s="39"/>
      <c r="AW20" s="42"/>
      <c r="AX20" s="42"/>
      <c r="AY20" s="42"/>
      <c r="AZ20" s="37"/>
      <c r="BA20" s="37"/>
      <c r="BB20" s="23"/>
      <c r="BC20" s="37"/>
      <c r="BD20" s="159"/>
      <c r="BE20" s="27"/>
      <c r="BF20" s="20"/>
      <c r="BG20" s="30"/>
      <c r="BH20" s="43"/>
      <c r="BI20" s="35"/>
      <c r="BJ20" s="35"/>
    </row>
    <row r="21" spans="1:62" s="33" customFormat="1" ht="45" outlineLevel="1" x14ac:dyDescent="0.2">
      <c r="A21" s="20">
        <v>17</v>
      </c>
      <c r="B21" s="36"/>
      <c r="C21" s="24"/>
      <c r="D21" s="20"/>
      <c r="E21" s="235" t="s">
        <v>66</v>
      </c>
      <c r="F21" s="20"/>
      <c r="G21" s="244" t="s">
        <v>52</v>
      </c>
      <c r="H21" s="23" t="s">
        <v>52</v>
      </c>
      <c r="I21" s="37"/>
      <c r="J21" s="235" t="s">
        <v>614</v>
      </c>
      <c r="K21" s="160"/>
      <c r="L21" s="25"/>
      <c r="M21" s="269">
        <v>82</v>
      </c>
      <c r="N21" s="235">
        <v>27</v>
      </c>
      <c r="O21" s="158">
        <v>60</v>
      </c>
      <c r="P21" s="23"/>
      <c r="Q21" s="24"/>
      <c r="R21" s="25"/>
      <c r="S21" s="20"/>
      <c r="T21" s="239" t="s">
        <v>613</v>
      </c>
      <c r="U21" s="20"/>
      <c r="V21" s="38"/>
      <c r="W21" s="245"/>
      <c r="X21" s="239" t="s">
        <v>596</v>
      </c>
      <c r="Y21" s="20"/>
      <c r="Z21" s="39"/>
      <c r="AA21" s="40"/>
      <c r="AB21" s="27"/>
      <c r="AC21" s="27"/>
      <c r="AD21" s="27"/>
      <c r="AE21" s="40"/>
      <c r="AF21" s="24"/>
      <c r="AG21" s="39"/>
      <c r="AH21" s="39"/>
      <c r="AI21" s="37"/>
      <c r="AJ21" s="37"/>
      <c r="AK21" s="39"/>
      <c r="AL21" s="39"/>
      <c r="AM21" s="37"/>
      <c r="AN21" s="37"/>
      <c r="AO21" s="27"/>
      <c r="AP21" s="27"/>
      <c r="AQ21" s="27"/>
      <c r="AR21" s="27"/>
      <c r="AS21" s="26"/>
      <c r="AT21" s="41"/>
      <c r="AU21" s="42"/>
      <c r="AV21" s="39"/>
      <c r="AW21" s="42"/>
      <c r="AX21" s="42"/>
      <c r="AY21" s="42"/>
      <c r="AZ21" s="37"/>
      <c r="BA21" s="37"/>
      <c r="BB21" s="23"/>
      <c r="BC21" s="37"/>
      <c r="BD21" s="159"/>
      <c r="BE21" s="27"/>
      <c r="BF21" s="20"/>
      <c r="BG21" s="30"/>
      <c r="BH21" s="43"/>
      <c r="BI21" s="35"/>
      <c r="BJ21" s="35"/>
    </row>
    <row r="22" spans="1:62" s="33" customFormat="1" ht="45" x14ac:dyDescent="0.2">
      <c r="A22" s="20">
        <v>18</v>
      </c>
      <c r="B22" s="36"/>
      <c r="C22" s="24" t="s">
        <v>1695</v>
      </c>
      <c r="D22" s="20" t="s">
        <v>68</v>
      </c>
      <c r="E22" s="235" t="s">
        <v>54</v>
      </c>
      <c r="F22" s="20"/>
      <c r="G22" s="244" t="s">
        <v>47</v>
      </c>
      <c r="H22" s="23" t="s">
        <v>52</v>
      </c>
      <c r="I22" s="37"/>
      <c r="J22" s="235" t="s">
        <v>1696</v>
      </c>
      <c r="K22" s="160"/>
      <c r="L22" s="25"/>
      <c r="M22" s="237">
        <v>83</v>
      </c>
      <c r="N22" s="235">
        <v>27</v>
      </c>
      <c r="O22" s="158">
        <v>60</v>
      </c>
      <c r="P22" s="23"/>
      <c r="Q22" s="24"/>
      <c r="R22" s="25"/>
      <c r="S22" s="20"/>
      <c r="T22" s="239" t="s">
        <v>1034</v>
      </c>
      <c r="U22" s="20"/>
      <c r="V22" s="38"/>
      <c r="W22" s="245">
        <v>44833020.719999999</v>
      </c>
      <c r="X22" s="239" t="s">
        <v>596</v>
      </c>
      <c r="Y22" s="20"/>
      <c r="Z22" s="39"/>
      <c r="AA22" s="40"/>
      <c r="AB22" s="27"/>
      <c r="AC22" s="27"/>
      <c r="AD22" s="27"/>
      <c r="AE22" s="40"/>
      <c r="AF22" s="24"/>
      <c r="AG22" s="39"/>
      <c r="AH22" s="39"/>
      <c r="AI22" s="37"/>
      <c r="AJ22" s="37"/>
      <c r="AK22" s="37"/>
      <c r="AL22" s="37"/>
      <c r="AM22" s="37"/>
      <c r="AN22" s="37"/>
      <c r="AO22" s="27"/>
      <c r="AP22" s="27"/>
      <c r="AQ22" s="27"/>
      <c r="AR22" s="44"/>
      <c r="AS22" s="45"/>
      <c r="AT22" s="41"/>
      <c r="AU22" s="42"/>
      <c r="AV22" s="39"/>
      <c r="AW22" s="42"/>
      <c r="AX22" s="42"/>
      <c r="AY22" s="42"/>
      <c r="AZ22" s="37"/>
      <c r="BA22" s="37"/>
      <c r="BB22" s="23"/>
      <c r="BC22" s="37"/>
      <c r="BD22" s="159"/>
      <c r="BE22" s="27"/>
      <c r="BF22" s="20"/>
      <c r="BG22" s="30"/>
      <c r="BH22" s="43"/>
      <c r="BI22" s="35"/>
      <c r="BJ22" s="35"/>
    </row>
    <row r="23" spans="1:62" s="33" customFormat="1" ht="45" outlineLevel="2" x14ac:dyDescent="0.2">
      <c r="A23" s="20">
        <v>19</v>
      </c>
      <c r="B23" s="36"/>
      <c r="C23" s="20"/>
      <c r="D23" s="20"/>
      <c r="E23" s="235" t="s">
        <v>66</v>
      </c>
      <c r="F23" s="20"/>
      <c r="G23" s="244" t="s">
        <v>52</v>
      </c>
      <c r="H23" s="23" t="s">
        <v>52</v>
      </c>
      <c r="I23" s="37"/>
      <c r="J23" s="235" t="s">
        <v>615</v>
      </c>
      <c r="K23" s="25"/>
      <c r="L23" s="25"/>
      <c r="M23" s="269">
        <v>84</v>
      </c>
      <c r="N23" s="235">
        <v>27</v>
      </c>
      <c r="O23" s="158">
        <v>60</v>
      </c>
      <c r="P23" s="23"/>
      <c r="Q23" s="24"/>
      <c r="R23" s="25"/>
      <c r="S23" s="20"/>
      <c r="T23" s="239" t="s">
        <v>613</v>
      </c>
      <c r="U23" s="20"/>
      <c r="V23" s="38"/>
      <c r="W23" s="245"/>
      <c r="X23" s="239" t="s">
        <v>596</v>
      </c>
      <c r="Y23" s="20"/>
      <c r="Z23" s="39"/>
      <c r="AA23" s="40"/>
      <c r="AB23" s="27"/>
      <c r="AC23" s="27"/>
      <c r="AD23" s="27"/>
      <c r="AE23" s="40"/>
      <c r="AF23" s="24"/>
      <c r="AG23" s="39"/>
      <c r="AH23" s="39"/>
      <c r="AI23" s="24"/>
      <c r="AJ23" s="37"/>
      <c r="AK23" s="39"/>
      <c r="AL23" s="39"/>
      <c r="AM23" s="37"/>
      <c r="AN23" s="37"/>
      <c r="AO23" s="27"/>
      <c r="AP23" s="27"/>
      <c r="AQ23" s="27"/>
      <c r="AR23" s="27"/>
      <c r="AS23" s="42"/>
      <c r="AT23" s="41"/>
      <c r="AU23" s="42"/>
      <c r="AV23" s="39"/>
      <c r="AW23" s="42"/>
      <c r="AX23" s="42"/>
      <c r="AY23" s="42"/>
      <c r="AZ23" s="37"/>
      <c r="BA23" s="37"/>
      <c r="BB23" s="23"/>
      <c r="BC23" s="37"/>
      <c r="BD23" s="159"/>
      <c r="BE23" s="27"/>
      <c r="BF23" s="20"/>
      <c r="BG23" s="30"/>
      <c r="BH23" s="43"/>
      <c r="BI23" s="35"/>
      <c r="BJ23" s="35"/>
    </row>
    <row r="24" spans="1:62" s="33" customFormat="1" ht="45" outlineLevel="2" x14ac:dyDescent="0.2">
      <c r="A24" s="20">
        <v>20</v>
      </c>
      <c r="B24" s="36"/>
      <c r="C24" s="20"/>
      <c r="D24" s="20"/>
      <c r="E24" s="235" t="s">
        <v>66</v>
      </c>
      <c r="F24" s="20"/>
      <c r="G24" s="244" t="s">
        <v>52</v>
      </c>
      <c r="H24" s="23" t="s">
        <v>52</v>
      </c>
      <c r="I24" s="37"/>
      <c r="J24" s="235" t="s">
        <v>615</v>
      </c>
      <c r="K24" s="25"/>
      <c r="L24" s="25"/>
      <c r="M24" s="269">
        <v>85</v>
      </c>
      <c r="N24" s="235">
        <v>27</v>
      </c>
      <c r="O24" s="158">
        <v>60</v>
      </c>
      <c r="P24" s="23"/>
      <c r="Q24" s="24"/>
      <c r="R24" s="25"/>
      <c r="S24" s="20"/>
      <c r="T24" s="239" t="s">
        <v>613</v>
      </c>
      <c r="U24" s="20"/>
      <c r="V24" s="26"/>
      <c r="W24" s="245"/>
      <c r="X24" s="239" t="s">
        <v>596</v>
      </c>
      <c r="Y24" s="20"/>
      <c r="Z24" s="39"/>
      <c r="AA24" s="40"/>
      <c r="AB24" s="27"/>
      <c r="AC24" s="27"/>
      <c r="AD24" s="27"/>
      <c r="AE24" s="40"/>
      <c r="AF24" s="24"/>
      <c r="AG24" s="24"/>
      <c r="AH24" s="24"/>
      <c r="AI24" s="24"/>
      <c r="AJ24" s="24"/>
      <c r="AK24" s="39"/>
      <c r="AL24" s="39"/>
      <c r="AM24" s="37"/>
      <c r="AN24" s="37"/>
      <c r="AO24" s="27"/>
      <c r="AP24" s="27"/>
      <c r="AQ24" s="27"/>
      <c r="AR24" s="27"/>
      <c r="AS24" s="42"/>
      <c r="AT24" s="41"/>
      <c r="AU24" s="42"/>
      <c r="AV24" s="39"/>
      <c r="AW24" s="42"/>
      <c r="AX24" s="42"/>
      <c r="AY24" s="42"/>
      <c r="AZ24" s="37"/>
      <c r="BA24" s="37"/>
      <c r="BB24" s="23"/>
      <c r="BC24" s="37"/>
      <c r="BD24" s="159"/>
      <c r="BE24" s="27"/>
      <c r="BF24" s="20"/>
      <c r="BG24" s="30"/>
      <c r="BH24" s="43"/>
      <c r="BI24" s="35"/>
      <c r="BJ24" s="35"/>
    </row>
    <row r="25" spans="1:62" s="33" customFormat="1" ht="75" x14ac:dyDescent="0.2">
      <c r="A25" s="20">
        <v>21</v>
      </c>
      <c r="B25" s="36"/>
      <c r="C25" s="20" t="s">
        <v>1399</v>
      </c>
      <c r="D25" s="20" t="s">
        <v>51</v>
      </c>
      <c r="E25" s="235" t="s">
        <v>54</v>
      </c>
      <c r="F25" s="20">
        <v>32110389749</v>
      </c>
      <c r="G25" s="244" t="s">
        <v>47</v>
      </c>
      <c r="H25" s="23" t="s">
        <v>52</v>
      </c>
      <c r="I25" s="37">
        <v>44364</v>
      </c>
      <c r="J25" s="194" t="s">
        <v>1197</v>
      </c>
      <c r="K25" s="25" t="s">
        <v>47</v>
      </c>
      <c r="L25" s="25" t="s">
        <v>604</v>
      </c>
      <c r="M25" s="237">
        <v>86</v>
      </c>
      <c r="N25" s="235" t="s">
        <v>617</v>
      </c>
      <c r="O25" s="158" t="s">
        <v>47</v>
      </c>
      <c r="P25" s="23"/>
      <c r="Q25" s="24"/>
      <c r="R25" s="25" t="s">
        <v>727</v>
      </c>
      <c r="S25" s="20" t="s">
        <v>728</v>
      </c>
      <c r="T25" s="270" t="s">
        <v>714</v>
      </c>
      <c r="U25" s="20" t="s">
        <v>729</v>
      </c>
      <c r="V25" s="26">
        <f>W25*1.2</f>
        <v>3844699.9920000001</v>
      </c>
      <c r="W25" s="245">
        <v>3203916.66</v>
      </c>
      <c r="X25" s="175" t="s">
        <v>1123</v>
      </c>
      <c r="Y25" s="20" t="s">
        <v>1268</v>
      </c>
      <c r="Z25" s="39"/>
      <c r="AA25" s="40"/>
      <c r="AB25" s="27"/>
      <c r="AC25" s="27"/>
      <c r="AD25" s="27"/>
      <c r="AE25" s="40"/>
      <c r="AF25" s="24"/>
      <c r="AG25" s="24"/>
      <c r="AH25" s="24"/>
      <c r="AI25" s="24"/>
      <c r="AJ25" s="24"/>
      <c r="AK25" s="24"/>
      <c r="AL25" s="24"/>
      <c r="AM25" s="24"/>
      <c r="AN25" s="37"/>
      <c r="AO25" s="27"/>
      <c r="AP25" s="27"/>
      <c r="AQ25" s="27"/>
      <c r="AR25" s="27"/>
      <c r="AS25" s="42"/>
      <c r="AT25" s="41"/>
      <c r="AU25" s="42"/>
      <c r="AV25" s="39"/>
      <c r="AW25" s="42"/>
      <c r="AX25" s="42"/>
      <c r="AY25" s="42"/>
      <c r="AZ25" s="37"/>
      <c r="BA25" s="37"/>
      <c r="BB25" s="23"/>
      <c r="BC25" s="37"/>
      <c r="BD25" s="159"/>
      <c r="BE25" s="27"/>
      <c r="BF25" s="20"/>
      <c r="BG25" s="30"/>
      <c r="BH25" s="43"/>
      <c r="BI25" s="35"/>
      <c r="BJ25" s="35"/>
    </row>
    <row r="26" spans="1:62" s="33" customFormat="1" ht="45" outlineLevel="2" x14ac:dyDescent="0.2">
      <c r="A26" s="20">
        <v>22</v>
      </c>
      <c r="B26" s="36"/>
      <c r="C26" s="20"/>
      <c r="D26" s="20"/>
      <c r="E26" s="235" t="s">
        <v>66</v>
      </c>
      <c r="F26" s="20"/>
      <c r="G26" s="244" t="s">
        <v>52</v>
      </c>
      <c r="H26" s="23" t="s">
        <v>52</v>
      </c>
      <c r="I26" s="37"/>
      <c r="J26" s="235" t="s">
        <v>616</v>
      </c>
      <c r="K26" s="160"/>
      <c r="L26" s="25"/>
      <c r="M26" s="269">
        <v>87</v>
      </c>
      <c r="N26" s="235" t="s">
        <v>617</v>
      </c>
      <c r="O26" s="158" t="s">
        <v>47</v>
      </c>
      <c r="P26" s="23"/>
      <c r="Q26" s="24"/>
      <c r="R26" s="25"/>
      <c r="S26" s="20"/>
      <c r="T26" s="239" t="s">
        <v>613</v>
      </c>
      <c r="U26" s="20"/>
      <c r="V26" s="26"/>
      <c r="W26" s="245"/>
      <c r="X26" s="239" t="s">
        <v>596</v>
      </c>
      <c r="Y26" s="20"/>
      <c r="Z26" s="39"/>
      <c r="AA26" s="40"/>
      <c r="AB26" s="27"/>
      <c r="AC26" s="27"/>
      <c r="AD26" s="27"/>
      <c r="AE26" s="40"/>
      <c r="AF26" s="24"/>
      <c r="AG26" s="24"/>
      <c r="AH26" s="24"/>
      <c r="AI26" s="24"/>
      <c r="AJ26" s="24"/>
      <c r="AK26" s="39"/>
      <c r="AL26" s="39"/>
      <c r="AM26" s="37"/>
      <c r="AN26" s="37"/>
      <c r="AO26" s="27"/>
      <c r="AP26" s="27"/>
      <c r="AQ26" s="27"/>
      <c r="AR26" s="27"/>
      <c r="AS26" s="42"/>
      <c r="AT26" s="41"/>
      <c r="AU26" s="42"/>
      <c r="AV26" s="39"/>
      <c r="AW26" s="42"/>
      <c r="AX26" s="42"/>
      <c r="AY26" s="42"/>
      <c r="AZ26" s="37"/>
      <c r="BA26" s="37"/>
      <c r="BB26" s="23"/>
      <c r="BC26" s="37"/>
      <c r="BD26" s="159"/>
      <c r="BE26" s="27"/>
      <c r="BF26" s="20"/>
      <c r="BG26" s="30"/>
      <c r="BH26" s="43"/>
      <c r="BI26" s="35"/>
      <c r="BJ26" s="35"/>
    </row>
    <row r="27" spans="1:62" s="33" customFormat="1" ht="45" outlineLevel="2" x14ac:dyDescent="0.2">
      <c r="A27" s="20">
        <v>23</v>
      </c>
      <c r="B27" s="36"/>
      <c r="C27" s="20"/>
      <c r="D27" s="20"/>
      <c r="E27" s="235" t="s">
        <v>66</v>
      </c>
      <c r="F27" s="20"/>
      <c r="G27" s="244" t="s">
        <v>52</v>
      </c>
      <c r="H27" s="23" t="s">
        <v>52</v>
      </c>
      <c r="I27" s="37"/>
      <c r="J27" s="235" t="s">
        <v>616</v>
      </c>
      <c r="K27" s="160"/>
      <c r="L27" s="25"/>
      <c r="M27" s="269">
        <v>88</v>
      </c>
      <c r="N27" s="235" t="s">
        <v>617</v>
      </c>
      <c r="O27" s="158" t="s">
        <v>47</v>
      </c>
      <c r="P27" s="23"/>
      <c r="Q27" s="24"/>
      <c r="R27" s="25"/>
      <c r="S27" s="20"/>
      <c r="T27" s="239" t="s">
        <v>613</v>
      </c>
      <c r="U27" s="20"/>
      <c r="V27" s="26"/>
      <c r="W27" s="245"/>
      <c r="X27" s="239" t="s">
        <v>596</v>
      </c>
      <c r="Y27" s="20"/>
      <c r="Z27" s="39"/>
      <c r="AA27" s="40"/>
      <c r="AB27" s="27"/>
      <c r="AC27" s="27"/>
      <c r="AD27" s="27"/>
      <c r="AE27" s="40"/>
      <c r="AF27" s="24"/>
      <c r="AG27" s="24"/>
      <c r="AH27" s="24"/>
      <c r="AI27" s="24"/>
      <c r="AJ27" s="24"/>
      <c r="AK27" s="39"/>
      <c r="AL27" s="39"/>
      <c r="AM27" s="37"/>
      <c r="AN27" s="37"/>
      <c r="AO27" s="27"/>
      <c r="AP27" s="27"/>
      <c r="AQ27" s="27"/>
      <c r="AR27" s="27"/>
      <c r="AS27" s="42"/>
      <c r="AT27" s="41"/>
      <c r="AU27" s="42"/>
      <c r="AV27" s="39"/>
      <c r="AW27" s="42"/>
      <c r="AX27" s="42"/>
      <c r="AY27" s="42"/>
      <c r="AZ27" s="37"/>
      <c r="BA27" s="37"/>
      <c r="BB27" s="23"/>
      <c r="BC27" s="37"/>
      <c r="BD27" s="159"/>
      <c r="BE27" s="27"/>
      <c r="BF27" s="20"/>
      <c r="BG27" s="30"/>
      <c r="BH27" s="43"/>
      <c r="BI27" s="35"/>
      <c r="BJ27" s="35"/>
    </row>
    <row r="28" spans="1:62" s="33" customFormat="1" ht="45" x14ac:dyDescent="0.2">
      <c r="A28" s="20">
        <v>24</v>
      </c>
      <c r="B28" s="36"/>
      <c r="C28" s="271" t="s">
        <v>1198</v>
      </c>
      <c r="D28" s="20" t="s">
        <v>45</v>
      </c>
      <c r="E28" s="235" t="s">
        <v>55</v>
      </c>
      <c r="F28" s="20" t="s">
        <v>1199</v>
      </c>
      <c r="G28" s="244" t="s">
        <v>52</v>
      </c>
      <c r="H28" s="23" t="s">
        <v>47</v>
      </c>
      <c r="I28" s="37" t="s">
        <v>47</v>
      </c>
      <c r="J28" s="194" t="s">
        <v>1200</v>
      </c>
      <c r="K28" s="160" t="s">
        <v>47</v>
      </c>
      <c r="L28" s="25" t="s">
        <v>604</v>
      </c>
      <c r="M28" s="237">
        <v>89</v>
      </c>
      <c r="N28" s="272" t="s">
        <v>804</v>
      </c>
      <c r="O28" s="158" t="s">
        <v>47</v>
      </c>
      <c r="P28" s="23"/>
      <c r="Q28" s="24"/>
      <c r="R28" s="25" t="s">
        <v>805</v>
      </c>
      <c r="S28" s="20" t="s">
        <v>593</v>
      </c>
      <c r="T28" s="270" t="s">
        <v>594</v>
      </c>
      <c r="U28" s="20" t="s">
        <v>806</v>
      </c>
      <c r="V28" s="26">
        <f>W28*1.2</f>
        <v>221445</v>
      </c>
      <c r="W28" s="245">
        <v>184537.5</v>
      </c>
      <c r="X28" s="239" t="s">
        <v>596</v>
      </c>
      <c r="Y28" s="20" t="s">
        <v>993</v>
      </c>
      <c r="Z28" s="39" t="s">
        <v>47</v>
      </c>
      <c r="AA28" s="40" t="s">
        <v>47</v>
      </c>
      <c r="AB28" s="27">
        <v>1</v>
      </c>
      <c r="AC28" s="27">
        <v>0</v>
      </c>
      <c r="AD28" s="27" t="s">
        <v>47</v>
      </c>
      <c r="AE28" s="40" t="s">
        <v>47</v>
      </c>
      <c r="AF28" s="24">
        <v>44337</v>
      </c>
      <c r="AG28" s="39" t="s">
        <v>1201</v>
      </c>
      <c r="AH28" s="39" t="s">
        <v>1202</v>
      </c>
      <c r="AI28" s="24">
        <v>44340</v>
      </c>
      <c r="AJ28" s="37" t="s">
        <v>47</v>
      </c>
      <c r="AK28" s="37" t="s">
        <v>47</v>
      </c>
      <c r="AL28" s="37" t="s">
        <v>47</v>
      </c>
      <c r="AM28" s="37" t="s">
        <v>47</v>
      </c>
      <c r="AN28" s="37" t="s">
        <v>47</v>
      </c>
      <c r="AO28" s="27" t="s">
        <v>47</v>
      </c>
      <c r="AP28" s="27"/>
      <c r="AQ28" s="27" t="s">
        <v>1203</v>
      </c>
      <c r="AR28" s="27">
        <v>7203421134</v>
      </c>
      <c r="AS28" s="42">
        <f>AT28*1.2</f>
        <v>221445</v>
      </c>
      <c r="AT28" s="41">
        <f>W28</f>
        <v>184537.5</v>
      </c>
      <c r="AU28" s="42" t="s">
        <v>91</v>
      </c>
      <c r="AV28" s="39" t="s">
        <v>47</v>
      </c>
      <c r="AW28" s="42" t="s">
        <v>47</v>
      </c>
      <c r="AX28" s="42">
        <v>221445</v>
      </c>
      <c r="AY28" s="42">
        <f>AX28/1.2</f>
        <v>184537.5</v>
      </c>
      <c r="AZ28" s="37" t="s">
        <v>1204</v>
      </c>
      <c r="BA28" s="37">
        <v>44343</v>
      </c>
      <c r="BB28" s="23" t="s">
        <v>47</v>
      </c>
      <c r="BC28" s="37">
        <v>44343</v>
      </c>
      <c r="BD28" s="159"/>
      <c r="BE28" s="27"/>
      <c r="BF28" s="20" t="s">
        <v>60</v>
      </c>
      <c r="BG28" s="30" t="s">
        <v>75</v>
      </c>
      <c r="BH28" s="43"/>
      <c r="BI28" s="35"/>
      <c r="BJ28" s="35"/>
    </row>
    <row r="29" spans="1:62" s="33" customFormat="1" ht="45" outlineLevel="1" x14ac:dyDescent="0.2">
      <c r="A29" s="20">
        <v>26</v>
      </c>
      <c r="B29" s="36"/>
      <c r="C29" s="20"/>
      <c r="D29" s="20"/>
      <c r="E29" s="235" t="s">
        <v>66</v>
      </c>
      <c r="F29" s="20"/>
      <c r="G29" s="244" t="s">
        <v>52</v>
      </c>
      <c r="H29" s="23" t="s">
        <v>52</v>
      </c>
      <c r="I29" s="37"/>
      <c r="J29" s="235" t="s">
        <v>618</v>
      </c>
      <c r="K29" s="160"/>
      <c r="L29" s="25"/>
      <c r="M29" s="269">
        <v>91</v>
      </c>
      <c r="N29" s="235">
        <v>28</v>
      </c>
      <c r="O29" s="158" t="s">
        <v>47</v>
      </c>
      <c r="P29" s="23"/>
      <c r="Q29" s="24"/>
      <c r="R29" s="25"/>
      <c r="S29" s="20"/>
      <c r="T29" s="239" t="s">
        <v>613</v>
      </c>
      <c r="U29" s="20"/>
      <c r="V29" s="26"/>
      <c r="W29" s="245"/>
      <c r="X29" s="239" t="s">
        <v>596</v>
      </c>
      <c r="Y29" s="20"/>
      <c r="Z29" s="39"/>
      <c r="AA29" s="40"/>
      <c r="AB29" s="27"/>
      <c r="AC29" s="27"/>
      <c r="AD29" s="27"/>
      <c r="AE29" s="40"/>
      <c r="AF29" s="24"/>
      <c r="AG29" s="39"/>
      <c r="AH29" s="39"/>
      <c r="AI29" s="24"/>
      <c r="AJ29" s="37"/>
      <c r="AK29" s="39"/>
      <c r="AL29" s="39"/>
      <c r="AM29" s="37"/>
      <c r="AN29" s="39"/>
      <c r="AO29" s="27"/>
      <c r="AP29" s="27"/>
      <c r="AQ29" s="27"/>
      <c r="AR29" s="27"/>
      <c r="AS29" s="42"/>
      <c r="AT29" s="41"/>
      <c r="AU29" s="42"/>
      <c r="AV29" s="39"/>
      <c r="AW29" s="42"/>
      <c r="AX29" s="42"/>
      <c r="AY29" s="42"/>
      <c r="AZ29" s="37"/>
      <c r="BA29" s="37"/>
      <c r="BB29" s="23"/>
      <c r="BC29" s="37"/>
      <c r="BD29" s="159"/>
      <c r="BE29" s="27"/>
      <c r="BF29" s="20"/>
      <c r="BG29" s="30"/>
      <c r="BH29" s="43"/>
      <c r="BI29" s="35"/>
      <c r="BJ29" s="35"/>
    </row>
    <row r="30" spans="1:62" s="33" customFormat="1" ht="45" outlineLevel="1" x14ac:dyDescent="0.2">
      <c r="A30" s="20">
        <v>27</v>
      </c>
      <c r="B30" s="36"/>
      <c r="C30" s="20"/>
      <c r="D30" s="20"/>
      <c r="E30" s="235" t="s">
        <v>66</v>
      </c>
      <c r="F30" s="20"/>
      <c r="G30" s="244" t="s">
        <v>52</v>
      </c>
      <c r="H30" s="23" t="s">
        <v>52</v>
      </c>
      <c r="I30" s="37"/>
      <c r="J30" s="235" t="s">
        <v>619</v>
      </c>
      <c r="K30" s="160"/>
      <c r="L30" s="25"/>
      <c r="M30" s="269">
        <v>92</v>
      </c>
      <c r="N30" s="235">
        <v>28</v>
      </c>
      <c r="O30" s="158" t="s">
        <v>47</v>
      </c>
      <c r="P30" s="23"/>
      <c r="Q30" s="24"/>
      <c r="R30" s="25"/>
      <c r="S30" s="20"/>
      <c r="T30" s="239" t="s">
        <v>613</v>
      </c>
      <c r="U30" s="20"/>
      <c r="V30" s="26"/>
      <c r="W30" s="245"/>
      <c r="X30" s="239" t="s">
        <v>596</v>
      </c>
      <c r="Y30" s="20"/>
      <c r="Z30" s="39"/>
      <c r="AA30" s="40"/>
      <c r="AB30" s="27"/>
      <c r="AC30" s="27"/>
      <c r="AD30" s="27"/>
      <c r="AE30" s="40"/>
      <c r="AF30" s="24"/>
      <c r="AG30" s="39"/>
      <c r="AH30" s="39"/>
      <c r="AI30" s="24"/>
      <c r="AJ30" s="24"/>
      <c r="AK30" s="39"/>
      <c r="AL30" s="39"/>
      <c r="AM30" s="37"/>
      <c r="AN30" s="39"/>
      <c r="AO30" s="27"/>
      <c r="AP30" s="27"/>
      <c r="AQ30" s="27"/>
      <c r="AR30" s="27"/>
      <c r="AS30" s="42"/>
      <c r="AT30" s="41"/>
      <c r="AU30" s="42"/>
      <c r="AV30" s="39"/>
      <c r="AW30" s="42"/>
      <c r="AX30" s="42"/>
      <c r="AY30" s="42"/>
      <c r="AZ30" s="37"/>
      <c r="BA30" s="37"/>
      <c r="BB30" s="23"/>
      <c r="BC30" s="37"/>
      <c r="BD30" s="159"/>
      <c r="BE30" s="27"/>
      <c r="BF30" s="20"/>
      <c r="BG30" s="30"/>
      <c r="BH30" s="43"/>
      <c r="BI30" s="35"/>
      <c r="BJ30" s="35"/>
    </row>
    <row r="31" spans="1:62" s="33" customFormat="1" ht="45" outlineLevel="1" collapsed="1" x14ac:dyDescent="0.2">
      <c r="A31" s="20">
        <v>28</v>
      </c>
      <c r="B31" s="36"/>
      <c r="C31" s="161"/>
      <c r="D31" s="20"/>
      <c r="E31" s="235" t="s">
        <v>66</v>
      </c>
      <c r="F31" s="20"/>
      <c r="G31" s="244" t="s">
        <v>52</v>
      </c>
      <c r="H31" s="23" t="s">
        <v>52</v>
      </c>
      <c r="I31" s="162"/>
      <c r="J31" s="235" t="s">
        <v>620</v>
      </c>
      <c r="K31" s="160"/>
      <c r="L31" s="25"/>
      <c r="M31" s="269">
        <v>93</v>
      </c>
      <c r="N31" s="235">
        <v>28</v>
      </c>
      <c r="O31" s="158" t="s">
        <v>47</v>
      </c>
      <c r="P31" s="23"/>
      <c r="Q31" s="24"/>
      <c r="R31" s="25"/>
      <c r="S31" s="20"/>
      <c r="T31" s="239" t="s">
        <v>613</v>
      </c>
      <c r="U31" s="20"/>
      <c r="V31" s="26"/>
      <c r="W31" s="245"/>
      <c r="X31" s="239" t="s">
        <v>596</v>
      </c>
      <c r="Y31" s="20"/>
      <c r="Z31" s="39"/>
      <c r="AA31" s="40"/>
      <c r="AB31" s="27"/>
      <c r="AC31" s="27"/>
      <c r="AD31" s="27"/>
      <c r="AE31" s="40"/>
      <c r="AF31" s="24"/>
      <c r="AG31" s="39"/>
      <c r="AH31" s="39"/>
      <c r="AI31" s="24"/>
      <c r="AJ31" s="37"/>
      <c r="AK31" s="37"/>
      <c r="AL31" s="37"/>
      <c r="AM31" s="37"/>
      <c r="AN31" s="37"/>
      <c r="AO31" s="27"/>
      <c r="AP31" s="27"/>
      <c r="AQ31" s="20"/>
      <c r="AR31" s="163"/>
      <c r="AS31" s="42"/>
      <c r="AT31" s="41"/>
      <c r="AU31" s="42"/>
      <c r="AV31" s="39"/>
      <c r="AW31" s="42"/>
      <c r="AX31" s="42"/>
      <c r="AY31" s="42"/>
      <c r="AZ31" s="37"/>
      <c r="BA31" s="37"/>
      <c r="BB31" s="23"/>
      <c r="BC31" s="37"/>
      <c r="BD31" s="159"/>
      <c r="BE31" s="27"/>
      <c r="BF31" s="20"/>
      <c r="BG31" s="30"/>
      <c r="BH31" s="43"/>
      <c r="BI31" s="35"/>
      <c r="BJ31" s="35"/>
    </row>
    <row r="32" spans="1:62" s="33" customFormat="1" ht="45" outlineLevel="1" x14ac:dyDescent="0.2">
      <c r="A32" s="20">
        <v>29</v>
      </c>
      <c r="B32" s="36"/>
      <c r="C32" s="46"/>
      <c r="D32" s="20"/>
      <c r="E32" s="235" t="s">
        <v>66</v>
      </c>
      <c r="F32" s="20"/>
      <c r="G32" s="244" t="s">
        <v>52</v>
      </c>
      <c r="H32" s="23" t="s">
        <v>52</v>
      </c>
      <c r="I32" s="164"/>
      <c r="J32" s="235" t="s">
        <v>621</v>
      </c>
      <c r="K32" s="160"/>
      <c r="L32" s="25"/>
      <c r="M32" s="269">
        <v>94</v>
      </c>
      <c r="N32" s="235">
        <v>28</v>
      </c>
      <c r="O32" s="158" t="s">
        <v>47</v>
      </c>
      <c r="P32" s="23"/>
      <c r="Q32" s="24"/>
      <c r="R32" s="25"/>
      <c r="S32" s="20"/>
      <c r="T32" s="239" t="s">
        <v>613</v>
      </c>
      <c r="U32" s="20"/>
      <c r="V32" s="26"/>
      <c r="W32" s="245"/>
      <c r="X32" s="239" t="s">
        <v>596</v>
      </c>
      <c r="Y32" s="20"/>
      <c r="Z32" s="39"/>
      <c r="AA32" s="40"/>
      <c r="AB32" s="27"/>
      <c r="AC32" s="27"/>
      <c r="AD32" s="27"/>
      <c r="AE32" s="40"/>
      <c r="AF32" s="24"/>
      <c r="AG32" s="39"/>
      <c r="AH32" s="39"/>
      <c r="AI32" s="24"/>
      <c r="AJ32" s="37"/>
      <c r="AK32" s="39"/>
      <c r="AL32" s="39"/>
      <c r="AM32" s="37"/>
      <c r="AN32" s="39"/>
      <c r="AO32" s="27"/>
      <c r="AP32" s="27"/>
      <c r="AQ32" s="165"/>
      <c r="AR32" s="165"/>
      <c r="AS32" s="42"/>
      <c r="AT32" s="41"/>
      <c r="AU32" s="42"/>
      <c r="AV32" s="39"/>
      <c r="AW32" s="42"/>
      <c r="AX32" s="42"/>
      <c r="AY32" s="42"/>
      <c r="AZ32" s="37"/>
      <c r="BA32" s="37"/>
      <c r="BB32" s="23"/>
      <c r="BC32" s="37"/>
      <c r="BD32" s="159"/>
      <c r="BE32" s="27"/>
      <c r="BF32" s="20"/>
      <c r="BG32" s="30"/>
      <c r="BH32" s="43"/>
      <c r="BI32" s="35"/>
      <c r="BJ32" s="35"/>
    </row>
    <row r="33" spans="1:62" s="33" customFormat="1" ht="45" x14ac:dyDescent="0.2">
      <c r="A33" s="20">
        <v>30</v>
      </c>
      <c r="B33" s="36"/>
      <c r="C33" s="271" t="s">
        <v>1400</v>
      </c>
      <c r="D33" s="20" t="s">
        <v>45</v>
      </c>
      <c r="E33" s="235" t="s">
        <v>55</v>
      </c>
      <c r="F33" s="20" t="s">
        <v>47</v>
      </c>
      <c r="G33" s="273" t="s">
        <v>52</v>
      </c>
      <c r="H33" s="273" t="s">
        <v>47</v>
      </c>
      <c r="I33" s="37" t="s">
        <v>47</v>
      </c>
      <c r="J33" s="69" t="s">
        <v>1205</v>
      </c>
      <c r="K33" s="160" t="s">
        <v>47</v>
      </c>
      <c r="L33" s="25" t="s">
        <v>604</v>
      </c>
      <c r="M33" s="237">
        <v>95</v>
      </c>
      <c r="N33" s="274" t="s">
        <v>627</v>
      </c>
      <c r="O33" s="158" t="s">
        <v>47</v>
      </c>
      <c r="P33" s="23"/>
      <c r="Q33" s="24"/>
      <c r="R33" s="25" t="s">
        <v>592</v>
      </c>
      <c r="S33" s="20" t="s">
        <v>593</v>
      </c>
      <c r="T33" s="239" t="s">
        <v>624</v>
      </c>
      <c r="U33" s="20" t="s">
        <v>595</v>
      </c>
      <c r="V33" s="26"/>
      <c r="W33" s="275">
        <v>126250</v>
      </c>
      <c r="X33" s="276" t="s">
        <v>625</v>
      </c>
      <c r="Y33" s="20" t="s">
        <v>645</v>
      </c>
      <c r="Z33" s="39" t="s">
        <v>47</v>
      </c>
      <c r="AA33" s="40" t="s">
        <v>47</v>
      </c>
      <c r="AB33" s="27">
        <v>1</v>
      </c>
      <c r="AC33" s="27">
        <v>0</v>
      </c>
      <c r="AD33" s="27" t="s">
        <v>47</v>
      </c>
      <c r="AE33" s="40" t="s">
        <v>47</v>
      </c>
      <c r="AF33" s="24">
        <v>44343</v>
      </c>
      <c r="AG33" s="39" t="s">
        <v>1401</v>
      </c>
      <c r="AH33" s="39" t="s">
        <v>73</v>
      </c>
      <c r="AI33" s="37">
        <v>44347</v>
      </c>
      <c r="AJ33" s="37" t="s">
        <v>47</v>
      </c>
      <c r="AK33" s="39" t="s">
        <v>47</v>
      </c>
      <c r="AL33" s="39" t="s">
        <v>47</v>
      </c>
      <c r="AM33" s="39" t="s">
        <v>47</v>
      </c>
      <c r="AN33" s="39" t="s">
        <v>47</v>
      </c>
      <c r="AO33" s="27" t="s">
        <v>47</v>
      </c>
      <c r="AP33" s="27"/>
      <c r="AQ33" s="27" t="s">
        <v>319</v>
      </c>
      <c r="AR33" s="27">
        <v>6670242454</v>
      </c>
      <c r="AS33" s="42"/>
      <c r="AT33" s="41">
        <f>W33</f>
        <v>126250</v>
      </c>
      <c r="AU33" s="42" t="s">
        <v>84</v>
      </c>
      <c r="AV33" s="39" t="s">
        <v>47</v>
      </c>
      <c r="AW33" s="42" t="s">
        <v>47</v>
      </c>
      <c r="AX33" s="42"/>
      <c r="AY33" s="42">
        <v>126250</v>
      </c>
      <c r="AZ33" s="37" t="s">
        <v>1402</v>
      </c>
      <c r="BA33" s="37">
        <v>44365</v>
      </c>
      <c r="BB33" s="23" t="s">
        <v>47</v>
      </c>
      <c r="BC33" s="37">
        <v>44368</v>
      </c>
      <c r="BD33" s="159"/>
      <c r="BE33" s="27"/>
      <c r="BF33" s="20" t="s">
        <v>60</v>
      </c>
      <c r="BG33" s="30" t="s">
        <v>248</v>
      </c>
      <c r="BH33" s="43"/>
      <c r="BI33" s="35"/>
      <c r="BJ33" s="35"/>
    </row>
    <row r="34" spans="1:62" s="33" customFormat="1" ht="45" outlineLevel="1" x14ac:dyDescent="0.2">
      <c r="A34" s="20">
        <v>31</v>
      </c>
      <c r="B34" s="36"/>
      <c r="C34" s="20"/>
      <c r="D34" s="20"/>
      <c r="E34" s="235" t="s">
        <v>66</v>
      </c>
      <c r="F34" s="20"/>
      <c r="G34" s="244" t="s">
        <v>52</v>
      </c>
      <c r="H34" s="23" t="s">
        <v>52</v>
      </c>
      <c r="I34" s="37"/>
      <c r="J34" s="235" t="s">
        <v>622</v>
      </c>
      <c r="K34" s="160"/>
      <c r="L34" s="25"/>
      <c r="M34" s="269">
        <v>96</v>
      </c>
      <c r="N34" s="235" t="s">
        <v>623</v>
      </c>
      <c r="O34" s="158" t="s">
        <v>47</v>
      </c>
      <c r="P34" s="23"/>
      <c r="Q34" s="24"/>
      <c r="R34" s="25"/>
      <c r="S34" s="20"/>
      <c r="T34" s="239" t="s">
        <v>624</v>
      </c>
      <c r="U34" s="20"/>
      <c r="V34" s="26"/>
      <c r="W34" s="245"/>
      <c r="X34" s="239" t="s">
        <v>625</v>
      </c>
      <c r="Y34" s="20"/>
      <c r="Z34" s="39"/>
      <c r="AA34" s="40"/>
      <c r="AB34" s="27"/>
      <c r="AC34" s="27"/>
      <c r="AD34" s="27"/>
      <c r="AE34" s="40"/>
      <c r="AF34" s="24"/>
      <c r="AG34" s="39"/>
      <c r="AH34" s="39"/>
      <c r="AI34" s="40"/>
      <c r="AJ34" s="37"/>
      <c r="AK34" s="37"/>
      <c r="AL34" s="37"/>
      <c r="AM34" s="37"/>
      <c r="AN34" s="37"/>
      <c r="AO34" s="27"/>
      <c r="AP34" s="27"/>
      <c r="AQ34" s="27"/>
      <c r="AR34" s="27"/>
      <c r="AS34" s="42"/>
      <c r="AT34" s="41"/>
      <c r="AU34" s="42"/>
      <c r="AV34" s="39"/>
      <c r="AW34" s="42"/>
      <c r="AX34" s="42"/>
      <c r="AY34" s="42"/>
      <c r="AZ34" s="37"/>
      <c r="BA34" s="37"/>
      <c r="BB34" s="23"/>
      <c r="BC34" s="37"/>
      <c r="BD34" s="159"/>
      <c r="BE34" s="27"/>
      <c r="BF34" s="20"/>
      <c r="BG34" s="30"/>
      <c r="BH34" s="43"/>
      <c r="BI34" s="35"/>
      <c r="BJ34" s="35"/>
    </row>
    <row r="35" spans="1:62" s="33" customFormat="1" ht="45" outlineLevel="1" x14ac:dyDescent="0.2">
      <c r="A35" s="20">
        <v>32</v>
      </c>
      <c r="B35" s="36"/>
      <c r="C35" s="20"/>
      <c r="D35" s="20"/>
      <c r="E35" s="235" t="s">
        <v>66</v>
      </c>
      <c r="F35" s="20"/>
      <c r="G35" s="244" t="s">
        <v>52</v>
      </c>
      <c r="H35" s="23" t="s">
        <v>52</v>
      </c>
      <c r="I35" s="37"/>
      <c r="J35" s="235" t="s">
        <v>622</v>
      </c>
      <c r="K35" s="160"/>
      <c r="L35" s="25"/>
      <c r="M35" s="269">
        <v>97</v>
      </c>
      <c r="N35" s="235" t="s">
        <v>623</v>
      </c>
      <c r="O35" s="158" t="s">
        <v>47</v>
      </c>
      <c r="P35" s="23"/>
      <c r="Q35" s="24"/>
      <c r="R35" s="25"/>
      <c r="S35" s="20"/>
      <c r="T35" s="239" t="s">
        <v>624</v>
      </c>
      <c r="U35" s="20"/>
      <c r="V35" s="166"/>
      <c r="W35" s="245"/>
      <c r="X35" s="239" t="s">
        <v>625</v>
      </c>
      <c r="Y35" s="20"/>
      <c r="Z35" s="39"/>
      <c r="AA35" s="40"/>
      <c r="AB35" s="27"/>
      <c r="AC35" s="27"/>
      <c r="AD35" s="27"/>
      <c r="AE35" s="40"/>
      <c r="AF35" s="24"/>
      <c r="AG35" s="39"/>
      <c r="AH35" s="39"/>
      <c r="AI35" s="40"/>
      <c r="AJ35" s="37"/>
      <c r="AK35" s="37"/>
      <c r="AL35" s="37"/>
      <c r="AM35" s="37"/>
      <c r="AN35" s="37"/>
      <c r="AO35" s="27"/>
      <c r="AP35" s="27"/>
      <c r="AQ35" s="27"/>
      <c r="AR35" s="27"/>
      <c r="AS35" s="42"/>
      <c r="AT35" s="41"/>
      <c r="AU35" s="42"/>
      <c r="AV35" s="39"/>
      <c r="AW35" s="42"/>
      <c r="AX35" s="42"/>
      <c r="AY35" s="42"/>
      <c r="AZ35" s="37"/>
      <c r="BA35" s="37"/>
      <c r="BB35" s="23"/>
      <c r="BC35" s="37"/>
      <c r="BD35" s="159"/>
      <c r="BE35" s="27"/>
      <c r="BF35" s="20"/>
      <c r="BG35" s="30"/>
      <c r="BH35" s="43"/>
      <c r="BI35" s="35"/>
      <c r="BJ35" s="35"/>
    </row>
    <row r="36" spans="1:62" s="33" customFormat="1" ht="45" x14ac:dyDescent="0.2">
      <c r="A36" s="20">
        <v>33</v>
      </c>
      <c r="B36" s="36"/>
      <c r="C36" s="20"/>
      <c r="D36" s="20"/>
      <c r="E36" s="235" t="s">
        <v>54</v>
      </c>
      <c r="F36" s="20"/>
      <c r="G36" s="244" t="s">
        <v>47</v>
      </c>
      <c r="H36" s="23" t="s">
        <v>52</v>
      </c>
      <c r="I36" s="37"/>
      <c r="J36" s="235" t="s">
        <v>626</v>
      </c>
      <c r="K36" s="25"/>
      <c r="L36" s="25"/>
      <c r="M36" s="237">
        <v>98</v>
      </c>
      <c r="N36" s="235" t="s">
        <v>627</v>
      </c>
      <c r="O36" s="158" t="s">
        <v>47</v>
      </c>
      <c r="P36" s="23"/>
      <c r="Q36" s="24"/>
      <c r="R36" s="25"/>
      <c r="S36" s="20"/>
      <c r="T36" s="239" t="s">
        <v>624</v>
      </c>
      <c r="U36" s="20"/>
      <c r="V36" s="47"/>
      <c r="W36" s="245">
        <v>634500</v>
      </c>
      <c r="X36" s="239" t="s">
        <v>625</v>
      </c>
      <c r="Y36" s="20"/>
      <c r="Z36" s="39"/>
      <c r="AA36" s="40"/>
      <c r="AB36" s="27"/>
      <c r="AC36" s="27"/>
      <c r="AD36" s="27"/>
      <c r="AE36" s="40"/>
      <c r="AF36" s="24"/>
      <c r="AG36" s="39"/>
      <c r="AH36" s="39"/>
      <c r="AI36" s="40"/>
      <c r="AJ36" s="37"/>
      <c r="AK36" s="39"/>
      <c r="AL36" s="39"/>
      <c r="AM36" s="37"/>
      <c r="AN36" s="37"/>
      <c r="AO36" s="27"/>
      <c r="AP36" s="27"/>
      <c r="AQ36" s="27"/>
      <c r="AR36" s="27"/>
      <c r="AS36" s="47"/>
      <c r="AT36" s="48"/>
      <c r="AU36" s="42"/>
      <c r="AV36" s="39"/>
      <c r="AW36" s="39"/>
      <c r="AX36" s="42"/>
      <c r="AY36" s="42"/>
      <c r="AZ36" s="37"/>
      <c r="BA36" s="37"/>
      <c r="BB36" s="23"/>
      <c r="BC36" s="37"/>
      <c r="BD36" s="159"/>
      <c r="BE36" s="27"/>
      <c r="BF36" s="20"/>
      <c r="BG36" s="30"/>
      <c r="BH36" s="43"/>
      <c r="BI36" s="35"/>
      <c r="BJ36" s="35"/>
    </row>
    <row r="37" spans="1:62" s="33" customFormat="1" ht="45" x14ac:dyDescent="0.2">
      <c r="A37" s="20">
        <v>34</v>
      </c>
      <c r="B37" s="36"/>
      <c r="C37" s="20"/>
      <c r="D37" s="20"/>
      <c r="E37" s="235" t="s">
        <v>54</v>
      </c>
      <c r="F37" s="46"/>
      <c r="G37" s="244" t="s">
        <v>47</v>
      </c>
      <c r="H37" s="23" t="s">
        <v>52</v>
      </c>
      <c r="I37" s="37"/>
      <c r="J37" s="235" t="s">
        <v>628</v>
      </c>
      <c r="K37" s="25"/>
      <c r="L37" s="25"/>
      <c r="M37" s="237">
        <v>99</v>
      </c>
      <c r="N37" s="235" t="s">
        <v>629</v>
      </c>
      <c r="O37" s="158" t="s">
        <v>47</v>
      </c>
      <c r="P37" s="23"/>
      <c r="Q37" s="24"/>
      <c r="R37" s="25"/>
      <c r="S37" s="20"/>
      <c r="T37" s="239" t="s">
        <v>624</v>
      </c>
      <c r="U37" s="20"/>
      <c r="V37" s="47"/>
      <c r="W37" s="245">
        <v>586000</v>
      </c>
      <c r="X37" s="239" t="s">
        <v>625</v>
      </c>
      <c r="Y37" s="20"/>
      <c r="Z37" s="39"/>
      <c r="AA37" s="40"/>
      <c r="AB37" s="27"/>
      <c r="AC37" s="27"/>
      <c r="AD37" s="27"/>
      <c r="AE37" s="40"/>
      <c r="AF37" s="24"/>
      <c r="AG37" s="39"/>
      <c r="AH37" s="39"/>
      <c r="AI37" s="40"/>
      <c r="AJ37" s="37"/>
      <c r="AK37" s="39"/>
      <c r="AL37" s="39"/>
      <c r="AM37" s="37"/>
      <c r="AN37" s="37"/>
      <c r="AO37" s="27"/>
      <c r="AP37" s="27"/>
      <c r="AQ37" s="27"/>
      <c r="AR37" s="27"/>
      <c r="AS37" s="47"/>
      <c r="AT37" s="48"/>
      <c r="AU37" s="42"/>
      <c r="AV37" s="39"/>
      <c r="AW37" s="39"/>
      <c r="AX37" s="42"/>
      <c r="AY37" s="42"/>
      <c r="AZ37" s="37"/>
      <c r="BA37" s="37"/>
      <c r="BB37" s="23"/>
      <c r="BC37" s="37"/>
      <c r="BD37" s="159"/>
      <c r="BE37" s="27"/>
      <c r="BF37" s="20"/>
      <c r="BG37" s="30"/>
      <c r="BH37" s="43"/>
      <c r="BI37" s="35"/>
      <c r="BJ37" s="35"/>
    </row>
    <row r="38" spans="1:62" s="33" customFormat="1" ht="30" x14ac:dyDescent="0.2">
      <c r="A38" s="20">
        <v>35</v>
      </c>
      <c r="B38" s="36"/>
      <c r="C38" s="271" t="s">
        <v>70</v>
      </c>
      <c r="D38" s="20" t="s">
        <v>45</v>
      </c>
      <c r="E38" s="235" t="s">
        <v>55</v>
      </c>
      <c r="F38" s="46" t="s">
        <v>47</v>
      </c>
      <c r="G38" s="244" t="s">
        <v>47</v>
      </c>
      <c r="H38" s="23" t="s">
        <v>47</v>
      </c>
      <c r="I38" s="37" t="s">
        <v>47</v>
      </c>
      <c r="J38" s="235" t="s">
        <v>71</v>
      </c>
      <c r="K38" s="160" t="s">
        <v>47</v>
      </c>
      <c r="L38" s="25" t="s">
        <v>630</v>
      </c>
      <c r="M38" s="237">
        <v>100</v>
      </c>
      <c r="N38" s="235" t="s">
        <v>631</v>
      </c>
      <c r="O38" s="158" t="s">
        <v>47</v>
      </c>
      <c r="P38" s="23"/>
      <c r="Q38" s="24"/>
      <c r="R38" s="25" t="s">
        <v>592</v>
      </c>
      <c r="S38" s="20" t="s">
        <v>593</v>
      </c>
      <c r="T38" s="239" t="s">
        <v>632</v>
      </c>
      <c r="U38" s="20" t="s">
        <v>595</v>
      </c>
      <c r="V38" s="47"/>
      <c r="W38" s="245">
        <v>900000</v>
      </c>
      <c r="X38" s="239" t="s">
        <v>633</v>
      </c>
      <c r="Y38" s="20" t="s">
        <v>634</v>
      </c>
      <c r="Z38" s="39" t="s">
        <v>47</v>
      </c>
      <c r="AA38" s="40" t="s">
        <v>47</v>
      </c>
      <c r="AB38" s="27">
        <v>1</v>
      </c>
      <c r="AC38" s="27">
        <v>0</v>
      </c>
      <c r="AD38" s="27" t="s">
        <v>47</v>
      </c>
      <c r="AE38" s="40" t="s">
        <v>47</v>
      </c>
      <c r="AF38" s="24">
        <v>44298</v>
      </c>
      <c r="AG38" s="39" t="s">
        <v>72</v>
      </c>
      <c r="AH38" s="39" t="s">
        <v>73</v>
      </c>
      <c r="AI38" s="37">
        <v>44299</v>
      </c>
      <c r="AJ38" s="37" t="s">
        <v>47</v>
      </c>
      <c r="AK38" s="37" t="s">
        <v>47</v>
      </c>
      <c r="AL38" s="37" t="s">
        <v>47</v>
      </c>
      <c r="AM38" s="37" t="s">
        <v>47</v>
      </c>
      <c r="AN38" s="37" t="s">
        <v>47</v>
      </c>
      <c r="AO38" s="27" t="s">
        <v>47</v>
      </c>
      <c r="AP38" s="27"/>
      <c r="AQ38" s="27" t="s">
        <v>74</v>
      </c>
      <c r="AR38" s="27">
        <v>6662000973</v>
      </c>
      <c r="AS38" s="49"/>
      <c r="AT38" s="41">
        <v>900000</v>
      </c>
      <c r="AU38" s="42" t="s">
        <v>47</v>
      </c>
      <c r="AV38" s="39" t="s">
        <v>47</v>
      </c>
      <c r="AW38" s="42" t="s">
        <v>47</v>
      </c>
      <c r="AX38" s="42"/>
      <c r="AY38" s="42">
        <v>900000</v>
      </c>
      <c r="AZ38" s="37" t="s">
        <v>635</v>
      </c>
      <c r="BA38" s="37">
        <v>44312</v>
      </c>
      <c r="BB38" s="23" t="s">
        <v>47</v>
      </c>
      <c r="BC38" s="37">
        <v>44312</v>
      </c>
      <c r="BD38" s="159"/>
      <c r="BE38" s="27"/>
      <c r="BF38" s="20" t="s">
        <v>60</v>
      </c>
      <c r="BG38" s="30" t="s">
        <v>75</v>
      </c>
      <c r="BH38" s="43"/>
      <c r="BI38" s="35"/>
      <c r="BJ38" s="35"/>
    </row>
    <row r="39" spans="1:62" s="33" customFormat="1" ht="75" x14ac:dyDescent="0.2">
      <c r="A39" s="20">
        <v>36</v>
      </c>
      <c r="B39" s="36">
        <v>44308</v>
      </c>
      <c r="C39" s="20" t="s">
        <v>1206</v>
      </c>
      <c r="D39" s="20" t="s">
        <v>45</v>
      </c>
      <c r="E39" s="235" t="s">
        <v>46</v>
      </c>
      <c r="F39" s="20">
        <v>32110253211</v>
      </c>
      <c r="G39" s="244" t="s">
        <v>47</v>
      </c>
      <c r="H39" s="23" t="s">
        <v>52</v>
      </c>
      <c r="I39" s="37">
        <v>44316</v>
      </c>
      <c r="J39" s="235" t="s">
        <v>636</v>
      </c>
      <c r="K39" s="25"/>
      <c r="L39" s="25" t="s">
        <v>590</v>
      </c>
      <c r="M39" s="237">
        <v>101</v>
      </c>
      <c r="N39" s="235" t="s">
        <v>627</v>
      </c>
      <c r="O39" s="158" t="s">
        <v>47</v>
      </c>
      <c r="P39" s="23"/>
      <c r="Q39" s="24"/>
      <c r="R39" s="25" t="s">
        <v>592</v>
      </c>
      <c r="S39" s="20" t="s">
        <v>593</v>
      </c>
      <c r="T39" s="239" t="s">
        <v>624</v>
      </c>
      <c r="U39" s="20" t="s">
        <v>595</v>
      </c>
      <c r="V39" s="47">
        <v>399600</v>
      </c>
      <c r="W39" s="245">
        <v>333000</v>
      </c>
      <c r="X39" s="239" t="s">
        <v>625</v>
      </c>
      <c r="Y39" s="20" t="s">
        <v>1207</v>
      </c>
      <c r="Z39" s="39" t="s">
        <v>47</v>
      </c>
      <c r="AA39" s="39" t="s">
        <v>47</v>
      </c>
      <c r="AB39" s="27">
        <v>5</v>
      </c>
      <c r="AC39" s="27" t="s">
        <v>47</v>
      </c>
      <c r="AD39" s="27" t="s">
        <v>47</v>
      </c>
      <c r="AE39" s="40" t="s">
        <v>47</v>
      </c>
      <c r="AF39" s="24">
        <v>44343</v>
      </c>
      <c r="AG39" s="24" t="s">
        <v>1208</v>
      </c>
      <c r="AH39" s="24"/>
      <c r="AI39" s="24">
        <v>44350</v>
      </c>
      <c r="AJ39" s="24">
        <v>44351</v>
      </c>
      <c r="AK39" s="39" t="s">
        <v>47</v>
      </c>
      <c r="AL39" s="39" t="s">
        <v>47</v>
      </c>
      <c r="AM39" s="37" t="s">
        <v>47</v>
      </c>
      <c r="AN39" s="37" t="s">
        <v>47</v>
      </c>
      <c r="AO39" s="27" t="s">
        <v>47</v>
      </c>
      <c r="AP39" s="27"/>
      <c r="AQ39" s="27" t="s">
        <v>1209</v>
      </c>
      <c r="AR39" s="27">
        <v>7203279512</v>
      </c>
      <c r="AS39" s="47"/>
      <c r="AT39" s="41">
        <v>150000</v>
      </c>
      <c r="AU39" s="42" t="s">
        <v>91</v>
      </c>
      <c r="AV39" s="39" t="s">
        <v>1210</v>
      </c>
      <c r="AW39" s="42">
        <v>160000</v>
      </c>
      <c r="AX39" s="42"/>
      <c r="AY39" s="42">
        <v>150000</v>
      </c>
      <c r="AZ39" s="37" t="s">
        <v>1403</v>
      </c>
      <c r="BA39" s="37">
        <v>44362</v>
      </c>
      <c r="BB39" s="23" t="s">
        <v>47</v>
      </c>
      <c r="BC39" s="37">
        <v>44362</v>
      </c>
      <c r="BD39" s="159"/>
      <c r="BE39" s="27"/>
      <c r="BF39" s="20" t="s">
        <v>49</v>
      </c>
      <c r="BG39" s="30"/>
      <c r="BH39" s="43"/>
      <c r="BI39" s="35"/>
      <c r="BJ39" s="35"/>
    </row>
    <row r="40" spans="1:62" s="33" customFormat="1" ht="90" x14ac:dyDescent="0.2">
      <c r="A40" s="20">
        <v>37</v>
      </c>
      <c r="B40" s="36">
        <v>44305</v>
      </c>
      <c r="C40" s="20" t="s">
        <v>1404</v>
      </c>
      <c r="D40" s="20" t="s">
        <v>45</v>
      </c>
      <c r="E40" s="235" t="s">
        <v>54</v>
      </c>
      <c r="F40" s="20">
        <v>32110225213</v>
      </c>
      <c r="G40" s="244" t="s">
        <v>47</v>
      </c>
      <c r="H40" s="23" t="s">
        <v>52</v>
      </c>
      <c r="I40" s="37">
        <v>44309</v>
      </c>
      <c r="J40" s="235" t="s">
        <v>637</v>
      </c>
      <c r="K40" s="160"/>
      <c r="L40" s="25" t="s">
        <v>590</v>
      </c>
      <c r="M40" s="237">
        <v>102</v>
      </c>
      <c r="N40" s="235" t="s">
        <v>629</v>
      </c>
      <c r="O40" s="158" t="s">
        <v>47</v>
      </c>
      <c r="P40" s="23"/>
      <c r="Q40" s="24"/>
      <c r="R40" s="167" t="s">
        <v>592</v>
      </c>
      <c r="S40" s="20" t="s">
        <v>593</v>
      </c>
      <c r="T40" s="50" t="s">
        <v>632</v>
      </c>
      <c r="U40" s="20" t="s">
        <v>595</v>
      </c>
      <c r="V40" s="47">
        <v>393000</v>
      </c>
      <c r="W40" s="245">
        <v>327500</v>
      </c>
      <c r="X40" s="239" t="s">
        <v>625</v>
      </c>
      <c r="Y40" s="20" t="s">
        <v>1405</v>
      </c>
      <c r="Z40" s="39" t="s">
        <v>1406</v>
      </c>
      <c r="AA40" s="40">
        <v>44333</v>
      </c>
      <c r="AB40" s="27">
        <v>5</v>
      </c>
      <c r="AC40" s="27">
        <v>0</v>
      </c>
      <c r="AD40" s="27" t="s">
        <v>47</v>
      </c>
      <c r="AE40" s="40" t="s">
        <v>47</v>
      </c>
      <c r="AF40" s="24">
        <v>44337</v>
      </c>
      <c r="AG40" s="51" t="s">
        <v>1406</v>
      </c>
      <c r="AH40" s="52"/>
      <c r="AI40" s="24">
        <v>44342</v>
      </c>
      <c r="AJ40" s="24">
        <v>44342</v>
      </c>
      <c r="AK40" s="24" t="s">
        <v>47</v>
      </c>
      <c r="AL40" s="24" t="s">
        <v>47</v>
      </c>
      <c r="AM40" s="24" t="s">
        <v>47</v>
      </c>
      <c r="AN40" s="24" t="s">
        <v>47</v>
      </c>
      <c r="AO40" s="27" t="s">
        <v>47</v>
      </c>
      <c r="AP40" s="27"/>
      <c r="AQ40" s="27" t="s">
        <v>1407</v>
      </c>
      <c r="AR40" s="27">
        <v>7202135162</v>
      </c>
      <c r="AS40" s="53"/>
      <c r="AT40" s="41">
        <v>230000</v>
      </c>
      <c r="AU40" s="42" t="s">
        <v>84</v>
      </c>
      <c r="AV40" s="42" t="s">
        <v>1408</v>
      </c>
      <c r="AW40" s="42">
        <v>283333.33</v>
      </c>
      <c r="AX40" s="42">
        <v>340000</v>
      </c>
      <c r="AY40" s="42">
        <v>230000</v>
      </c>
      <c r="AZ40" s="37" t="s">
        <v>1211</v>
      </c>
      <c r="BA40" s="37">
        <v>44354</v>
      </c>
      <c r="BB40" s="23" t="s">
        <v>52</v>
      </c>
      <c r="BC40" s="37">
        <v>44354</v>
      </c>
      <c r="BD40" s="159"/>
      <c r="BE40" s="27"/>
      <c r="BF40" s="20" t="s">
        <v>49</v>
      </c>
      <c r="BG40" s="30"/>
      <c r="BH40" s="43"/>
      <c r="BI40" s="35"/>
      <c r="BJ40" s="35"/>
    </row>
    <row r="41" spans="1:62" s="33" customFormat="1" ht="60" x14ac:dyDescent="0.2">
      <c r="A41" s="20">
        <v>39</v>
      </c>
      <c r="B41" s="36"/>
      <c r="C41" s="271" t="s">
        <v>76</v>
      </c>
      <c r="D41" s="20" t="s">
        <v>45</v>
      </c>
      <c r="E41" s="235" t="s">
        <v>55</v>
      </c>
      <c r="F41" s="20" t="s">
        <v>47</v>
      </c>
      <c r="G41" s="244" t="s">
        <v>47</v>
      </c>
      <c r="H41" s="23" t="s">
        <v>47</v>
      </c>
      <c r="I41" s="37" t="s">
        <v>47</v>
      </c>
      <c r="J41" s="277" t="s">
        <v>77</v>
      </c>
      <c r="K41" s="160" t="s">
        <v>47</v>
      </c>
      <c r="L41" s="25" t="s">
        <v>638</v>
      </c>
      <c r="M41" s="237">
        <v>104</v>
      </c>
      <c r="N41" s="235" t="s">
        <v>639</v>
      </c>
      <c r="O41" s="158" t="s">
        <v>47</v>
      </c>
      <c r="P41" s="23"/>
      <c r="Q41" s="24"/>
      <c r="R41" s="25" t="s">
        <v>592</v>
      </c>
      <c r="S41" s="20" t="s">
        <v>593</v>
      </c>
      <c r="T41" s="50" t="s">
        <v>632</v>
      </c>
      <c r="U41" s="20" t="s">
        <v>595</v>
      </c>
      <c r="V41" s="47"/>
      <c r="W41" s="245">
        <v>490000</v>
      </c>
      <c r="X41" s="239" t="s">
        <v>640</v>
      </c>
      <c r="Y41" s="20" t="s">
        <v>641</v>
      </c>
      <c r="Z41" s="39" t="s">
        <v>47</v>
      </c>
      <c r="AA41" s="40" t="s">
        <v>47</v>
      </c>
      <c r="AB41" s="27">
        <v>1</v>
      </c>
      <c r="AC41" s="27">
        <v>0</v>
      </c>
      <c r="AD41" s="27" t="s">
        <v>47</v>
      </c>
      <c r="AE41" s="40" t="s">
        <v>47</v>
      </c>
      <c r="AF41" s="24">
        <v>44294</v>
      </c>
      <c r="AG41" s="24" t="s">
        <v>78</v>
      </c>
      <c r="AH41" s="54">
        <v>3</v>
      </c>
      <c r="AI41" s="24">
        <v>44299</v>
      </c>
      <c r="AJ41" s="24" t="s">
        <v>47</v>
      </c>
      <c r="AK41" s="24" t="s">
        <v>47</v>
      </c>
      <c r="AL41" s="24" t="s">
        <v>47</v>
      </c>
      <c r="AM41" s="24" t="s">
        <v>47</v>
      </c>
      <c r="AN41" s="24" t="s">
        <v>47</v>
      </c>
      <c r="AO41" s="27" t="s">
        <v>47</v>
      </c>
      <c r="AP41" s="27"/>
      <c r="AQ41" s="27" t="s">
        <v>79</v>
      </c>
      <c r="AR41" s="27">
        <v>7202005678</v>
      </c>
      <c r="AS41" s="42"/>
      <c r="AT41" s="41">
        <f>W41</f>
        <v>490000</v>
      </c>
      <c r="AU41" s="42" t="s">
        <v>47</v>
      </c>
      <c r="AV41" s="39" t="s">
        <v>47</v>
      </c>
      <c r="AW41" s="42" t="s">
        <v>47</v>
      </c>
      <c r="AX41" s="42"/>
      <c r="AY41" s="42">
        <v>490000</v>
      </c>
      <c r="AZ41" s="37" t="s">
        <v>642</v>
      </c>
      <c r="BA41" s="37">
        <v>44305</v>
      </c>
      <c r="BB41" s="23" t="s">
        <v>47</v>
      </c>
      <c r="BC41" s="37">
        <v>44307</v>
      </c>
      <c r="BD41" s="159"/>
      <c r="BE41" s="27"/>
      <c r="BF41" s="20" t="s">
        <v>60</v>
      </c>
      <c r="BG41" s="30" t="s">
        <v>75</v>
      </c>
      <c r="BH41" s="43"/>
      <c r="BI41" s="35"/>
      <c r="BJ41" s="35"/>
    </row>
    <row r="42" spans="1:62" s="33" customFormat="1" ht="45" x14ac:dyDescent="0.2">
      <c r="A42" s="20">
        <v>40</v>
      </c>
      <c r="B42" s="37">
        <v>44209</v>
      </c>
      <c r="C42" s="20" t="s">
        <v>80</v>
      </c>
      <c r="D42" s="20" t="s">
        <v>45</v>
      </c>
      <c r="E42" s="235" t="s">
        <v>54</v>
      </c>
      <c r="F42" s="20">
        <v>32109901166</v>
      </c>
      <c r="G42" s="244" t="s">
        <v>47</v>
      </c>
      <c r="H42" s="23" t="s">
        <v>52</v>
      </c>
      <c r="I42" s="37">
        <v>44215</v>
      </c>
      <c r="J42" s="235" t="s">
        <v>81</v>
      </c>
      <c r="K42" s="160" t="s">
        <v>643</v>
      </c>
      <c r="L42" s="25">
        <v>1</v>
      </c>
      <c r="M42" s="237">
        <v>105</v>
      </c>
      <c r="N42" s="235" t="s">
        <v>629</v>
      </c>
      <c r="O42" s="158" t="s">
        <v>47</v>
      </c>
      <c r="P42" s="23" t="s">
        <v>52</v>
      </c>
      <c r="Q42" s="24" t="s">
        <v>644</v>
      </c>
      <c r="R42" s="25" t="s">
        <v>592</v>
      </c>
      <c r="S42" s="20" t="s">
        <v>593</v>
      </c>
      <c r="T42" s="239" t="s">
        <v>632</v>
      </c>
      <c r="U42" s="20" t="s">
        <v>595</v>
      </c>
      <c r="V42" s="47">
        <v>4364784</v>
      </c>
      <c r="W42" s="245">
        <v>3637320</v>
      </c>
      <c r="X42" s="239" t="s">
        <v>625</v>
      </c>
      <c r="Y42" s="20" t="s">
        <v>645</v>
      </c>
      <c r="Z42" s="39" t="s">
        <v>47</v>
      </c>
      <c r="AA42" s="40" t="s">
        <v>47</v>
      </c>
      <c r="AB42" s="27">
        <v>2</v>
      </c>
      <c r="AC42" s="27">
        <v>0</v>
      </c>
      <c r="AD42" s="27" t="s">
        <v>47</v>
      </c>
      <c r="AE42" s="40" t="s">
        <v>47</v>
      </c>
      <c r="AF42" s="24">
        <v>44243</v>
      </c>
      <c r="AG42" s="24" t="s">
        <v>82</v>
      </c>
      <c r="AH42" s="24"/>
      <c r="AI42" s="24">
        <v>44244</v>
      </c>
      <c r="AJ42" s="24">
        <v>44245</v>
      </c>
      <c r="AK42" s="39" t="s">
        <v>47</v>
      </c>
      <c r="AL42" s="39" t="s">
        <v>47</v>
      </c>
      <c r="AM42" s="37" t="s">
        <v>47</v>
      </c>
      <c r="AN42" s="37" t="s">
        <v>47</v>
      </c>
      <c r="AO42" s="27" t="s">
        <v>47</v>
      </c>
      <c r="AP42" s="27"/>
      <c r="AQ42" s="27" t="s">
        <v>83</v>
      </c>
      <c r="AR42" s="55">
        <v>4720003059</v>
      </c>
      <c r="AS42" s="42"/>
      <c r="AT42" s="41">
        <v>2450000</v>
      </c>
      <c r="AU42" s="42" t="s">
        <v>84</v>
      </c>
      <c r="AV42" s="39" t="s">
        <v>85</v>
      </c>
      <c r="AW42" s="42">
        <v>2777000</v>
      </c>
      <c r="AX42" s="42"/>
      <c r="AY42" s="42">
        <v>2450000</v>
      </c>
      <c r="AZ42" s="37" t="s">
        <v>646</v>
      </c>
      <c r="BA42" s="37">
        <v>44289</v>
      </c>
      <c r="BB42" s="23" t="s">
        <v>52</v>
      </c>
      <c r="BC42" s="37">
        <v>44259</v>
      </c>
      <c r="BD42" s="159"/>
      <c r="BE42" s="27"/>
      <c r="BF42" s="20" t="s">
        <v>65</v>
      </c>
      <c r="BG42" s="30"/>
      <c r="BH42" s="43"/>
      <c r="BI42" s="35"/>
      <c r="BJ42" s="35"/>
    </row>
    <row r="43" spans="1:62" s="33" customFormat="1" ht="45" x14ac:dyDescent="0.2">
      <c r="A43" s="20">
        <v>41</v>
      </c>
      <c r="B43" s="36"/>
      <c r="C43" s="20"/>
      <c r="D43" s="20"/>
      <c r="E43" s="235" t="s">
        <v>54</v>
      </c>
      <c r="F43" s="20"/>
      <c r="G43" s="244" t="s">
        <v>47</v>
      </c>
      <c r="H43" s="23" t="s">
        <v>52</v>
      </c>
      <c r="I43" s="37"/>
      <c r="J43" s="194" t="s">
        <v>647</v>
      </c>
      <c r="K43" s="160"/>
      <c r="L43" s="25"/>
      <c r="M43" s="237">
        <v>106</v>
      </c>
      <c r="N43" s="235" t="s">
        <v>648</v>
      </c>
      <c r="O43" s="158" t="s">
        <v>47</v>
      </c>
      <c r="P43" s="23"/>
      <c r="Q43" s="24"/>
      <c r="R43" s="25"/>
      <c r="S43" s="20"/>
      <c r="T43" s="239" t="s">
        <v>632</v>
      </c>
      <c r="U43" s="20"/>
      <c r="V43" s="168"/>
      <c r="W43" s="245">
        <v>533000</v>
      </c>
      <c r="X43" s="239" t="s">
        <v>625</v>
      </c>
      <c r="Y43" s="20"/>
      <c r="Z43" s="39"/>
      <c r="AA43" s="40"/>
      <c r="AB43" s="27"/>
      <c r="AC43" s="27"/>
      <c r="AD43" s="27"/>
      <c r="AE43" s="40"/>
      <c r="AF43" s="24"/>
      <c r="AG43" s="39"/>
      <c r="AH43" s="39"/>
      <c r="AI43" s="40"/>
      <c r="AJ43" s="37"/>
      <c r="AK43" s="39"/>
      <c r="AL43" s="39"/>
      <c r="AM43" s="37"/>
      <c r="AN43" s="37"/>
      <c r="AO43" s="27"/>
      <c r="AP43" s="27"/>
      <c r="AQ43" s="27"/>
      <c r="AR43" s="27"/>
      <c r="AS43" s="42"/>
      <c r="AT43" s="41"/>
      <c r="AU43" s="42"/>
      <c r="AV43" s="39"/>
      <c r="AW43" s="42"/>
      <c r="AX43" s="42"/>
      <c r="AY43" s="42"/>
      <c r="AZ43" s="37"/>
      <c r="BA43" s="37"/>
      <c r="BB43" s="23"/>
      <c r="BC43" s="37"/>
      <c r="BD43" s="159"/>
      <c r="BE43" s="27"/>
      <c r="BF43" s="20"/>
      <c r="BG43" s="30"/>
      <c r="BH43" s="43"/>
      <c r="BI43" s="35"/>
      <c r="BJ43" s="35"/>
    </row>
    <row r="44" spans="1:62" s="33" customFormat="1" ht="45" x14ac:dyDescent="0.2">
      <c r="A44" s="20">
        <v>42</v>
      </c>
      <c r="B44" s="36"/>
      <c r="C44" s="20"/>
      <c r="D44" s="20"/>
      <c r="E44" s="235" t="s">
        <v>54</v>
      </c>
      <c r="F44" s="20"/>
      <c r="G44" s="244" t="s">
        <v>47</v>
      </c>
      <c r="H44" s="23" t="s">
        <v>52</v>
      </c>
      <c r="I44" s="37"/>
      <c r="J44" s="235" t="s">
        <v>649</v>
      </c>
      <c r="K44" s="160"/>
      <c r="L44" s="25"/>
      <c r="M44" s="237">
        <v>107</v>
      </c>
      <c r="N44" s="235" t="s">
        <v>648</v>
      </c>
      <c r="O44" s="158" t="s">
        <v>47</v>
      </c>
      <c r="P44" s="23"/>
      <c r="Q44" s="24"/>
      <c r="R44" s="25"/>
      <c r="S44" s="20"/>
      <c r="T44" s="239" t="s">
        <v>632</v>
      </c>
      <c r="U44" s="20"/>
      <c r="V44" s="47"/>
      <c r="W44" s="245">
        <v>364000</v>
      </c>
      <c r="X44" s="239" t="s">
        <v>625</v>
      </c>
      <c r="Y44" s="20"/>
      <c r="Z44" s="39"/>
      <c r="AA44" s="40"/>
      <c r="AB44" s="27"/>
      <c r="AC44" s="27"/>
      <c r="AD44" s="27"/>
      <c r="AE44" s="40"/>
      <c r="AF44" s="24"/>
      <c r="AG44" s="39"/>
      <c r="AH44" s="39"/>
      <c r="AI44" s="40"/>
      <c r="AJ44" s="37"/>
      <c r="AK44" s="39"/>
      <c r="AL44" s="39"/>
      <c r="AM44" s="37"/>
      <c r="AN44" s="37"/>
      <c r="AO44" s="27"/>
      <c r="AP44" s="27"/>
      <c r="AQ44" s="27"/>
      <c r="AR44" s="27"/>
      <c r="AS44" s="42"/>
      <c r="AT44" s="41"/>
      <c r="AU44" s="42"/>
      <c r="AV44" s="39"/>
      <c r="AW44" s="42"/>
      <c r="AX44" s="42"/>
      <c r="AY44" s="42"/>
      <c r="AZ44" s="37"/>
      <c r="BA44" s="37"/>
      <c r="BB44" s="23"/>
      <c r="BC44" s="37"/>
      <c r="BD44" s="159"/>
      <c r="BE44" s="27"/>
      <c r="BF44" s="20"/>
      <c r="BG44" s="30"/>
      <c r="BH44" s="43"/>
      <c r="BI44" s="35"/>
      <c r="BJ44" s="35"/>
    </row>
    <row r="45" spans="1:62" s="33" customFormat="1" ht="60" x14ac:dyDescent="0.2">
      <c r="A45" s="20">
        <v>43</v>
      </c>
      <c r="B45" s="36">
        <v>44328</v>
      </c>
      <c r="C45" s="20" t="s">
        <v>1212</v>
      </c>
      <c r="D45" s="20" t="s">
        <v>45</v>
      </c>
      <c r="E45" s="235" t="s">
        <v>54</v>
      </c>
      <c r="F45" s="20">
        <v>32110287029</v>
      </c>
      <c r="G45" s="244" t="s">
        <v>47</v>
      </c>
      <c r="H45" s="23" t="s">
        <v>52</v>
      </c>
      <c r="I45" s="37">
        <v>44334</v>
      </c>
      <c r="J45" s="235" t="s">
        <v>650</v>
      </c>
      <c r="K45" s="160"/>
      <c r="L45" s="25" t="s">
        <v>590</v>
      </c>
      <c r="M45" s="237">
        <v>108</v>
      </c>
      <c r="N45" s="235" t="s">
        <v>651</v>
      </c>
      <c r="O45" s="158" t="s">
        <v>47</v>
      </c>
      <c r="P45" s="23"/>
      <c r="Q45" s="24"/>
      <c r="R45" s="25" t="s">
        <v>592</v>
      </c>
      <c r="S45" s="20" t="s">
        <v>593</v>
      </c>
      <c r="T45" s="239" t="s">
        <v>632</v>
      </c>
      <c r="U45" s="20" t="s">
        <v>595</v>
      </c>
      <c r="V45" s="47">
        <v>2875608</v>
      </c>
      <c r="W45" s="245">
        <v>2396340</v>
      </c>
      <c r="X45" s="239" t="s">
        <v>625</v>
      </c>
      <c r="Y45" s="20" t="s">
        <v>1409</v>
      </c>
      <c r="Z45" s="39" t="s">
        <v>1697</v>
      </c>
      <c r="AA45" s="40">
        <v>44350</v>
      </c>
      <c r="AB45" s="27">
        <v>5</v>
      </c>
      <c r="AC45" s="27">
        <v>0</v>
      </c>
      <c r="AD45" s="27" t="s">
        <v>47</v>
      </c>
      <c r="AE45" s="40" t="s">
        <v>47</v>
      </c>
      <c r="AF45" s="24">
        <v>44364</v>
      </c>
      <c r="AG45" s="39" t="s">
        <v>1697</v>
      </c>
      <c r="AH45" s="39"/>
      <c r="AI45" s="40">
        <v>44365</v>
      </c>
      <c r="AJ45" s="37">
        <v>44368</v>
      </c>
      <c r="AK45" s="39" t="s">
        <v>47</v>
      </c>
      <c r="AL45" s="39" t="s">
        <v>47</v>
      </c>
      <c r="AM45" s="37" t="s">
        <v>47</v>
      </c>
      <c r="AN45" s="37" t="s">
        <v>47</v>
      </c>
      <c r="AO45" s="27" t="s">
        <v>47</v>
      </c>
      <c r="AP45" s="27"/>
      <c r="AQ45" s="27" t="s">
        <v>1698</v>
      </c>
      <c r="AR45" s="27">
        <v>7203157200</v>
      </c>
      <c r="AS45" s="42">
        <f>AT45*1.2</f>
        <v>1724457.5999999999</v>
      </c>
      <c r="AT45" s="41">
        <v>1437048</v>
      </c>
      <c r="AU45" s="42" t="s">
        <v>91</v>
      </c>
      <c r="AV45" s="39" t="s">
        <v>1699</v>
      </c>
      <c r="AW45" s="42">
        <v>2040000.12</v>
      </c>
      <c r="AX45" s="42"/>
      <c r="AY45" s="42">
        <v>1437048</v>
      </c>
      <c r="AZ45" s="37" t="s">
        <v>1410</v>
      </c>
      <c r="BA45" s="37">
        <v>44382</v>
      </c>
      <c r="BB45" s="23" t="s">
        <v>52</v>
      </c>
      <c r="BC45" s="37">
        <v>44382</v>
      </c>
      <c r="BD45" s="159"/>
      <c r="BE45" s="27"/>
      <c r="BF45" s="20" t="s">
        <v>49</v>
      </c>
      <c r="BG45" s="30"/>
      <c r="BH45" s="43"/>
      <c r="BI45" s="35"/>
      <c r="BJ45" s="35"/>
    </row>
    <row r="46" spans="1:62" s="33" customFormat="1" ht="30" x14ac:dyDescent="0.2">
      <c r="A46" s="20">
        <v>44</v>
      </c>
      <c r="B46" s="36"/>
      <c r="C46" s="20"/>
      <c r="D46" s="20"/>
      <c r="E46" s="235" t="s">
        <v>54</v>
      </c>
      <c r="F46" s="20"/>
      <c r="G46" s="244" t="s">
        <v>47</v>
      </c>
      <c r="H46" s="23" t="s">
        <v>52</v>
      </c>
      <c r="I46" s="37"/>
      <c r="J46" s="235" t="s">
        <v>652</v>
      </c>
      <c r="K46" s="160"/>
      <c r="L46" s="25"/>
      <c r="M46" s="237">
        <v>109</v>
      </c>
      <c r="N46" s="235" t="s">
        <v>651</v>
      </c>
      <c r="O46" s="158" t="s">
        <v>47</v>
      </c>
      <c r="P46" s="23"/>
      <c r="Q46" s="24"/>
      <c r="R46" s="25"/>
      <c r="S46" s="20"/>
      <c r="T46" s="239" t="s">
        <v>632</v>
      </c>
      <c r="U46" s="20"/>
      <c r="V46" s="47"/>
      <c r="W46" s="245">
        <v>2052000</v>
      </c>
      <c r="X46" s="239" t="s">
        <v>625</v>
      </c>
      <c r="Y46" s="20"/>
      <c r="Z46" s="39"/>
      <c r="AA46" s="39"/>
      <c r="AB46" s="27"/>
      <c r="AC46" s="27"/>
      <c r="AD46" s="27"/>
      <c r="AE46" s="40"/>
      <c r="AF46" s="24"/>
      <c r="AG46" s="24"/>
      <c r="AH46" s="24"/>
      <c r="AI46" s="24"/>
      <c r="AJ46" s="37"/>
      <c r="AK46" s="37"/>
      <c r="AL46" s="37"/>
      <c r="AM46" s="37"/>
      <c r="AN46" s="37"/>
      <c r="AO46" s="27"/>
      <c r="AP46" s="27"/>
      <c r="AQ46" s="27"/>
      <c r="AR46" s="27"/>
      <c r="AS46" s="47"/>
      <c r="AT46" s="48"/>
      <c r="AU46" s="42"/>
      <c r="AV46" s="39"/>
      <c r="AW46" s="42"/>
      <c r="AX46" s="42"/>
      <c r="AY46" s="42"/>
      <c r="AZ46" s="37"/>
      <c r="BA46" s="37"/>
      <c r="BB46" s="23"/>
      <c r="BC46" s="37"/>
      <c r="BD46" s="159"/>
      <c r="BE46" s="27"/>
      <c r="BF46" s="20"/>
      <c r="BG46" s="30"/>
      <c r="BH46" s="43"/>
      <c r="BI46" s="35"/>
      <c r="BJ46" s="35"/>
    </row>
    <row r="47" spans="1:62" s="33" customFormat="1" ht="30" x14ac:dyDescent="0.2">
      <c r="A47" s="20">
        <v>45</v>
      </c>
      <c r="B47" s="36"/>
      <c r="C47" s="20"/>
      <c r="D47" s="20"/>
      <c r="E47" s="235" t="s">
        <v>54</v>
      </c>
      <c r="F47" s="20"/>
      <c r="G47" s="244" t="s">
        <v>47</v>
      </c>
      <c r="H47" s="23" t="s">
        <v>52</v>
      </c>
      <c r="I47" s="37"/>
      <c r="J47" s="235" t="s">
        <v>653</v>
      </c>
      <c r="K47" s="160"/>
      <c r="L47" s="25"/>
      <c r="M47" s="237">
        <v>110</v>
      </c>
      <c r="N47" s="235">
        <v>50</v>
      </c>
      <c r="O47" s="158" t="s">
        <v>47</v>
      </c>
      <c r="P47" s="23"/>
      <c r="Q47" s="24"/>
      <c r="R47" s="25"/>
      <c r="S47" s="20"/>
      <c r="T47" s="239" t="s">
        <v>632</v>
      </c>
      <c r="U47" s="20"/>
      <c r="V47" s="47"/>
      <c r="W47" s="245">
        <v>840000</v>
      </c>
      <c r="X47" s="239" t="s">
        <v>625</v>
      </c>
      <c r="Y47" s="20"/>
      <c r="Z47" s="39"/>
      <c r="AA47" s="39"/>
      <c r="AB47" s="27"/>
      <c r="AC47" s="27"/>
      <c r="AD47" s="27"/>
      <c r="AE47" s="40"/>
      <c r="AF47" s="24"/>
      <c r="AG47" s="24"/>
      <c r="AH47" s="24"/>
      <c r="AI47" s="24"/>
      <c r="AJ47" s="37"/>
      <c r="AK47" s="37"/>
      <c r="AL47" s="37"/>
      <c r="AM47" s="37"/>
      <c r="AN47" s="37"/>
      <c r="AO47" s="27"/>
      <c r="AP47" s="27"/>
      <c r="AQ47" s="27"/>
      <c r="AR47" s="27"/>
      <c r="AS47" s="47"/>
      <c r="AT47" s="48"/>
      <c r="AU47" s="42"/>
      <c r="AV47" s="39"/>
      <c r="AW47" s="42"/>
      <c r="AX47" s="42"/>
      <c r="AY47" s="42"/>
      <c r="AZ47" s="37"/>
      <c r="BA47" s="37"/>
      <c r="BB47" s="23"/>
      <c r="BC47" s="37"/>
      <c r="BD47" s="159"/>
      <c r="BE47" s="27"/>
      <c r="BF47" s="20"/>
      <c r="BG47" s="30"/>
      <c r="BH47" s="43"/>
      <c r="BI47" s="35"/>
      <c r="BJ47" s="35"/>
    </row>
    <row r="48" spans="1:62" s="33" customFormat="1" ht="30" x14ac:dyDescent="0.2">
      <c r="A48" s="20">
        <v>46</v>
      </c>
      <c r="B48" s="36"/>
      <c r="C48" s="20"/>
      <c r="D48" s="20"/>
      <c r="E48" s="235" t="s">
        <v>54</v>
      </c>
      <c r="F48" s="20"/>
      <c r="G48" s="244" t="s">
        <v>47</v>
      </c>
      <c r="H48" s="23" t="s">
        <v>52</v>
      </c>
      <c r="I48" s="37"/>
      <c r="J48" s="235" t="s">
        <v>654</v>
      </c>
      <c r="K48" s="160"/>
      <c r="L48" s="25"/>
      <c r="M48" s="237">
        <v>111</v>
      </c>
      <c r="N48" s="235" t="s">
        <v>655</v>
      </c>
      <c r="O48" s="158" t="s">
        <v>47</v>
      </c>
      <c r="P48" s="23"/>
      <c r="Q48" s="24"/>
      <c r="R48" s="25"/>
      <c r="S48" s="20"/>
      <c r="T48" s="239" t="s">
        <v>632</v>
      </c>
      <c r="U48" s="20"/>
      <c r="V48" s="47"/>
      <c r="W48" s="245">
        <v>480000</v>
      </c>
      <c r="X48" s="239" t="s">
        <v>625</v>
      </c>
      <c r="Y48" s="20"/>
      <c r="Z48" s="39"/>
      <c r="AA48" s="40"/>
      <c r="AB48" s="27"/>
      <c r="AC48" s="27"/>
      <c r="AD48" s="27"/>
      <c r="AE48" s="40"/>
      <c r="AF48" s="24"/>
      <c r="AG48" s="39"/>
      <c r="AH48" s="39"/>
      <c r="AI48" s="40"/>
      <c r="AJ48" s="37"/>
      <c r="AK48" s="39"/>
      <c r="AL48" s="39"/>
      <c r="AM48" s="37"/>
      <c r="AN48" s="37"/>
      <c r="AO48" s="27"/>
      <c r="AP48" s="27"/>
      <c r="AQ48" s="27"/>
      <c r="AR48" s="27"/>
      <c r="AS48" s="42"/>
      <c r="AT48" s="41"/>
      <c r="AU48" s="42"/>
      <c r="AV48" s="39"/>
      <c r="AW48" s="42"/>
      <c r="AX48" s="42"/>
      <c r="AY48" s="42"/>
      <c r="AZ48" s="37"/>
      <c r="BA48" s="37"/>
      <c r="BB48" s="23"/>
      <c r="BC48" s="37"/>
      <c r="BD48" s="159"/>
      <c r="BE48" s="27"/>
      <c r="BF48" s="20"/>
      <c r="BG48" s="30"/>
      <c r="BH48" s="43"/>
      <c r="BI48" s="35"/>
      <c r="BJ48" s="35"/>
    </row>
    <row r="49" spans="1:62" s="33" customFormat="1" ht="90" x14ac:dyDescent="0.2">
      <c r="A49" s="20">
        <v>47</v>
      </c>
      <c r="B49" s="36"/>
      <c r="C49" s="20"/>
      <c r="D49" s="20"/>
      <c r="E49" s="235" t="s">
        <v>54</v>
      </c>
      <c r="F49" s="20"/>
      <c r="G49" s="244" t="s">
        <v>47</v>
      </c>
      <c r="H49" s="23" t="s">
        <v>52</v>
      </c>
      <c r="I49" s="37"/>
      <c r="J49" s="235" t="s">
        <v>656</v>
      </c>
      <c r="K49" s="160"/>
      <c r="L49" s="25"/>
      <c r="M49" s="237">
        <v>112</v>
      </c>
      <c r="N49" s="235" t="s">
        <v>657</v>
      </c>
      <c r="O49" s="158" t="s">
        <v>47</v>
      </c>
      <c r="P49" s="23"/>
      <c r="Q49" s="24"/>
      <c r="R49" s="25"/>
      <c r="S49" s="20"/>
      <c r="T49" s="239" t="s">
        <v>632</v>
      </c>
      <c r="U49" s="20"/>
      <c r="V49" s="47"/>
      <c r="W49" s="245">
        <v>11000000</v>
      </c>
      <c r="X49" s="239" t="s">
        <v>625</v>
      </c>
      <c r="Y49" s="20"/>
      <c r="Z49" s="39"/>
      <c r="AA49" s="40"/>
      <c r="AB49" s="27"/>
      <c r="AC49" s="27"/>
      <c r="AD49" s="27"/>
      <c r="AE49" s="40"/>
      <c r="AF49" s="24"/>
      <c r="AG49" s="39"/>
      <c r="AH49" s="39"/>
      <c r="AI49" s="40"/>
      <c r="AJ49" s="37"/>
      <c r="AK49" s="39"/>
      <c r="AL49" s="39"/>
      <c r="AM49" s="37"/>
      <c r="AN49" s="37"/>
      <c r="AO49" s="27"/>
      <c r="AP49" s="27"/>
      <c r="AQ49" s="27"/>
      <c r="AR49" s="27"/>
      <c r="AS49" s="49"/>
      <c r="AT49" s="41"/>
      <c r="AU49" s="42"/>
      <c r="AV49" s="39"/>
      <c r="AW49" s="42"/>
      <c r="AX49" s="42"/>
      <c r="AY49" s="42"/>
      <c r="AZ49" s="37"/>
      <c r="BA49" s="37"/>
      <c r="BB49" s="23"/>
      <c r="BC49" s="37"/>
      <c r="BD49" s="159"/>
      <c r="BE49" s="27"/>
      <c r="BF49" s="20"/>
      <c r="BG49" s="30"/>
      <c r="BH49" s="43"/>
      <c r="BI49" s="35"/>
      <c r="BJ49" s="35"/>
    </row>
    <row r="50" spans="1:62" s="33" customFormat="1" ht="68.25" customHeight="1" x14ac:dyDescent="0.2">
      <c r="A50" s="20">
        <v>48</v>
      </c>
      <c r="B50" s="56">
        <v>44211</v>
      </c>
      <c r="C50" s="20" t="s">
        <v>86</v>
      </c>
      <c r="D50" s="20" t="s">
        <v>45</v>
      </c>
      <c r="E50" s="235" t="s">
        <v>54</v>
      </c>
      <c r="F50" s="20">
        <v>32109907193</v>
      </c>
      <c r="G50" s="244" t="s">
        <v>47</v>
      </c>
      <c r="H50" s="23" t="s">
        <v>52</v>
      </c>
      <c r="I50" s="37">
        <v>44216</v>
      </c>
      <c r="J50" s="235" t="s">
        <v>87</v>
      </c>
      <c r="K50" s="160" t="s">
        <v>658</v>
      </c>
      <c r="L50" s="25" t="s">
        <v>604</v>
      </c>
      <c r="M50" s="237">
        <v>113</v>
      </c>
      <c r="N50" s="235" t="s">
        <v>659</v>
      </c>
      <c r="O50" s="158" t="s">
        <v>47</v>
      </c>
      <c r="P50" s="23" t="s">
        <v>52</v>
      </c>
      <c r="Q50" s="24" t="s">
        <v>644</v>
      </c>
      <c r="R50" s="25" t="s">
        <v>592</v>
      </c>
      <c r="S50" s="20" t="s">
        <v>610</v>
      </c>
      <c r="T50" s="239" t="s">
        <v>660</v>
      </c>
      <c r="U50" s="20" t="s">
        <v>595</v>
      </c>
      <c r="V50" s="57">
        <v>1343710.56</v>
      </c>
      <c r="W50" s="245">
        <v>1119758.8</v>
      </c>
      <c r="X50" s="239" t="s">
        <v>625</v>
      </c>
      <c r="Y50" s="20" t="s">
        <v>661</v>
      </c>
      <c r="Z50" s="39" t="s">
        <v>47</v>
      </c>
      <c r="AA50" s="40" t="s">
        <v>47</v>
      </c>
      <c r="AB50" s="27">
        <v>3</v>
      </c>
      <c r="AC50" s="27">
        <v>0</v>
      </c>
      <c r="AD50" s="27" t="s">
        <v>47</v>
      </c>
      <c r="AE50" s="40" t="s">
        <v>47</v>
      </c>
      <c r="AF50" s="24">
        <v>44259</v>
      </c>
      <c r="AG50" s="20" t="s">
        <v>88</v>
      </c>
      <c r="AH50" s="39"/>
      <c r="AI50" s="40">
        <v>44264</v>
      </c>
      <c r="AJ50" s="37">
        <v>44265</v>
      </c>
      <c r="AK50" s="37" t="s">
        <v>47</v>
      </c>
      <c r="AL50" s="37" t="s">
        <v>47</v>
      </c>
      <c r="AM50" s="37" t="s">
        <v>47</v>
      </c>
      <c r="AN50" s="37" t="s">
        <v>47</v>
      </c>
      <c r="AO50" s="27" t="s">
        <v>47</v>
      </c>
      <c r="AP50" s="27"/>
      <c r="AQ50" s="27" t="s">
        <v>89</v>
      </c>
      <c r="AR50" s="27" t="s">
        <v>90</v>
      </c>
      <c r="AS50" s="53">
        <v>726536.22</v>
      </c>
      <c r="AT50" s="41">
        <f>130544.45+474902.4</f>
        <v>605446.85</v>
      </c>
      <c r="AU50" s="42" t="s">
        <v>91</v>
      </c>
      <c r="AV50" s="39" t="s">
        <v>92</v>
      </c>
      <c r="AW50" s="42"/>
      <c r="AX50" s="42">
        <v>726536.22</v>
      </c>
      <c r="AY50" s="42">
        <f>AX50/1.2</f>
        <v>605446.85</v>
      </c>
      <c r="AZ50" s="37" t="s">
        <v>662</v>
      </c>
      <c r="BA50" s="37" t="s">
        <v>663</v>
      </c>
      <c r="BB50" s="23" t="s">
        <v>52</v>
      </c>
      <c r="BC50" s="37" t="s">
        <v>663</v>
      </c>
      <c r="BD50" s="159"/>
      <c r="BE50" s="27"/>
      <c r="BF50" s="20" t="s">
        <v>65</v>
      </c>
      <c r="BG50" s="30"/>
      <c r="BH50" s="43"/>
      <c r="BI50" s="35"/>
      <c r="BJ50" s="35"/>
    </row>
    <row r="51" spans="1:62" s="33" customFormat="1" ht="30" x14ac:dyDescent="0.2">
      <c r="A51" s="20">
        <v>49</v>
      </c>
      <c r="B51" s="36"/>
      <c r="C51" s="20"/>
      <c r="D51" s="20"/>
      <c r="E51" s="235" t="s">
        <v>54</v>
      </c>
      <c r="F51" s="20"/>
      <c r="G51" s="244" t="s">
        <v>47</v>
      </c>
      <c r="H51" s="23" t="s">
        <v>52</v>
      </c>
      <c r="I51" s="37"/>
      <c r="J51" s="235" t="s">
        <v>664</v>
      </c>
      <c r="K51" s="160"/>
      <c r="L51" s="25"/>
      <c r="M51" s="237">
        <v>114</v>
      </c>
      <c r="N51" s="235" t="s">
        <v>665</v>
      </c>
      <c r="O51" s="158" t="s">
        <v>47</v>
      </c>
      <c r="P51" s="23"/>
      <c r="Q51" s="24"/>
      <c r="R51" s="25"/>
      <c r="S51" s="20"/>
      <c r="T51" s="239" t="s">
        <v>632</v>
      </c>
      <c r="U51" s="20"/>
      <c r="V51" s="47"/>
      <c r="W51" s="245">
        <v>177000</v>
      </c>
      <c r="X51" s="239" t="s">
        <v>625</v>
      </c>
      <c r="Y51" s="20"/>
      <c r="Z51" s="39"/>
      <c r="AA51" s="40"/>
      <c r="AB51" s="27"/>
      <c r="AC51" s="27"/>
      <c r="AD51" s="27"/>
      <c r="AE51" s="40"/>
      <c r="AF51" s="24"/>
      <c r="AG51" s="39"/>
      <c r="AH51" s="39"/>
      <c r="AI51" s="40"/>
      <c r="AJ51" s="37"/>
      <c r="AK51" s="39"/>
      <c r="AL51" s="39"/>
      <c r="AM51" s="37"/>
      <c r="AN51" s="37"/>
      <c r="AO51" s="27"/>
      <c r="AP51" s="27"/>
      <c r="AQ51" s="27"/>
      <c r="AR51" s="27"/>
      <c r="AS51" s="42"/>
      <c r="AT51" s="41"/>
      <c r="AU51" s="42"/>
      <c r="AV51" s="39"/>
      <c r="AW51" s="42"/>
      <c r="AX51" s="42"/>
      <c r="AY51" s="42"/>
      <c r="AZ51" s="37"/>
      <c r="BA51" s="37"/>
      <c r="BB51" s="23"/>
      <c r="BC51" s="37"/>
      <c r="BD51" s="159"/>
      <c r="BE51" s="20"/>
      <c r="BF51" s="20"/>
      <c r="BG51" s="30"/>
      <c r="BH51" s="43"/>
      <c r="BI51" s="35"/>
      <c r="BJ51" s="35"/>
    </row>
    <row r="52" spans="1:62" s="33" customFormat="1" ht="30" x14ac:dyDescent="0.2">
      <c r="A52" s="20">
        <v>50</v>
      </c>
      <c r="B52" s="36"/>
      <c r="C52" s="271" t="s">
        <v>93</v>
      </c>
      <c r="D52" s="20" t="s">
        <v>45</v>
      </c>
      <c r="E52" s="235" t="s">
        <v>55</v>
      </c>
      <c r="F52" s="20" t="s">
        <v>47</v>
      </c>
      <c r="G52" s="244" t="s">
        <v>47</v>
      </c>
      <c r="H52" s="23" t="s">
        <v>47</v>
      </c>
      <c r="I52" s="37" t="s">
        <v>47</v>
      </c>
      <c r="J52" s="235" t="s">
        <v>94</v>
      </c>
      <c r="K52" s="160" t="s">
        <v>47</v>
      </c>
      <c r="L52" s="25" t="s">
        <v>638</v>
      </c>
      <c r="M52" s="237">
        <v>115</v>
      </c>
      <c r="N52" s="235" t="s">
        <v>666</v>
      </c>
      <c r="O52" s="158">
        <v>50</v>
      </c>
      <c r="P52" s="23" t="s">
        <v>52</v>
      </c>
      <c r="Q52" s="24" t="s">
        <v>644</v>
      </c>
      <c r="R52" s="25" t="s">
        <v>592</v>
      </c>
      <c r="S52" s="20" t="s">
        <v>610</v>
      </c>
      <c r="T52" s="239" t="s">
        <v>667</v>
      </c>
      <c r="U52" s="20" t="s">
        <v>595</v>
      </c>
      <c r="V52" s="47"/>
      <c r="W52" s="245">
        <v>289699</v>
      </c>
      <c r="X52" s="239" t="s">
        <v>668</v>
      </c>
      <c r="Y52" s="20" t="s">
        <v>669</v>
      </c>
      <c r="Z52" s="39" t="s">
        <v>47</v>
      </c>
      <c r="AA52" s="40" t="s">
        <v>47</v>
      </c>
      <c r="AB52" s="27">
        <v>1</v>
      </c>
      <c r="AC52" s="27">
        <v>0</v>
      </c>
      <c r="AD52" s="27" t="s">
        <v>47</v>
      </c>
      <c r="AE52" s="40" t="s">
        <v>47</v>
      </c>
      <c r="AF52" s="24">
        <v>44294</v>
      </c>
      <c r="AG52" s="39" t="s">
        <v>78</v>
      </c>
      <c r="AH52" s="39" t="s">
        <v>95</v>
      </c>
      <c r="AI52" s="40">
        <v>44299</v>
      </c>
      <c r="AJ52" s="37" t="s">
        <v>47</v>
      </c>
      <c r="AK52" s="39" t="s">
        <v>47</v>
      </c>
      <c r="AL52" s="39" t="s">
        <v>47</v>
      </c>
      <c r="AM52" s="37" t="s">
        <v>47</v>
      </c>
      <c r="AN52" s="37" t="s">
        <v>47</v>
      </c>
      <c r="AO52" s="27" t="s">
        <v>47</v>
      </c>
      <c r="AP52" s="27"/>
      <c r="AQ52" s="27" t="s">
        <v>96</v>
      </c>
      <c r="AR52" s="27">
        <v>1655017310</v>
      </c>
      <c r="AS52" s="42"/>
      <c r="AT52" s="41">
        <f>W52</f>
        <v>289699</v>
      </c>
      <c r="AU52" s="42" t="s">
        <v>91</v>
      </c>
      <c r="AV52" s="39" t="s">
        <v>47</v>
      </c>
      <c r="AW52" s="42" t="s">
        <v>47</v>
      </c>
      <c r="AX52" s="42"/>
      <c r="AY52" s="42">
        <v>289699</v>
      </c>
      <c r="AZ52" s="37" t="s">
        <v>670</v>
      </c>
      <c r="BA52" s="37">
        <v>44328</v>
      </c>
      <c r="BB52" s="23" t="s">
        <v>47</v>
      </c>
      <c r="BC52" s="37">
        <v>44328</v>
      </c>
      <c r="BD52" s="159"/>
      <c r="BE52" s="27"/>
      <c r="BF52" s="20" t="s">
        <v>60</v>
      </c>
      <c r="BG52" s="30" t="s">
        <v>75</v>
      </c>
      <c r="BH52" s="43"/>
      <c r="BI52" s="35"/>
      <c r="BJ52" s="35"/>
    </row>
    <row r="53" spans="1:62" s="33" customFormat="1" ht="30" x14ac:dyDescent="0.2">
      <c r="A53" s="20">
        <v>51</v>
      </c>
      <c r="B53" s="36"/>
      <c r="C53" s="20"/>
      <c r="D53" s="20"/>
      <c r="E53" s="235" t="s">
        <v>55</v>
      </c>
      <c r="F53" s="20"/>
      <c r="G53" s="244" t="s">
        <v>47</v>
      </c>
      <c r="H53" s="23" t="s">
        <v>47</v>
      </c>
      <c r="I53" s="37"/>
      <c r="J53" s="235" t="s">
        <v>671</v>
      </c>
      <c r="K53" s="160"/>
      <c r="L53" s="25"/>
      <c r="M53" s="237">
        <v>116</v>
      </c>
      <c r="N53" s="235" t="s">
        <v>672</v>
      </c>
      <c r="O53" s="158" t="s">
        <v>47</v>
      </c>
      <c r="P53" s="23"/>
      <c r="Q53" s="24"/>
      <c r="R53" s="25"/>
      <c r="S53" s="20"/>
      <c r="T53" s="239" t="s">
        <v>632</v>
      </c>
      <c r="U53" s="20"/>
      <c r="V53" s="26"/>
      <c r="W53" s="245">
        <v>10929414</v>
      </c>
      <c r="X53" s="239" t="s">
        <v>673</v>
      </c>
      <c r="Y53" s="20"/>
      <c r="Z53" s="39"/>
      <c r="AA53" s="40"/>
      <c r="AB53" s="27"/>
      <c r="AC53" s="27"/>
      <c r="AD53" s="27"/>
      <c r="AE53" s="40"/>
      <c r="AF53" s="24"/>
      <c r="AG53" s="39"/>
      <c r="AH53" s="39"/>
      <c r="AI53" s="40"/>
      <c r="AJ53" s="37"/>
      <c r="AK53" s="39"/>
      <c r="AL53" s="39"/>
      <c r="AM53" s="37"/>
      <c r="AN53" s="37"/>
      <c r="AO53" s="27"/>
      <c r="AP53" s="27"/>
      <c r="AQ53" s="27"/>
      <c r="AR53" s="27"/>
      <c r="AS53" s="45"/>
      <c r="AT53" s="41"/>
      <c r="AU53" s="42"/>
      <c r="AV53" s="39"/>
      <c r="AW53" s="42"/>
      <c r="AX53" s="42"/>
      <c r="AY53" s="42"/>
      <c r="AZ53" s="37"/>
      <c r="BA53" s="37"/>
      <c r="BB53" s="23"/>
      <c r="BC53" s="37"/>
      <c r="BD53" s="159"/>
      <c r="BE53" s="27"/>
      <c r="BF53" s="20"/>
      <c r="BG53" s="30"/>
      <c r="BH53" s="43"/>
      <c r="BI53" s="35"/>
      <c r="BJ53" s="35"/>
    </row>
    <row r="54" spans="1:62" s="33" customFormat="1" ht="30" x14ac:dyDescent="0.2">
      <c r="A54" s="20">
        <v>52</v>
      </c>
      <c r="B54" s="36"/>
      <c r="C54" s="20"/>
      <c r="D54" s="20"/>
      <c r="E54" s="235" t="s">
        <v>54</v>
      </c>
      <c r="F54" s="20"/>
      <c r="G54" s="244" t="s">
        <v>47</v>
      </c>
      <c r="H54" s="23" t="s">
        <v>52</v>
      </c>
      <c r="I54" s="37"/>
      <c r="J54" s="235" t="s">
        <v>674</v>
      </c>
      <c r="K54" s="160"/>
      <c r="L54" s="25"/>
      <c r="M54" s="237">
        <v>117</v>
      </c>
      <c r="N54" s="235" t="s">
        <v>672</v>
      </c>
      <c r="O54" s="158" t="s">
        <v>47</v>
      </c>
      <c r="P54" s="23"/>
      <c r="Q54" s="24"/>
      <c r="R54" s="25"/>
      <c r="S54" s="20"/>
      <c r="T54" s="239" t="s">
        <v>632</v>
      </c>
      <c r="U54" s="20"/>
      <c r="V54" s="26"/>
      <c r="W54" s="245">
        <v>7674990.75</v>
      </c>
      <c r="X54" s="239" t="s">
        <v>673</v>
      </c>
      <c r="Y54" s="20"/>
      <c r="Z54" s="39"/>
      <c r="AA54" s="40"/>
      <c r="AB54" s="27"/>
      <c r="AC54" s="27"/>
      <c r="AD54" s="27"/>
      <c r="AE54" s="40"/>
      <c r="AF54" s="24"/>
      <c r="AG54" s="39"/>
      <c r="AH54" s="39"/>
      <c r="AI54" s="40"/>
      <c r="AJ54" s="37"/>
      <c r="AK54" s="39"/>
      <c r="AL54" s="39"/>
      <c r="AM54" s="37"/>
      <c r="AN54" s="37"/>
      <c r="AO54" s="27"/>
      <c r="AP54" s="27"/>
      <c r="AQ54" s="27"/>
      <c r="AR54" s="27"/>
      <c r="AS54" s="53"/>
      <c r="AT54" s="41"/>
      <c r="AU54" s="42"/>
      <c r="AV54" s="39"/>
      <c r="AW54" s="42"/>
      <c r="AX54" s="42"/>
      <c r="AY54" s="42"/>
      <c r="AZ54" s="37"/>
      <c r="BA54" s="37"/>
      <c r="BB54" s="23"/>
      <c r="BC54" s="37"/>
      <c r="BD54" s="159"/>
      <c r="BE54" s="27"/>
      <c r="BF54" s="20"/>
      <c r="BG54" s="30"/>
      <c r="BH54" s="43"/>
      <c r="BI54" s="35"/>
      <c r="BJ54" s="35"/>
    </row>
    <row r="55" spans="1:62" s="33" customFormat="1" ht="30" x14ac:dyDescent="0.2">
      <c r="A55" s="20">
        <v>53</v>
      </c>
      <c r="B55" s="36"/>
      <c r="C55" s="20"/>
      <c r="D55" s="20"/>
      <c r="E55" s="235" t="s">
        <v>55</v>
      </c>
      <c r="F55" s="20"/>
      <c r="G55" s="244" t="s">
        <v>47</v>
      </c>
      <c r="H55" s="23" t="s">
        <v>47</v>
      </c>
      <c r="I55" s="37"/>
      <c r="J55" s="235" t="s">
        <v>675</v>
      </c>
      <c r="K55" s="160"/>
      <c r="L55" s="25"/>
      <c r="M55" s="237">
        <v>118</v>
      </c>
      <c r="N55" s="235" t="s">
        <v>672</v>
      </c>
      <c r="O55" s="158" t="s">
        <v>47</v>
      </c>
      <c r="P55" s="23"/>
      <c r="Q55" s="24"/>
      <c r="R55" s="25"/>
      <c r="S55" s="20"/>
      <c r="T55" s="239" t="s">
        <v>632</v>
      </c>
      <c r="U55" s="20"/>
      <c r="V55" s="47"/>
      <c r="W55" s="245">
        <v>167403.6</v>
      </c>
      <c r="X55" s="239" t="s">
        <v>673</v>
      </c>
      <c r="Y55" s="20"/>
      <c r="Z55" s="39"/>
      <c r="AA55" s="39"/>
      <c r="AB55" s="27"/>
      <c r="AC55" s="27"/>
      <c r="AD55" s="27"/>
      <c r="AE55" s="40"/>
      <c r="AF55" s="24"/>
      <c r="AG55" s="39"/>
      <c r="AH55" s="39"/>
      <c r="AI55" s="40"/>
      <c r="AJ55" s="37"/>
      <c r="AK55" s="37"/>
      <c r="AL55" s="37"/>
      <c r="AM55" s="37"/>
      <c r="AN55" s="37"/>
      <c r="AO55" s="27"/>
      <c r="AP55" s="27"/>
      <c r="AQ55" s="27"/>
      <c r="AR55" s="27"/>
      <c r="AS55" s="42"/>
      <c r="AT55" s="41"/>
      <c r="AU55" s="42"/>
      <c r="AV55" s="39"/>
      <c r="AW55" s="42"/>
      <c r="AX55" s="42"/>
      <c r="AY55" s="42"/>
      <c r="AZ55" s="37"/>
      <c r="BA55" s="37"/>
      <c r="BB55" s="23"/>
      <c r="BC55" s="37"/>
      <c r="BD55" s="159"/>
      <c r="BE55" s="27"/>
      <c r="BF55" s="20"/>
      <c r="BG55" s="30"/>
      <c r="BH55" s="43"/>
      <c r="BI55" s="35"/>
      <c r="BJ55" s="35"/>
    </row>
    <row r="56" spans="1:62" s="268" customFormat="1" ht="30" x14ac:dyDescent="0.2">
      <c r="A56" s="250">
        <v>54</v>
      </c>
      <c r="B56" s="251"/>
      <c r="C56" s="250" t="s">
        <v>676</v>
      </c>
      <c r="D56" s="250" t="s">
        <v>45</v>
      </c>
      <c r="E56" s="252" t="s">
        <v>55</v>
      </c>
      <c r="F56" s="250" t="s">
        <v>47</v>
      </c>
      <c r="G56" s="253" t="s">
        <v>47</v>
      </c>
      <c r="H56" s="253" t="s">
        <v>47</v>
      </c>
      <c r="I56" s="254"/>
      <c r="J56" s="252" t="s">
        <v>677</v>
      </c>
      <c r="K56" s="278" t="s">
        <v>678</v>
      </c>
      <c r="L56" s="255" t="s">
        <v>604</v>
      </c>
      <c r="M56" s="237">
        <v>119</v>
      </c>
      <c r="N56" s="252" t="s">
        <v>679</v>
      </c>
      <c r="O56" s="158" t="s">
        <v>47</v>
      </c>
      <c r="P56" s="253"/>
      <c r="Q56" s="256"/>
      <c r="R56" s="255" t="s">
        <v>592</v>
      </c>
      <c r="S56" s="250" t="s">
        <v>593</v>
      </c>
      <c r="T56" s="257" t="s">
        <v>632</v>
      </c>
      <c r="U56" s="250" t="s">
        <v>595</v>
      </c>
      <c r="V56" s="279"/>
      <c r="W56" s="245">
        <v>108000</v>
      </c>
      <c r="X56" s="257" t="s">
        <v>673</v>
      </c>
      <c r="Y56" s="250" t="s">
        <v>680</v>
      </c>
      <c r="Z56" s="259" t="s">
        <v>47</v>
      </c>
      <c r="AA56" s="259" t="s">
        <v>47</v>
      </c>
      <c r="AB56" s="261">
        <v>1</v>
      </c>
      <c r="AC56" s="261">
        <v>0</v>
      </c>
      <c r="AD56" s="261" t="s">
        <v>47</v>
      </c>
      <c r="AE56" s="260" t="s">
        <v>47</v>
      </c>
      <c r="AF56" s="256">
        <v>44231</v>
      </c>
      <c r="AG56" s="259" t="s">
        <v>97</v>
      </c>
      <c r="AH56" s="259" t="s">
        <v>98</v>
      </c>
      <c r="AI56" s="260">
        <v>44237</v>
      </c>
      <c r="AJ56" s="254" t="s">
        <v>47</v>
      </c>
      <c r="AK56" s="254" t="s">
        <v>47</v>
      </c>
      <c r="AL56" s="254" t="s">
        <v>47</v>
      </c>
      <c r="AM56" s="254" t="s">
        <v>47</v>
      </c>
      <c r="AN56" s="254" t="s">
        <v>47</v>
      </c>
      <c r="AO56" s="261" t="s">
        <v>47</v>
      </c>
      <c r="AP56" s="261"/>
      <c r="AQ56" s="261" t="s">
        <v>681</v>
      </c>
      <c r="AR56" s="280">
        <v>7203149658</v>
      </c>
      <c r="AS56" s="263"/>
      <c r="AT56" s="41" t="s">
        <v>682</v>
      </c>
      <c r="AU56" s="263" t="s">
        <v>91</v>
      </c>
      <c r="AV56" s="259"/>
      <c r="AW56" s="263"/>
      <c r="AX56" s="263"/>
      <c r="AY56" s="263"/>
      <c r="AZ56" s="254"/>
      <c r="BA56" s="254"/>
      <c r="BB56" s="253"/>
      <c r="BC56" s="254"/>
      <c r="BD56" s="264"/>
      <c r="BE56" s="261" t="s">
        <v>683</v>
      </c>
      <c r="BF56" s="250" t="s">
        <v>65</v>
      </c>
      <c r="BG56" s="265"/>
      <c r="BH56" s="266"/>
      <c r="BI56" s="267"/>
      <c r="BJ56" s="267"/>
    </row>
    <row r="57" spans="1:62" s="33" customFormat="1" ht="30" x14ac:dyDescent="0.2">
      <c r="A57" s="20">
        <v>55</v>
      </c>
      <c r="B57" s="36"/>
      <c r="C57" s="20" t="s">
        <v>1700</v>
      </c>
      <c r="D57" s="20" t="s">
        <v>45</v>
      </c>
      <c r="E57" s="235" t="s">
        <v>55</v>
      </c>
      <c r="F57" s="20" t="s">
        <v>47</v>
      </c>
      <c r="G57" s="244" t="s">
        <v>47</v>
      </c>
      <c r="H57" s="23" t="s">
        <v>47</v>
      </c>
      <c r="I57" s="37" t="s">
        <v>47</v>
      </c>
      <c r="J57" s="235" t="s">
        <v>1701</v>
      </c>
      <c r="K57" s="25" t="s">
        <v>47</v>
      </c>
      <c r="L57" s="25" t="s">
        <v>604</v>
      </c>
      <c r="M57" s="237">
        <v>120</v>
      </c>
      <c r="N57" s="235" t="s">
        <v>684</v>
      </c>
      <c r="O57" s="281" t="s">
        <v>47</v>
      </c>
      <c r="P57" s="23"/>
      <c r="Q57" s="24"/>
      <c r="R57" s="25" t="s">
        <v>592</v>
      </c>
      <c r="S57" s="20" t="s">
        <v>593</v>
      </c>
      <c r="T57" s="239" t="s">
        <v>632</v>
      </c>
      <c r="U57" s="20" t="s">
        <v>595</v>
      </c>
      <c r="V57" s="26"/>
      <c r="W57" s="245">
        <v>149600</v>
      </c>
      <c r="X57" s="239" t="s">
        <v>959</v>
      </c>
      <c r="Y57" s="20" t="s">
        <v>912</v>
      </c>
      <c r="Z57" s="39" t="s">
        <v>47</v>
      </c>
      <c r="AA57" s="40" t="s">
        <v>47</v>
      </c>
      <c r="AB57" s="27">
        <v>1</v>
      </c>
      <c r="AC57" s="27">
        <v>0</v>
      </c>
      <c r="AD57" s="27" t="s">
        <v>47</v>
      </c>
      <c r="AE57" s="40" t="s">
        <v>47</v>
      </c>
      <c r="AF57" s="40">
        <v>44385</v>
      </c>
      <c r="AG57" s="40" t="s">
        <v>1691</v>
      </c>
      <c r="AH57" s="40" t="s">
        <v>1202</v>
      </c>
      <c r="AI57" s="40">
        <v>44389</v>
      </c>
      <c r="AJ57" s="40" t="s">
        <v>47</v>
      </c>
      <c r="AK57" s="40" t="s">
        <v>47</v>
      </c>
      <c r="AL57" s="40" t="s">
        <v>47</v>
      </c>
      <c r="AM57" s="40" t="s">
        <v>47</v>
      </c>
      <c r="AN57" s="40" t="s">
        <v>47</v>
      </c>
      <c r="AO57" s="40" t="s">
        <v>47</v>
      </c>
      <c r="AP57" s="27"/>
      <c r="AQ57" s="27" t="s">
        <v>1702</v>
      </c>
      <c r="AR57" s="27">
        <v>7203210550</v>
      </c>
      <c r="AS57" s="42"/>
      <c r="AT57" s="41">
        <f>149600</f>
        <v>149600</v>
      </c>
      <c r="AU57" s="42" t="s">
        <v>91</v>
      </c>
      <c r="AV57" s="39" t="s">
        <v>47</v>
      </c>
      <c r="AW57" s="42" t="s">
        <v>47</v>
      </c>
      <c r="AX57" s="42"/>
      <c r="AY57" s="42">
        <v>149600</v>
      </c>
      <c r="AZ57" s="37" t="s">
        <v>778</v>
      </c>
      <c r="BA57" s="37">
        <v>44392</v>
      </c>
      <c r="BB57" s="23" t="s">
        <v>47</v>
      </c>
      <c r="BC57" s="37">
        <v>44392</v>
      </c>
      <c r="BD57" s="159"/>
      <c r="BE57" s="27"/>
      <c r="BF57" s="20" t="s">
        <v>60</v>
      </c>
      <c r="BG57" s="30" t="s">
        <v>218</v>
      </c>
      <c r="BH57" s="43"/>
      <c r="BI57" s="35"/>
      <c r="BJ57" s="35"/>
    </row>
    <row r="58" spans="1:62" s="33" customFormat="1" ht="30" x14ac:dyDescent="0.2">
      <c r="A58" s="20">
        <v>56</v>
      </c>
      <c r="B58" s="36"/>
      <c r="C58" s="20"/>
      <c r="D58" s="20"/>
      <c r="E58" s="239" t="s">
        <v>55</v>
      </c>
      <c r="F58" s="20"/>
      <c r="G58" s="58" t="s">
        <v>47</v>
      </c>
      <c r="H58" s="58" t="s">
        <v>47</v>
      </c>
      <c r="I58" s="20"/>
      <c r="J58" s="282" t="s">
        <v>685</v>
      </c>
      <c r="K58" s="25"/>
      <c r="L58" s="25"/>
      <c r="M58" s="237">
        <v>121</v>
      </c>
      <c r="N58" s="239" t="s">
        <v>686</v>
      </c>
      <c r="O58" s="281" t="s">
        <v>47</v>
      </c>
      <c r="P58" s="23"/>
      <c r="Q58" s="24"/>
      <c r="R58" s="25"/>
      <c r="S58" s="20"/>
      <c r="T58" s="239" t="s">
        <v>632</v>
      </c>
      <c r="U58" s="20"/>
      <c r="V58" s="26"/>
      <c r="W58" s="283">
        <v>3861776.67</v>
      </c>
      <c r="X58" s="284" t="s">
        <v>687</v>
      </c>
      <c r="Y58" s="20"/>
      <c r="Z58" s="39"/>
      <c r="AA58" s="39"/>
      <c r="AB58" s="27"/>
      <c r="AC58" s="27"/>
      <c r="AD58" s="39"/>
      <c r="AE58" s="39"/>
      <c r="AF58" s="24"/>
      <c r="AG58" s="39"/>
      <c r="AH58" s="39"/>
      <c r="AI58" s="40"/>
      <c r="AJ58" s="37"/>
      <c r="AK58" s="37"/>
      <c r="AL58" s="37"/>
      <c r="AM58" s="37"/>
      <c r="AN58" s="37"/>
      <c r="AO58" s="27"/>
      <c r="AP58" s="27"/>
      <c r="AQ58" s="27"/>
      <c r="AR58" s="27"/>
      <c r="AS58" s="42"/>
      <c r="AT58" s="41"/>
      <c r="AU58" s="42"/>
      <c r="AV58" s="39"/>
      <c r="AW58" s="42"/>
      <c r="AX58" s="42"/>
      <c r="AY58" s="42"/>
      <c r="AZ58" s="37"/>
      <c r="BA58" s="37"/>
      <c r="BB58" s="23"/>
      <c r="BC58" s="37"/>
      <c r="BD58" s="159"/>
      <c r="BE58" s="27"/>
      <c r="BF58" s="20"/>
      <c r="BG58" s="30"/>
      <c r="BH58" s="43"/>
      <c r="BI58" s="35"/>
      <c r="BJ58" s="35"/>
    </row>
    <row r="59" spans="1:62" s="33" customFormat="1" ht="30" x14ac:dyDescent="0.2">
      <c r="A59" s="20">
        <v>57</v>
      </c>
      <c r="B59" s="36"/>
      <c r="C59" s="20"/>
      <c r="D59" s="20"/>
      <c r="E59" s="235" t="s">
        <v>66</v>
      </c>
      <c r="F59" s="20"/>
      <c r="G59" s="58" t="s">
        <v>47</v>
      </c>
      <c r="H59" s="23" t="s">
        <v>52</v>
      </c>
      <c r="I59" s="37"/>
      <c r="J59" s="282" t="s">
        <v>688</v>
      </c>
      <c r="K59" s="160"/>
      <c r="L59" s="25"/>
      <c r="M59" s="237">
        <v>122</v>
      </c>
      <c r="N59" s="239" t="s">
        <v>686</v>
      </c>
      <c r="O59" s="281" t="s">
        <v>47</v>
      </c>
      <c r="P59" s="23"/>
      <c r="Q59" s="24"/>
      <c r="R59" s="25"/>
      <c r="S59" s="20"/>
      <c r="T59" s="239" t="s">
        <v>632</v>
      </c>
      <c r="U59" s="20"/>
      <c r="V59" s="26"/>
      <c r="W59" s="283">
        <v>530488</v>
      </c>
      <c r="X59" s="284" t="s">
        <v>689</v>
      </c>
      <c r="Y59" s="20"/>
      <c r="Z59" s="39"/>
      <c r="AA59" s="40"/>
      <c r="AB59" s="27"/>
      <c r="AC59" s="27"/>
      <c r="AD59" s="27"/>
      <c r="AE59" s="40"/>
      <c r="AF59" s="24"/>
      <c r="AG59" s="39"/>
      <c r="AH59" s="39"/>
      <c r="AI59" s="40"/>
      <c r="AJ59" s="37"/>
      <c r="AK59" s="39"/>
      <c r="AL59" s="39"/>
      <c r="AM59" s="37"/>
      <c r="AN59" s="37"/>
      <c r="AO59" s="27"/>
      <c r="AP59" s="27"/>
      <c r="AQ59" s="27"/>
      <c r="AR59" s="27"/>
      <c r="AS59" s="42"/>
      <c r="AT59" s="41"/>
      <c r="AU59" s="42"/>
      <c r="AV59" s="39"/>
      <c r="AW59" s="42"/>
      <c r="AX59" s="42"/>
      <c r="AY59" s="42"/>
      <c r="AZ59" s="37"/>
      <c r="BA59" s="37"/>
      <c r="BB59" s="23"/>
      <c r="BC59" s="37"/>
      <c r="BD59" s="159"/>
      <c r="BE59" s="27"/>
      <c r="BF59" s="20"/>
      <c r="BG59" s="30"/>
      <c r="BH59" s="43"/>
      <c r="BI59" s="35"/>
      <c r="BJ59" s="35"/>
    </row>
    <row r="60" spans="1:62" s="33" customFormat="1" ht="58.5" customHeight="1" x14ac:dyDescent="0.2">
      <c r="A60" s="20">
        <v>58</v>
      </c>
      <c r="B60" s="36">
        <v>44221</v>
      </c>
      <c r="C60" s="20" t="s">
        <v>99</v>
      </c>
      <c r="D60" s="20" t="s">
        <v>45</v>
      </c>
      <c r="E60" s="235" t="s">
        <v>66</v>
      </c>
      <c r="F60" s="20">
        <v>32109937327</v>
      </c>
      <c r="G60" s="244" t="s">
        <v>52</v>
      </c>
      <c r="H60" s="23" t="s">
        <v>52</v>
      </c>
      <c r="I60" s="37">
        <v>44225</v>
      </c>
      <c r="J60" s="239" t="s">
        <v>100</v>
      </c>
      <c r="K60" s="160" t="s">
        <v>690</v>
      </c>
      <c r="L60" s="25" t="s">
        <v>604</v>
      </c>
      <c r="M60" s="237">
        <v>123</v>
      </c>
      <c r="N60" s="235" t="s">
        <v>691</v>
      </c>
      <c r="O60" s="281" t="s">
        <v>47</v>
      </c>
      <c r="P60" s="23" t="s">
        <v>52</v>
      </c>
      <c r="Q60" s="24" t="s">
        <v>644</v>
      </c>
      <c r="R60" s="25" t="s">
        <v>592</v>
      </c>
      <c r="S60" s="20" t="s">
        <v>610</v>
      </c>
      <c r="T60" s="239" t="s">
        <v>692</v>
      </c>
      <c r="U60" s="20" t="s">
        <v>595</v>
      </c>
      <c r="V60" s="26">
        <f>W60-1.2</f>
        <v>1665998.8</v>
      </c>
      <c r="W60" s="285">
        <v>1666000</v>
      </c>
      <c r="X60" s="284" t="s">
        <v>693</v>
      </c>
      <c r="Y60" s="20" t="s">
        <v>694</v>
      </c>
      <c r="Z60" s="39" t="s">
        <v>101</v>
      </c>
      <c r="AA60" s="40">
        <v>44237</v>
      </c>
      <c r="AB60" s="27">
        <v>4</v>
      </c>
      <c r="AC60" s="27">
        <v>0</v>
      </c>
      <c r="AD60" s="27" t="s">
        <v>47</v>
      </c>
      <c r="AE60" s="40" t="s">
        <v>47</v>
      </c>
      <c r="AF60" s="24">
        <v>44245</v>
      </c>
      <c r="AG60" s="39" t="s">
        <v>101</v>
      </c>
      <c r="AH60" s="39"/>
      <c r="AI60" s="40">
        <v>44247</v>
      </c>
      <c r="AJ60" s="37">
        <v>44247</v>
      </c>
      <c r="AK60" s="37" t="s">
        <v>47</v>
      </c>
      <c r="AL60" s="37" t="s">
        <v>47</v>
      </c>
      <c r="AM60" s="37" t="s">
        <v>47</v>
      </c>
      <c r="AN60" s="37" t="s">
        <v>47</v>
      </c>
      <c r="AO60" s="27" t="s">
        <v>47</v>
      </c>
      <c r="AP60" s="27"/>
      <c r="AQ60" s="27" t="s">
        <v>102</v>
      </c>
      <c r="AR60" s="27">
        <v>10101658924</v>
      </c>
      <c r="AS60" s="42"/>
      <c r="AT60" s="286">
        <v>1202750</v>
      </c>
      <c r="AU60" s="42" t="s">
        <v>91</v>
      </c>
      <c r="AV60" s="39" t="s">
        <v>103</v>
      </c>
      <c r="AW60" s="42">
        <v>1217200</v>
      </c>
      <c r="AX60" s="42">
        <v>1202750</v>
      </c>
      <c r="AY60" s="42">
        <f>AX60/1.2</f>
        <v>1002291.6666666667</v>
      </c>
      <c r="AZ60" s="37" t="s">
        <v>695</v>
      </c>
      <c r="BA60" s="37">
        <v>44265</v>
      </c>
      <c r="BB60" s="23" t="s">
        <v>52</v>
      </c>
      <c r="BC60" s="37">
        <v>44265</v>
      </c>
      <c r="BD60" s="159"/>
      <c r="BE60" s="27"/>
      <c r="BF60" s="20" t="s">
        <v>104</v>
      </c>
      <c r="BG60" s="30"/>
      <c r="BH60" s="43"/>
      <c r="BI60" s="35"/>
      <c r="BJ60" s="35"/>
    </row>
    <row r="61" spans="1:62" s="33" customFormat="1" ht="30" outlineLevel="1" x14ac:dyDescent="0.2">
      <c r="A61" s="20">
        <v>59</v>
      </c>
      <c r="B61" s="36"/>
      <c r="C61" s="20"/>
      <c r="D61" s="20"/>
      <c r="E61" s="235" t="s">
        <v>66</v>
      </c>
      <c r="F61" s="20"/>
      <c r="G61" s="244" t="s">
        <v>52</v>
      </c>
      <c r="H61" s="23" t="s">
        <v>52</v>
      </c>
      <c r="I61" s="37"/>
      <c r="J61" s="239" t="s">
        <v>100</v>
      </c>
      <c r="K61" s="160"/>
      <c r="L61" s="25"/>
      <c r="M61" s="269">
        <v>124</v>
      </c>
      <c r="N61" s="235" t="s">
        <v>691</v>
      </c>
      <c r="O61" s="281" t="s">
        <v>47</v>
      </c>
      <c r="P61" s="23"/>
      <c r="Q61" s="24"/>
      <c r="R61" s="25"/>
      <c r="S61" s="20"/>
      <c r="T61" s="239" t="s">
        <v>692</v>
      </c>
      <c r="U61" s="20"/>
      <c r="V61" s="26"/>
      <c r="W61" s="285"/>
      <c r="X61" s="284" t="s">
        <v>693</v>
      </c>
      <c r="Y61" s="20"/>
      <c r="Z61" s="39"/>
      <c r="AA61" s="40"/>
      <c r="AB61" s="27"/>
      <c r="AC61" s="27"/>
      <c r="AD61" s="27"/>
      <c r="AE61" s="40"/>
      <c r="AF61" s="24"/>
      <c r="AG61" s="39"/>
      <c r="AH61" s="39"/>
      <c r="AI61" s="40"/>
      <c r="AJ61" s="37"/>
      <c r="AK61" s="39"/>
      <c r="AL61" s="39"/>
      <c r="AM61" s="40"/>
      <c r="AN61" s="37"/>
      <c r="AO61" s="27"/>
      <c r="AP61" s="27"/>
      <c r="AQ61" s="27"/>
      <c r="AR61" s="39"/>
      <c r="AS61" s="42"/>
      <c r="AT61" s="41"/>
      <c r="AU61" s="42"/>
      <c r="AV61" s="39"/>
      <c r="AW61" s="42"/>
      <c r="AX61" s="42"/>
      <c r="AY61" s="42"/>
      <c r="AZ61" s="37"/>
      <c r="BA61" s="37"/>
      <c r="BB61" s="23"/>
      <c r="BC61" s="37"/>
      <c r="BD61" s="159"/>
      <c r="BE61" s="27"/>
      <c r="BF61" s="20"/>
      <c r="BG61" s="30"/>
      <c r="BH61" s="43"/>
      <c r="BI61" s="35"/>
      <c r="BJ61" s="35"/>
    </row>
    <row r="62" spans="1:62" s="33" customFormat="1" ht="30" outlineLevel="1" x14ac:dyDescent="0.2">
      <c r="A62" s="20">
        <v>60</v>
      </c>
      <c r="B62" s="36"/>
      <c r="C62" s="20"/>
      <c r="D62" s="20"/>
      <c r="E62" s="235" t="s">
        <v>66</v>
      </c>
      <c r="F62" s="20"/>
      <c r="G62" s="244" t="s">
        <v>52</v>
      </c>
      <c r="H62" s="23" t="s">
        <v>52</v>
      </c>
      <c r="I62" s="37"/>
      <c r="J62" s="239" t="s">
        <v>100</v>
      </c>
      <c r="K62" s="160"/>
      <c r="L62" s="25"/>
      <c r="M62" s="269">
        <v>125</v>
      </c>
      <c r="N62" s="235" t="s">
        <v>691</v>
      </c>
      <c r="O62" s="281" t="s">
        <v>47</v>
      </c>
      <c r="P62" s="23"/>
      <c r="Q62" s="24"/>
      <c r="R62" s="25"/>
      <c r="S62" s="20"/>
      <c r="T62" s="239" t="s">
        <v>692</v>
      </c>
      <c r="U62" s="20"/>
      <c r="V62" s="26"/>
      <c r="W62" s="285"/>
      <c r="X62" s="284" t="s">
        <v>693</v>
      </c>
      <c r="Y62" s="20"/>
      <c r="Z62" s="39"/>
      <c r="AA62" s="40"/>
      <c r="AB62" s="27"/>
      <c r="AC62" s="27"/>
      <c r="AD62" s="27"/>
      <c r="AE62" s="40"/>
      <c r="AF62" s="24"/>
      <c r="AG62" s="39"/>
      <c r="AH62" s="39"/>
      <c r="AI62" s="40"/>
      <c r="AJ62" s="37"/>
      <c r="AK62" s="39"/>
      <c r="AL62" s="39"/>
      <c r="AM62" s="37"/>
      <c r="AN62" s="37"/>
      <c r="AO62" s="27"/>
      <c r="AP62" s="27"/>
      <c r="AQ62" s="27"/>
      <c r="AR62" s="55"/>
      <c r="AS62" s="42"/>
      <c r="AT62" s="41"/>
      <c r="AU62" s="42"/>
      <c r="AV62" s="39"/>
      <c r="AW62" s="42"/>
      <c r="AX62" s="42"/>
      <c r="AY62" s="42"/>
      <c r="AZ62" s="37"/>
      <c r="BA62" s="37"/>
      <c r="BB62" s="23"/>
      <c r="BC62" s="37"/>
      <c r="BD62" s="159"/>
      <c r="BE62" s="27"/>
      <c r="BF62" s="20"/>
      <c r="BG62" s="30"/>
      <c r="BH62" s="43"/>
      <c r="BI62" s="35"/>
      <c r="BJ62" s="35"/>
    </row>
    <row r="63" spans="1:62" s="33" customFormat="1" ht="45" x14ac:dyDescent="0.2">
      <c r="A63" s="20">
        <v>61</v>
      </c>
      <c r="B63" s="36"/>
      <c r="C63" s="271" t="s">
        <v>696</v>
      </c>
      <c r="D63" s="20" t="s">
        <v>45</v>
      </c>
      <c r="E63" s="235" t="s">
        <v>55</v>
      </c>
      <c r="F63" s="20" t="s">
        <v>47</v>
      </c>
      <c r="G63" s="244" t="s">
        <v>52</v>
      </c>
      <c r="H63" s="23" t="s">
        <v>47</v>
      </c>
      <c r="I63" s="35" t="s">
        <v>47</v>
      </c>
      <c r="J63" s="239" t="s">
        <v>697</v>
      </c>
      <c r="K63" s="160" t="s">
        <v>47</v>
      </c>
      <c r="L63" s="25" t="s">
        <v>604</v>
      </c>
      <c r="M63" s="237">
        <v>126</v>
      </c>
      <c r="N63" s="276" t="s">
        <v>698</v>
      </c>
      <c r="O63" s="281">
        <v>50</v>
      </c>
      <c r="P63" s="23" t="s">
        <v>52</v>
      </c>
      <c r="Q63" s="24" t="s">
        <v>644</v>
      </c>
      <c r="R63" s="25" t="s">
        <v>699</v>
      </c>
      <c r="S63" s="20" t="s">
        <v>610</v>
      </c>
      <c r="T63" s="239" t="s">
        <v>700</v>
      </c>
      <c r="U63" s="20" t="s">
        <v>701</v>
      </c>
      <c r="V63" s="26">
        <f>W63*1.2</f>
        <v>987999.99599999993</v>
      </c>
      <c r="W63" s="283">
        <v>823333.33</v>
      </c>
      <c r="X63" s="284" t="s">
        <v>693</v>
      </c>
      <c r="Y63" s="20" t="s">
        <v>702</v>
      </c>
      <c r="Z63" s="39" t="s">
        <v>47</v>
      </c>
      <c r="AA63" s="39" t="s">
        <v>47</v>
      </c>
      <c r="AB63" s="27">
        <v>1</v>
      </c>
      <c r="AC63" s="27">
        <v>0</v>
      </c>
      <c r="AD63" s="27" t="s">
        <v>47</v>
      </c>
      <c r="AE63" s="40" t="s">
        <v>47</v>
      </c>
      <c r="AF63" s="24">
        <v>44298</v>
      </c>
      <c r="AG63" s="39" t="s">
        <v>703</v>
      </c>
      <c r="AH63" s="39" t="s">
        <v>704</v>
      </c>
      <c r="AI63" s="40">
        <v>44305</v>
      </c>
      <c r="AJ63" s="37" t="s">
        <v>47</v>
      </c>
      <c r="AK63" s="37" t="s">
        <v>47</v>
      </c>
      <c r="AL63" s="37" t="s">
        <v>47</v>
      </c>
      <c r="AM63" s="37" t="s">
        <v>47</v>
      </c>
      <c r="AN63" s="37" t="s">
        <v>47</v>
      </c>
      <c r="AO63" s="27" t="s">
        <v>47</v>
      </c>
      <c r="AP63" s="27"/>
      <c r="AQ63" s="27" t="s">
        <v>705</v>
      </c>
      <c r="AR63" s="27">
        <v>7452131650</v>
      </c>
      <c r="AS63" s="42">
        <f>AT63*1.2</f>
        <v>987999.99599999993</v>
      </c>
      <c r="AT63" s="41">
        <f>W63</f>
        <v>823333.33</v>
      </c>
      <c r="AU63" s="42" t="s">
        <v>91</v>
      </c>
      <c r="AV63" s="39" t="s">
        <v>47</v>
      </c>
      <c r="AW63" s="39" t="s">
        <v>47</v>
      </c>
      <c r="AX63" s="42">
        <v>999590</v>
      </c>
      <c r="AY63" s="42">
        <f>AX63/1.2</f>
        <v>832991.66666666674</v>
      </c>
      <c r="AZ63" s="37" t="s">
        <v>1213</v>
      </c>
      <c r="BA63" s="37">
        <v>44341</v>
      </c>
      <c r="BB63" s="23" t="s">
        <v>47</v>
      </c>
      <c r="BC63" s="37">
        <v>44341</v>
      </c>
      <c r="BD63" s="159"/>
      <c r="BE63" s="27"/>
      <c r="BF63" s="20" t="s">
        <v>60</v>
      </c>
      <c r="BG63" s="30" t="s">
        <v>218</v>
      </c>
      <c r="BH63" s="43"/>
      <c r="BI63" s="35"/>
      <c r="BJ63" s="35"/>
    </row>
    <row r="64" spans="1:62" s="33" customFormat="1" ht="45" outlineLevel="1" x14ac:dyDescent="0.2">
      <c r="A64" s="20">
        <v>62</v>
      </c>
      <c r="B64" s="36"/>
      <c r="C64" s="20"/>
      <c r="D64" s="20"/>
      <c r="E64" s="235" t="s">
        <v>66</v>
      </c>
      <c r="F64" s="20"/>
      <c r="G64" s="244" t="s">
        <v>52</v>
      </c>
      <c r="H64" s="23" t="s">
        <v>52</v>
      </c>
      <c r="I64" s="37"/>
      <c r="J64" s="239" t="s">
        <v>697</v>
      </c>
      <c r="K64" s="160"/>
      <c r="L64" s="25"/>
      <c r="M64" s="269">
        <v>127</v>
      </c>
      <c r="N64" s="276" t="s">
        <v>698</v>
      </c>
      <c r="O64" s="281">
        <v>50</v>
      </c>
      <c r="P64" s="23"/>
      <c r="Q64" s="24"/>
      <c r="R64" s="25"/>
      <c r="S64" s="20"/>
      <c r="T64" s="239" t="s">
        <v>700</v>
      </c>
      <c r="U64" s="20"/>
      <c r="V64" s="26"/>
      <c r="W64" s="283"/>
      <c r="X64" s="284" t="s">
        <v>693</v>
      </c>
      <c r="Y64" s="20"/>
      <c r="Z64" s="39"/>
      <c r="AA64" s="40"/>
      <c r="AB64" s="27"/>
      <c r="AC64" s="27"/>
      <c r="AD64" s="27"/>
      <c r="AE64" s="40"/>
      <c r="AF64" s="24"/>
      <c r="AG64" s="39"/>
      <c r="AH64" s="39"/>
      <c r="AI64" s="40"/>
      <c r="AJ64" s="37"/>
      <c r="AK64" s="39"/>
      <c r="AL64" s="39"/>
      <c r="AM64" s="37"/>
      <c r="AN64" s="37"/>
      <c r="AO64" s="27"/>
      <c r="AP64" s="27"/>
      <c r="AQ64" s="27"/>
      <c r="AR64" s="27"/>
      <c r="AS64" s="42"/>
      <c r="AT64" s="41"/>
      <c r="AU64" s="42"/>
      <c r="AV64" s="39"/>
      <c r="AW64" s="42"/>
      <c r="AX64" s="42"/>
      <c r="AY64" s="42"/>
      <c r="AZ64" s="37"/>
      <c r="BA64" s="37"/>
      <c r="BB64" s="23"/>
      <c r="BC64" s="37"/>
      <c r="BD64" s="159"/>
      <c r="BE64" s="27"/>
      <c r="BF64" s="20"/>
      <c r="BG64" s="30"/>
      <c r="BH64" s="43"/>
      <c r="BI64" s="35"/>
      <c r="BJ64" s="35"/>
    </row>
    <row r="65" spans="1:62" s="33" customFormat="1" ht="45" outlineLevel="1" x14ac:dyDescent="0.2">
      <c r="A65" s="20">
        <v>63</v>
      </c>
      <c r="B65" s="36"/>
      <c r="C65" s="20"/>
      <c r="D65" s="20"/>
      <c r="E65" s="235" t="s">
        <v>66</v>
      </c>
      <c r="F65" s="20"/>
      <c r="G65" s="244" t="s">
        <v>52</v>
      </c>
      <c r="H65" s="23" t="s">
        <v>52</v>
      </c>
      <c r="I65" s="37"/>
      <c r="J65" s="239" t="s">
        <v>697</v>
      </c>
      <c r="K65" s="160"/>
      <c r="L65" s="25"/>
      <c r="M65" s="269">
        <v>128</v>
      </c>
      <c r="N65" s="276" t="s">
        <v>698</v>
      </c>
      <c r="O65" s="281">
        <v>50</v>
      </c>
      <c r="P65" s="23"/>
      <c r="Q65" s="24"/>
      <c r="R65" s="25"/>
      <c r="S65" s="20"/>
      <c r="T65" s="239" t="s">
        <v>700</v>
      </c>
      <c r="U65" s="20"/>
      <c r="V65" s="26"/>
      <c r="W65" s="283"/>
      <c r="X65" s="284" t="s">
        <v>693</v>
      </c>
      <c r="Y65" s="20"/>
      <c r="Z65" s="39"/>
      <c r="AA65" s="40"/>
      <c r="AB65" s="27"/>
      <c r="AC65" s="27"/>
      <c r="AD65" s="27"/>
      <c r="AE65" s="40"/>
      <c r="AF65" s="24"/>
      <c r="AG65" s="39"/>
      <c r="AH65" s="39"/>
      <c r="AI65" s="40"/>
      <c r="AJ65" s="37"/>
      <c r="AK65" s="39"/>
      <c r="AL65" s="39"/>
      <c r="AM65" s="37"/>
      <c r="AN65" s="37"/>
      <c r="AO65" s="27"/>
      <c r="AP65" s="27"/>
      <c r="AQ65" s="27"/>
      <c r="AR65" s="27"/>
      <c r="AS65" s="42"/>
      <c r="AT65" s="41"/>
      <c r="AU65" s="42"/>
      <c r="AV65" s="39"/>
      <c r="AW65" s="42"/>
      <c r="AX65" s="42"/>
      <c r="AY65" s="42"/>
      <c r="AZ65" s="37"/>
      <c r="BA65" s="37"/>
      <c r="BB65" s="23"/>
      <c r="BC65" s="37"/>
      <c r="BD65" s="159"/>
      <c r="BE65" s="27"/>
      <c r="BF65" s="20"/>
      <c r="BG65" s="30"/>
      <c r="BH65" s="43"/>
      <c r="BI65" s="35"/>
      <c r="BJ65" s="35"/>
    </row>
    <row r="66" spans="1:62" s="33" customFormat="1" ht="45" x14ac:dyDescent="0.2">
      <c r="A66" s="20">
        <v>64</v>
      </c>
      <c r="B66" s="36">
        <v>44246</v>
      </c>
      <c r="C66" s="271" t="s">
        <v>105</v>
      </c>
      <c r="D66" s="20" t="s">
        <v>45</v>
      </c>
      <c r="E66" s="235" t="s">
        <v>55</v>
      </c>
      <c r="F66" s="20" t="s">
        <v>47</v>
      </c>
      <c r="G66" s="244" t="s">
        <v>52</v>
      </c>
      <c r="H66" s="23" t="s">
        <v>47</v>
      </c>
      <c r="I66" s="37" t="s">
        <v>47</v>
      </c>
      <c r="J66" s="239" t="s">
        <v>106</v>
      </c>
      <c r="K66" s="160" t="s">
        <v>47</v>
      </c>
      <c r="L66" s="25" t="s">
        <v>604</v>
      </c>
      <c r="M66" s="237">
        <v>129</v>
      </c>
      <c r="N66" s="287" t="s">
        <v>706</v>
      </c>
      <c r="O66" s="281" t="s">
        <v>47</v>
      </c>
      <c r="P66" s="23" t="s">
        <v>52</v>
      </c>
      <c r="Q66" s="24" t="s">
        <v>644</v>
      </c>
      <c r="R66" s="25" t="s">
        <v>592</v>
      </c>
      <c r="S66" s="20" t="s">
        <v>593</v>
      </c>
      <c r="T66" s="239" t="s">
        <v>624</v>
      </c>
      <c r="U66" s="20" t="s">
        <v>595</v>
      </c>
      <c r="V66" s="26"/>
      <c r="W66" s="288">
        <v>190000</v>
      </c>
      <c r="X66" s="284" t="s">
        <v>693</v>
      </c>
      <c r="Y66" s="20" t="s">
        <v>702</v>
      </c>
      <c r="Z66" s="39" t="s">
        <v>47</v>
      </c>
      <c r="AA66" s="40" t="s">
        <v>47</v>
      </c>
      <c r="AB66" s="27">
        <v>1</v>
      </c>
      <c r="AC66" s="27">
        <v>0</v>
      </c>
      <c r="AD66" s="27" t="s">
        <v>47</v>
      </c>
      <c r="AE66" s="40" t="s">
        <v>47</v>
      </c>
      <c r="AF66" s="24">
        <v>44252</v>
      </c>
      <c r="AG66" s="39" t="s">
        <v>107</v>
      </c>
      <c r="AH66" s="39" t="s">
        <v>108</v>
      </c>
      <c r="AI66" s="40">
        <v>44256</v>
      </c>
      <c r="AJ66" s="40" t="s">
        <v>47</v>
      </c>
      <c r="AK66" s="40" t="s">
        <v>47</v>
      </c>
      <c r="AL66" s="40" t="s">
        <v>47</v>
      </c>
      <c r="AM66" s="40" t="s">
        <v>47</v>
      </c>
      <c r="AN66" s="40" t="s">
        <v>47</v>
      </c>
      <c r="AO66" s="27" t="s">
        <v>47</v>
      </c>
      <c r="AP66" s="27"/>
      <c r="AQ66" s="27" t="s">
        <v>109</v>
      </c>
      <c r="AR66" s="27">
        <v>4345303250</v>
      </c>
      <c r="AS66" s="42"/>
      <c r="AT66" s="41">
        <v>190000</v>
      </c>
      <c r="AU66" s="42" t="s">
        <v>91</v>
      </c>
      <c r="AV66" s="39" t="s">
        <v>47</v>
      </c>
      <c r="AW66" s="42" t="s">
        <v>47</v>
      </c>
      <c r="AX66" s="42"/>
      <c r="AY66" s="42">
        <v>190000</v>
      </c>
      <c r="AZ66" s="37" t="s">
        <v>707</v>
      </c>
      <c r="BA66" s="37">
        <v>44267</v>
      </c>
      <c r="BB66" s="23" t="s">
        <v>47</v>
      </c>
      <c r="BC66" s="37">
        <v>44267</v>
      </c>
      <c r="BD66" s="159"/>
      <c r="BE66" s="27"/>
      <c r="BF66" s="20" t="s">
        <v>60</v>
      </c>
      <c r="BG66" s="30" t="s">
        <v>110</v>
      </c>
      <c r="BH66" s="43"/>
      <c r="BI66" s="35"/>
      <c r="BJ66" s="35"/>
    </row>
    <row r="67" spans="1:62" s="33" customFormat="1" ht="45" outlineLevel="2" x14ac:dyDescent="0.2">
      <c r="A67" s="20">
        <v>65</v>
      </c>
      <c r="B67" s="36"/>
      <c r="C67" s="20"/>
      <c r="D67" s="20"/>
      <c r="E67" s="235" t="s">
        <v>66</v>
      </c>
      <c r="F67" s="20"/>
      <c r="G67" s="244" t="s">
        <v>52</v>
      </c>
      <c r="H67" s="23" t="s">
        <v>52</v>
      </c>
      <c r="I67" s="37"/>
      <c r="J67" s="239" t="s">
        <v>106</v>
      </c>
      <c r="K67" s="160"/>
      <c r="L67" s="25"/>
      <c r="M67" s="269">
        <v>130</v>
      </c>
      <c r="N67" s="287" t="s">
        <v>706</v>
      </c>
      <c r="O67" s="281" t="s">
        <v>47</v>
      </c>
      <c r="P67" s="23"/>
      <c r="Q67" s="24"/>
      <c r="R67" s="25"/>
      <c r="S67" s="20"/>
      <c r="T67" s="239" t="s">
        <v>624</v>
      </c>
      <c r="U67" s="20"/>
      <c r="V67" s="26"/>
      <c r="W67" s="288"/>
      <c r="X67" s="284" t="s">
        <v>693</v>
      </c>
      <c r="Y67" s="20"/>
      <c r="Z67" s="39"/>
      <c r="AA67" s="40"/>
      <c r="AB67" s="27"/>
      <c r="AC67" s="27"/>
      <c r="AD67" s="27"/>
      <c r="AE67" s="40"/>
      <c r="AF67" s="24"/>
      <c r="AG67" s="39"/>
      <c r="AH67" s="39"/>
      <c r="AI67" s="40"/>
      <c r="AJ67" s="37"/>
      <c r="AK67" s="39"/>
      <c r="AL67" s="39"/>
      <c r="AM67" s="37"/>
      <c r="AN67" s="37"/>
      <c r="AO67" s="27"/>
      <c r="AP67" s="27"/>
      <c r="AQ67" s="27"/>
      <c r="AR67" s="27"/>
      <c r="AS67" s="42"/>
      <c r="AT67" s="41"/>
      <c r="AU67" s="42"/>
      <c r="AV67" s="39"/>
      <c r="AW67" s="42"/>
      <c r="AX67" s="42"/>
      <c r="AY67" s="42"/>
      <c r="AZ67" s="37"/>
      <c r="BA67" s="37"/>
      <c r="BB67" s="23"/>
      <c r="BC67" s="37"/>
      <c r="BD67" s="159"/>
      <c r="BE67" s="27"/>
      <c r="BF67" s="20"/>
      <c r="BG67" s="30"/>
      <c r="BH67" s="43"/>
      <c r="BI67" s="35"/>
      <c r="BJ67" s="35"/>
    </row>
    <row r="68" spans="1:62" s="33" customFormat="1" ht="45" outlineLevel="2" x14ac:dyDescent="0.2">
      <c r="A68" s="20">
        <v>66</v>
      </c>
      <c r="B68" s="36"/>
      <c r="C68" s="20"/>
      <c r="D68" s="20"/>
      <c r="E68" s="235" t="s">
        <v>66</v>
      </c>
      <c r="F68" s="20"/>
      <c r="G68" s="244" t="s">
        <v>52</v>
      </c>
      <c r="H68" s="23" t="s">
        <v>52</v>
      </c>
      <c r="I68" s="37"/>
      <c r="J68" s="239" t="s">
        <v>106</v>
      </c>
      <c r="K68" s="160"/>
      <c r="L68" s="25"/>
      <c r="M68" s="269">
        <v>131</v>
      </c>
      <c r="N68" s="287" t="s">
        <v>706</v>
      </c>
      <c r="O68" s="281" t="s">
        <v>47</v>
      </c>
      <c r="P68" s="23"/>
      <c r="Q68" s="24"/>
      <c r="R68" s="25"/>
      <c r="S68" s="20"/>
      <c r="T68" s="239" t="s">
        <v>624</v>
      </c>
      <c r="U68" s="20"/>
      <c r="V68" s="26"/>
      <c r="W68" s="288"/>
      <c r="X68" s="284" t="s">
        <v>693</v>
      </c>
      <c r="Y68" s="20"/>
      <c r="Z68" s="39"/>
      <c r="AA68" s="40"/>
      <c r="AB68" s="27"/>
      <c r="AC68" s="27"/>
      <c r="AD68" s="27"/>
      <c r="AE68" s="40"/>
      <c r="AF68" s="24"/>
      <c r="AG68" s="39"/>
      <c r="AH68" s="39"/>
      <c r="AI68" s="40"/>
      <c r="AJ68" s="37"/>
      <c r="AK68" s="39"/>
      <c r="AL68" s="39"/>
      <c r="AM68" s="37"/>
      <c r="AN68" s="37"/>
      <c r="AO68" s="27"/>
      <c r="AP68" s="27"/>
      <c r="AQ68" s="27"/>
      <c r="AR68" s="27"/>
      <c r="AS68" s="42"/>
      <c r="AT68" s="41"/>
      <c r="AU68" s="42"/>
      <c r="AV68" s="39"/>
      <c r="AW68" s="42"/>
      <c r="AX68" s="42"/>
      <c r="AY68" s="42"/>
      <c r="AZ68" s="37"/>
      <c r="BA68" s="37"/>
      <c r="BB68" s="23"/>
      <c r="BC68" s="37"/>
      <c r="BD68" s="159"/>
      <c r="BE68" s="27"/>
      <c r="BF68" s="20"/>
      <c r="BG68" s="30"/>
      <c r="BH68" s="43"/>
      <c r="BI68" s="35"/>
      <c r="BJ68" s="35"/>
    </row>
    <row r="69" spans="1:62" s="33" customFormat="1" ht="30" x14ac:dyDescent="0.2">
      <c r="A69" s="20">
        <v>67</v>
      </c>
      <c r="B69" s="36"/>
      <c r="C69" s="20"/>
      <c r="D69" s="20"/>
      <c r="E69" s="59" t="s">
        <v>54</v>
      </c>
      <c r="F69" s="54"/>
      <c r="G69" s="58" t="s">
        <v>47</v>
      </c>
      <c r="H69" s="58" t="s">
        <v>52</v>
      </c>
      <c r="I69" s="37"/>
      <c r="J69" s="289" t="s">
        <v>708</v>
      </c>
      <c r="K69" s="160"/>
      <c r="L69" s="25"/>
      <c r="M69" s="237">
        <v>132</v>
      </c>
      <c r="N69" s="289" t="s">
        <v>709</v>
      </c>
      <c r="O69" s="158" t="s">
        <v>47</v>
      </c>
      <c r="P69" s="23"/>
      <c r="Q69" s="24"/>
      <c r="R69" s="25"/>
      <c r="S69" s="20"/>
      <c r="T69" s="284" t="s">
        <v>660</v>
      </c>
      <c r="U69" s="20"/>
      <c r="V69" s="26"/>
      <c r="W69" s="283">
        <v>890000</v>
      </c>
      <c r="X69" s="284" t="s">
        <v>710</v>
      </c>
      <c r="Y69" s="20"/>
      <c r="Z69" s="20"/>
      <c r="AA69" s="40"/>
      <c r="AB69" s="27"/>
      <c r="AC69" s="27"/>
      <c r="AD69" s="27"/>
      <c r="AE69" s="40"/>
      <c r="AF69" s="24"/>
      <c r="AG69" s="20"/>
      <c r="AH69" s="20"/>
      <c r="AI69" s="40"/>
      <c r="AJ69" s="37"/>
      <c r="AK69" s="39"/>
      <c r="AL69" s="39"/>
      <c r="AM69" s="37"/>
      <c r="AN69" s="37"/>
      <c r="AO69" s="27"/>
      <c r="AP69" s="27"/>
      <c r="AQ69" s="27"/>
      <c r="AR69" s="27"/>
      <c r="AS69" s="42"/>
      <c r="AT69" s="41"/>
      <c r="AU69" s="42"/>
      <c r="AV69" s="39"/>
      <c r="AW69" s="42"/>
      <c r="AX69" s="42"/>
      <c r="AY69" s="42"/>
      <c r="AZ69" s="37"/>
      <c r="BA69" s="37"/>
      <c r="BB69" s="23"/>
      <c r="BC69" s="37"/>
      <c r="BD69" s="159"/>
      <c r="BE69" s="27"/>
      <c r="BF69" s="20"/>
      <c r="BG69" s="30"/>
      <c r="BH69" s="43"/>
      <c r="BI69" s="35"/>
      <c r="BJ69" s="35"/>
    </row>
    <row r="70" spans="1:62" s="33" customFormat="1" ht="75" x14ac:dyDescent="0.2">
      <c r="A70" s="20">
        <v>68</v>
      </c>
      <c r="B70" s="36"/>
      <c r="C70" s="20" t="s">
        <v>111</v>
      </c>
      <c r="D70" s="20" t="s">
        <v>51</v>
      </c>
      <c r="E70" s="235" t="s">
        <v>66</v>
      </c>
      <c r="F70" s="20">
        <v>32109952763</v>
      </c>
      <c r="G70" s="244" t="s">
        <v>52</v>
      </c>
      <c r="H70" s="23" t="s">
        <v>52</v>
      </c>
      <c r="I70" s="37">
        <v>44230</v>
      </c>
      <c r="J70" s="290" t="s">
        <v>112</v>
      </c>
      <c r="K70" s="160" t="s">
        <v>711</v>
      </c>
      <c r="L70" s="25" t="s">
        <v>590</v>
      </c>
      <c r="M70" s="237">
        <v>133</v>
      </c>
      <c r="N70" s="291" t="s">
        <v>623</v>
      </c>
      <c r="O70" s="158" t="s">
        <v>47</v>
      </c>
      <c r="P70" s="23"/>
      <c r="Q70" s="24"/>
      <c r="R70" s="25" t="s">
        <v>712</v>
      </c>
      <c r="S70" s="20" t="s">
        <v>713</v>
      </c>
      <c r="T70" s="239" t="s">
        <v>714</v>
      </c>
      <c r="U70" s="20" t="s">
        <v>715</v>
      </c>
      <c r="V70" s="26">
        <v>5859747.5999999996</v>
      </c>
      <c r="W70" s="283">
        <v>4883123</v>
      </c>
      <c r="X70" s="284" t="s">
        <v>716</v>
      </c>
      <c r="Y70" s="20" t="s">
        <v>717</v>
      </c>
      <c r="Z70" s="39" t="s">
        <v>718</v>
      </c>
      <c r="AA70" s="40">
        <v>44244</v>
      </c>
      <c r="AB70" s="27">
        <v>6</v>
      </c>
      <c r="AC70" s="27">
        <v>0</v>
      </c>
      <c r="AD70" s="27" t="s">
        <v>47</v>
      </c>
      <c r="AE70" s="40" t="s">
        <v>47</v>
      </c>
      <c r="AF70" s="24">
        <v>44264</v>
      </c>
      <c r="AG70" s="39" t="s">
        <v>47</v>
      </c>
      <c r="AH70" s="39" t="s">
        <v>47</v>
      </c>
      <c r="AI70" s="40" t="s">
        <v>47</v>
      </c>
      <c r="AJ70" s="40" t="s">
        <v>47</v>
      </c>
      <c r="AK70" s="39" t="s">
        <v>113</v>
      </c>
      <c r="AL70" s="39"/>
      <c r="AM70" s="37">
        <v>44271</v>
      </c>
      <c r="AN70" s="37">
        <v>44272</v>
      </c>
      <c r="AO70" s="27" t="s">
        <v>47</v>
      </c>
      <c r="AP70" s="27"/>
      <c r="AQ70" s="27" t="s">
        <v>114</v>
      </c>
      <c r="AR70" s="27">
        <v>5902823690</v>
      </c>
      <c r="AS70" s="42">
        <v>3564000</v>
      </c>
      <c r="AT70" s="41">
        <v>2970000</v>
      </c>
      <c r="AU70" s="42" t="s">
        <v>91</v>
      </c>
      <c r="AV70" s="39" t="s">
        <v>115</v>
      </c>
      <c r="AW70" s="42">
        <v>3648412</v>
      </c>
      <c r="AX70" s="42">
        <v>3564000</v>
      </c>
      <c r="AY70" s="42">
        <f>AX70/1.2</f>
        <v>2970000</v>
      </c>
      <c r="AZ70" s="37" t="s">
        <v>719</v>
      </c>
      <c r="BA70" s="37">
        <v>44291</v>
      </c>
      <c r="BB70" s="23" t="s">
        <v>52</v>
      </c>
      <c r="BC70" s="37">
        <v>44291</v>
      </c>
      <c r="BD70" s="159"/>
      <c r="BE70" s="27"/>
      <c r="BF70" s="20" t="s">
        <v>49</v>
      </c>
      <c r="BG70" s="30"/>
      <c r="BH70" s="43"/>
      <c r="BI70" s="60">
        <v>44221</v>
      </c>
      <c r="BJ70" s="60">
        <v>44229</v>
      </c>
    </row>
    <row r="71" spans="1:62" s="33" customFormat="1" ht="75" outlineLevel="1" x14ac:dyDescent="0.2">
      <c r="A71" s="20">
        <v>69</v>
      </c>
      <c r="B71" s="36"/>
      <c r="C71" s="20"/>
      <c r="D71" s="20"/>
      <c r="E71" s="235" t="s">
        <v>66</v>
      </c>
      <c r="F71" s="20"/>
      <c r="G71" s="244" t="s">
        <v>52</v>
      </c>
      <c r="H71" s="23" t="s">
        <v>52</v>
      </c>
      <c r="I71" s="37"/>
      <c r="J71" s="290" t="s">
        <v>720</v>
      </c>
      <c r="K71" s="160"/>
      <c r="L71" s="25"/>
      <c r="M71" s="269">
        <v>134</v>
      </c>
      <c r="N71" s="291" t="s">
        <v>623</v>
      </c>
      <c r="O71" s="158" t="s">
        <v>47</v>
      </c>
      <c r="P71" s="23"/>
      <c r="Q71" s="24"/>
      <c r="R71" s="25"/>
      <c r="S71" s="20"/>
      <c r="T71" s="239" t="s">
        <v>714</v>
      </c>
      <c r="U71" s="20"/>
      <c r="V71" s="26"/>
      <c r="W71" s="283"/>
      <c r="X71" s="284" t="s">
        <v>716</v>
      </c>
      <c r="Y71" s="20"/>
      <c r="Z71" s="39"/>
      <c r="AA71" s="40"/>
      <c r="AB71" s="27"/>
      <c r="AC71" s="27"/>
      <c r="AD71" s="27"/>
      <c r="AE71" s="40"/>
      <c r="AF71" s="24"/>
      <c r="AG71" s="39"/>
      <c r="AH71" s="39"/>
      <c r="AI71" s="40"/>
      <c r="AJ71" s="37"/>
      <c r="AK71" s="39"/>
      <c r="AL71" s="39"/>
      <c r="AM71" s="37"/>
      <c r="AN71" s="37"/>
      <c r="AO71" s="27"/>
      <c r="AP71" s="27"/>
      <c r="AQ71" s="27"/>
      <c r="AR71" s="27"/>
      <c r="AS71" s="42"/>
      <c r="AT71" s="41"/>
      <c r="AU71" s="42"/>
      <c r="AV71" s="39"/>
      <c r="AW71" s="42"/>
      <c r="AX71" s="42"/>
      <c r="AY71" s="42"/>
      <c r="AZ71" s="37"/>
      <c r="BA71" s="37"/>
      <c r="BB71" s="23"/>
      <c r="BC71" s="37"/>
      <c r="BD71" s="159"/>
      <c r="BE71" s="27"/>
      <c r="BF71" s="20"/>
      <c r="BG71" s="30"/>
      <c r="BH71" s="43"/>
      <c r="BI71" s="35"/>
      <c r="BJ71" s="35"/>
    </row>
    <row r="72" spans="1:62" s="33" customFormat="1" ht="75" outlineLevel="1" x14ac:dyDescent="0.2">
      <c r="A72" s="20">
        <v>70</v>
      </c>
      <c r="B72" s="36"/>
      <c r="C72" s="20"/>
      <c r="D72" s="20"/>
      <c r="E72" s="235" t="s">
        <v>66</v>
      </c>
      <c r="F72" s="20"/>
      <c r="G72" s="244" t="s">
        <v>52</v>
      </c>
      <c r="H72" s="23" t="s">
        <v>52</v>
      </c>
      <c r="I72" s="37"/>
      <c r="J72" s="290" t="s">
        <v>720</v>
      </c>
      <c r="K72" s="160"/>
      <c r="L72" s="25"/>
      <c r="M72" s="269">
        <v>135</v>
      </c>
      <c r="N72" s="291" t="s">
        <v>623</v>
      </c>
      <c r="O72" s="158" t="s">
        <v>47</v>
      </c>
      <c r="P72" s="23"/>
      <c r="Q72" s="24"/>
      <c r="R72" s="25"/>
      <c r="S72" s="20"/>
      <c r="T72" s="239" t="s">
        <v>714</v>
      </c>
      <c r="U72" s="20"/>
      <c r="V72" s="26"/>
      <c r="W72" s="283"/>
      <c r="X72" s="284" t="s">
        <v>716</v>
      </c>
      <c r="Y72" s="20"/>
      <c r="Z72" s="39"/>
      <c r="AA72" s="40"/>
      <c r="AB72" s="27"/>
      <c r="AC72" s="27"/>
      <c r="AD72" s="27"/>
      <c r="AE72" s="40"/>
      <c r="AF72" s="24"/>
      <c r="AG72" s="24"/>
      <c r="AH72" s="24"/>
      <c r="AI72" s="24"/>
      <c r="AJ72" s="24"/>
      <c r="AK72" s="39"/>
      <c r="AL72" s="39"/>
      <c r="AM72" s="37"/>
      <c r="AN72" s="37"/>
      <c r="AO72" s="27"/>
      <c r="AP72" s="27"/>
      <c r="AQ72" s="27"/>
      <c r="AR72" s="27"/>
      <c r="AS72" s="42"/>
      <c r="AT72" s="41"/>
      <c r="AU72" s="42"/>
      <c r="AV72" s="39"/>
      <c r="AW72" s="42"/>
      <c r="AX72" s="42"/>
      <c r="AY72" s="42"/>
      <c r="AZ72" s="37"/>
      <c r="BA72" s="37"/>
      <c r="BB72" s="23"/>
      <c r="BC72" s="37"/>
      <c r="BD72" s="159"/>
      <c r="BE72" s="27"/>
      <c r="BF72" s="20"/>
      <c r="BG72" s="30"/>
      <c r="BH72" s="43"/>
      <c r="BI72" s="35"/>
      <c r="BJ72" s="35"/>
    </row>
    <row r="73" spans="1:62" s="33" customFormat="1" ht="45" x14ac:dyDescent="0.2">
      <c r="A73" s="20">
        <v>71</v>
      </c>
      <c r="B73" s="36"/>
      <c r="C73" s="271" t="s">
        <v>116</v>
      </c>
      <c r="D73" s="20" t="s">
        <v>45</v>
      </c>
      <c r="E73" s="235" t="s">
        <v>55</v>
      </c>
      <c r="F73" s="20" t="s">
        <v>47</v>
      </c>
      <c r="G73" s="244" t="s">
        <v>52</v>
      </c>
      <c r="H73" s="23" t="s">
        <v>47</v>
      </c>
      <c r="I73" s="37" t="s">
        <v>47</v>
      </c>
      <c r="J73" s="290" t="s">
        <v>117</v>
      </c>
      <c r="K73" s="160" t="s">
        <v>721</v>
      </c>
      <c r="L73" s="25" t="s">
        <v>604</v>
      </c>
      <c r="M73" s="237">
        <v>136</v>
      </c>
      <c r="N73" s="291" t="s">
        <v>623</v>
      </c>
      <c r="O73" s="158" t="s">
        <v>47</v>
      </c>
      <c r="P73" s="23"/>
      <c r="Q73" s="24"/>
      <c r="R73" s="25" t="s">
        <v>712</v>
      </c>
      <c r="S73" s="20" t="s">
        <v>722</v>
      </c>
      <c r="T73" s="239" t="s">
        <v>714</v>
      </c>
      <c r="U73" s="20" t="s">
        <v>715</v>
      </c>
      <c r="V73" s="26"/>
      <c r="W73" s="283">
        <v>830000</v>
      </c>
      <c r="X73" s="284" t="s">
        <v>716</v>
      </c>
      <c r="Y73" s="20" t="s">
        <v>723</v>
      </c>
      <c r="Z73" s="20" t="s">
        <v>47</v>
      </c>
      <c r="AA73" s="40" t="s">
        <v>47</v>
      </c>
      <c r="AB73" s="27">
        <v>1</v>
      </c>
      <c r="AC73" s="27">
        <v>0</v>
      </c>
      <c r="AD73" s="27" t="s">
        <v>47</v>
      </c>
      <c r="AE73" s="40" t="s">
        <v>47</v>
      </c>
      <c r="AF73" s="24">
        <v>44259</v>
      </c>
      <c r="AG73" s="24" t="s">
        <v>118</v>
      </c>
      <c r="AH73" s="24" t="s">
        <v>119</v>
      </c>
      <c r="AI73" s="24">
        <v>44285</v>
      </c>
      <c r="AJ73" s="24" t="s">
        <v>47</v>
      </c>
      <c r="AK73" s="39" t="s">
        <v>47</v>
      </c>
      <c r="AL73" s="39" t="s">
        <v>47</v>
      </c>
      <c r="AM73" s="39" t="s">
        <v>47</v>
      </c>
      <c r="AN73" s="39" t="s">
        <v>47</v>
      </c>
      <c r="AO73" s="27" t="s">
        <v>47</v>
      </c>
      <c r="AP73" s="27"/>
      <c r="AQ73" s="27" t="s">
        <v>120</v>
      </c>
      <c r="AR73" s="27">
        <v>7202261008</v>
      </c>
      <c r="AS73" s="42"/>
      <c r="AT73" s="41">
        <v>830000</v>
      </c>
      <c r="AU73" s="42" t="s">
        <v>91</v>
      </c>
      <c r="AV73" s="39" t="s">
        <v>47</v>
      </c>
      <c r="AW73" s="42" t="s">
        <v>47</v>
      </c>
      <c r="AX73" s="42"/>
      <c r="AY73" s="42"/>
      <c r="AZ73" s="37"/>
      <c r="BA73" s="37"/>
      <c r="BB73" s="23"/>
      <c r="BC73" s="37"/>
      <c r="BD73" s="159"/>
      <c r="BE73" s="27"/>
      <c r="BF73" s="20" t="s">
        <v>60</v>
      </c>
      <c r="BG73" s="30" t="s">
        <v>75</v>
      </c>
      <c r="BH73" s="43"/>
      <c r="BI73" s="35"/>
      <c r="BJ73" s="35"/>
    </row>
    <row r="74" spans="1:62" s="33" customFormat="1" ht="30" outlineLevel="1" x14ac:dyDescent="0.2">
      <c r="A74" s="20">
        <v>72</v>
      </c>
      <c r="B74" s="36"/>
      <c r="C74" s="20"/>
      <c r="D74" s="20"/>
      <c r="E74" s="235" t="s">
        <v>66</v>
      </c>
      <c r="F74" s="20"/>
      <c r="G74" s="244" t="s">
        <v>52</v>
      </c>
      <c r="H74" s="23" t="s">
        <v>52</v>
      </c>
      <c r="I74" s="37"/>
      <c r="J74" s="290" t="s">
        <v>724</v>
      </c>
      <c r="K74" s="160"/>
      <c r="L74" s="25"/>
      <c r="M74" s="269">
        <v>137</v>
      </c>
      <c r="N74" s="291" t="s">
        <v>623</v>
      </c>
      <c r="O74" s="158" t="s">
        <v>47</v>
      </c>
      <c r="P74" s="23"/>
      <c r="Q74" s="24"/>
      <c r="R74" s="25"/>
      <c r="S74" s="20"/>
      <c r="T74" s="239" t="s">
        <v>714</v>
      </c>
      <c r="U74" s="20"/>
      <c r="V74" s="26"/>
      <c r="W74" s="283"/>
      <c r="X74" s="284" t="s">
        <v>716</v>
      </c>
      <c r="Y74" s="20"/>
      <c r="Z74" s="39"/>
      <c r="AA74" s="40"/>
      <c r="AB74" s="27"/>
      <c r="AC74" s="27"/>
      <c r="AD74" s="27"/>
      <c r="AE74" s="40"/>
      <c r="AF74" s="24"/>
      <c r="AG74" s="39"/>
      <c r="AH74" s="39"/>
      <c r="AI74" s="40"/>
      <c r="AJ74" s="40"/>
      <c r="AK74" s="39"/>
      <c r="AL74" s="39"/>
      <c r="AM74" s="37"/>
      <c r="AN74" s="37"/>
      <c r="AO74" s="27"/>
      <c r="AP74" s="27"/>
      <c r="AQ74" s="27"/>
      <c r="AR74" s="27"/>
      <c r="AS74" s="42"/>
      <c r="AT74" s="41"/>
      <c r="AU74" s="42"/>
      <c r="AV74" s="39"/>
      <c r="AW74" s="42"/>
      <c r="AX74" s="42"/>
      <c r="AY74" s="42"/>
      <c r="AZ74" s="37"/>
      <c r="BA74" s="37"/>
      <c r="BB74" s="23"/>
      <c r="BC74" s="37"/>
      <c r="BD74" s="159"/>
      <c r="BE74" s="27"/>
      <c r="BF74" s="20"/>
      <c r="BG74" s="30"/>
      <c r="BH74" s="43"/>
      <c r="BI74" s="35"/>
      <c r="BJ74" s="35"/>
    </row>
    <row r="75" spans="1:62" s="33" customFormat="1" ht="30" outlineLevel="1" x14ac:dyDescent="0.2">
      <c r="A75" s="20">
        <v>73</v>
      </c>
      <c r="B75" s="36"/>
      <c r="C75" s="20"/>
      <c r="D75" s="20"/>
      <c r="E75" s="235" t="s">
        <v>66</v>
      </c>
      <c r="F75" s="20"/>
      <c r="G75" s="244" t="s">
        <v>52</v>
      </c>
      <c r="H75" s="23" t="s">
        <v>52</v>
      </c>
      <c r="I75" s="37"/>
      <c r="J75" s="290" t="s">
        <v>724</v>
      </c>
      <c r="K75" s="160"/>
      <c r="L75" s="25"/>
      <c r="M75" s="269">
        <v>138</v>
      </c>
      <c r="N75" s="291" t="s">
        <v>623</v>
      </c>
      <c r="O75" s="158" t="s">
        <v>47</v>
      </c>
      <c r="P75" s="23"/>
      <c r="Q75" s="24"/>
      <c r="R75" s="25"/>
      <c r="S75" s="20"/>
      <c r="T75" s="239" t="s">
        <v>714</v>
      </c>
      <c r="U75" s="20"/>
      <c r="V75" s="26"/>
      <c r="W75" s="283"/>
      <c r="X75" s="284" t="s">
        <v>716</v>
      </c>
      <c r="Y75" s="20"/>
      <c r="Z75" s="39"/>
      <c r="AA75" s="40"/>
      <c r="AB75" s="27"/>
      <c r="AC75" s="27"/>
      <c r="AD75" s="27"/>
      <c r="AE75" s="40"/>
      <c r="AF75" s="24"/>
      <c r="AG75" s="39"/>
      <c r="AH75" s="39"/>
      <c r="AI75" s="40"/>
      <c r="AJ75" s="37"/>
      <c r="AK75" s="37"/>
      <c r="AL75" s="37"/>
      <c r="AM75" s="37"/>
      <c r="AN75" s="37"/>
      <c r="AO75" s="27"/>
      <c r="AP75" s="27"/>
      <c r="AQ75" s="27"/>
      <c r="AR75" s="27"/>
      <c r="AS75" s="42"/>
      <c r="AT75" s="41"/>
      <c r="AU75" s="42"/>
      <c r="AV75" s="39"/>
      <c r="AW75" s="42"/>
      <c r="AX75" s="42"/>
      <c r="AY75" s="42"/>
      <c r="AZ75" s="37"/>
      <c r="BA75" s="37"/>
      <c r="BB75" s="23"/>
      <c r="BC75" s="37"/>
      <c r="BD75" s="159"/>
      <c r="BE75" s="27"/>
      <c r="BF75" s="20"/>
      <c r="BG75" s="30"/>
      <c r="BH75" s="43"/>
      <c r="BI75" s="35"/>
      <c r="BJ75" s="35"/>
    </row>
    <row r="76" spans="1:62" s="33" customFormat="1" ht="120" x14ac:dyDescent="0.2">
      <c r="A76" s="20">
        <v>74</v>
      </c>
      <c r="B76" s="36"/>
      <c r="C76" s="20" t="s">
        <v>1411</v>
      </c>
      <c r="D76" s="20" t="s">
        <v>51</v>
      </c>
      <c r="E76" s="235" t="s">
        <v>66</v>
      </c>
      <c r="F76" s="20">
        <v>32110451972</v>
      </c>
      <c r="G76" s="244" t="s">
        <v>52</v>
      </c>
      <c r="H76" s="23" t="s">
        <v>52</v>
      </c>
      <c r="I76" s="37">
        <v>44384</v>
      </c>
      <c r="J76" s="169" t="s">
        <v>1703</v>
      </c>
      <c r="K76" s="160"/>
      <c r="L76" s="25"/>
      <c r="M76" s="237">
        <v>139</v>
      </c>
      <c r="N76" s="291" t="s">
        <v>623</v>
      </c>
      <c r="O76" s="158" t="s">
        <v>47</v>
      </c>
      <c r="P76" s="23"/>
      <c r="Q76" s="24"/>
      <c r="R76" s="25" t="s">
        <v>727</v>
      </c>
      <c r="S76" s="20" t="s">
        <v>728</v>
      </c>
      <c r="T76" s="239" t="s">
        <v>714</v>
      </c>
      <c r="U76" s="20" t="s">
        <v>729</v>
      </c>
      <c r="V76" s="292">
        <v>3212530.82</v>
      </c>
      <c r="W76" s="283">
        <v>2677109.0166666666</v>
      </c>
      <c r="X76" s="284" t="s">
        <v>716</v>
      </c>
      <c r="Y76" s="20" t="s">
        <v>859</v>
      </c>
      <c r="Z76" s="39"/>
      <c r="AA76" s="40"/>
      <c r="AB76" s="27"/>
      <c r="AC76" s="27"/>
      <c r="AD76" s="27"/>
      <c r="AE76" s="40"/>
      <c r="AF76" s="24"/>
      <c r="AG76" s="39"/>
      <c r="AH76" s="39"/>
      <c r="AI76" s="37"/>
      <c r="AJ76" s="37"/>
      <c r="AK76" s="37"/>
      <c r="AL76" s="37"/>
      <c r="AM76" s="37"/>
      <c r="AN76" s="37"/>
      <c r="AO76" s="27"/>
      <c r="AP76" s="27"/>
      <c r="AQ76" s="27"/>
      <c r="AR76" s="27"/>
      <c r="AS76" s="42"/>
      <c r="AT76" s="41"/>
      <c r="AU76" s="42"/>
      <c r="AV76" s="39"/>
      <c r="AW76" s="42"/>
      <c r="AX76" s="42"/>
      <c r="AY76" s="42"/>
      <c r="AZ76" s="37"/>
      <c r="BA76" s="37"/>
      <c r="BB76" s="23"/>
      <c r="BC76" s="37"/>
      <c r="BD76" s="159"/>
      <c r="BE76" s="27"/>
      <c r="BF76" s="20"/>
      <c r="BG76" s="30"/>
      <c r="BH76" s="43"/>
      <c r="BI76" s="35"/>
      <c r="BJ76" s="35"/>
    </row>
    <row r="77" spans="1:62" s="33" customFormat="1" ht="30" outlineLevel="1" x14ac:dyDescent="0.2">
      <c r="A77" s="20">
        <v>75</v>
      </c>
      <c r="B77" s="36"/>
      <c r="C77" s="20"/>
      <c r="D77" s="20"/>
      <c r="E77" s="235" t="s">
        <v>66</v>
      </c>
      <c r="F77" s="20"/>
      <c r="G77" s="244" t="s">
        <v>52</v>
      </c>
      <c r="H77" s="23" t="s">
        <v>52</v>
      </c>
      <c r="I77" s="37"/>
      <c r="J77" s="290" t="s">
        <v>725</v>
      </c>
      <c r="K77" s="160"/>
      <c r="L77" s="25"/>
      <c r="M77" s="269">
        <v>140</v>
      </c>
      <c r="N77" s="291" t="s">
        <v>623</v>
      </c>
      <c r="O77" s="158" t="s">
        <v>47</v>
      </c>
      <c r="P77" s="23"/>
      <c r="Q77" s="24"/>
      <c r="R77" s="25"/>
      <c r="S77" s="20"/>
      <c r="T77" s="239" t="s">
        <v>714</v>
      </c>
      <c r="U77" s="20"/>
      <c r="V77" s="26"/>
      <c r="W77" s="283"/>
      <c r="X77" s="284" t="s">
        <v>716</v>
      </c>
      <c r="Y77" s="20"/>
      <c r="Z77" s="20"/>
      <c r="AA77" s="40"/>
      <c r="AB77" s="27"/>
      <c r="AC77" s="27"/>
      <c r="AD77" s="27"/>
      <c r="AE77" s="40"/>
      <c r="AF77" s="24"/>
      <c r="AG77" s="24"/>
      <c r="AH77" s="24"/>
      <c r="AI77" s="24"/>
      <c r="AJ77" s="24"/>
      <c r="AK77" s="39"/>
      <c r="AL77" s="39"/>
      <c r="AM77" s="37"/>
      <c r="AN77" s="37"/>
      <c r="AO77" s="27"/>
      <c r="AP77" s="27"/>
      <c r="AQ77" s="27"/>
      <c r="AR77" s="27"/>
      <c r="AS77" s="42"/>
      <c r="AT77" s="41"/>
      <c r="AU77" s="42"/>
      <c r="AV77" s="39"/>
      <c r="AW77" s="42"/>
      <c r="AX77" s="42"/>
      <c r="AY77" s="42"/>
      <c r="AZ77" s="37"/>
      <c r="BA77" s="37"/>
      <c r="BB77" s="23"/>
      <c r="BC77" s="37"/>
      <c r="BD77" s="159"/>
      <c r="BE77" s="27"/>
      <c r="BF77" s="20"/>
      <c r="BG77" s="30"/>
      <c r="BH77" s="43"/>
      <c r="BI77" s="35"/>
      <c r="BJ77" s="35"/>
    </row>
    <row r="78" spans="1:62" s="33" customFormat="1" ht="30" outlineLevel="1" x14ac:dyDescent="0.2">
      <c r="A78" s="20">
        <v>76</v>
      </c>
      <c r="B78" s="36"/>
      <c r="C78" s="20"/>
      <c r="D78" s="20"/>
      <c r="E78" s="235" t="s">
        <v>66</v>
      </c>
      <c r="F78" s="24"/>
      <c r="G78" s="244" t="s">
        <v>52</v>
      </c>
      <c r="H78" s="23" t="s">
        <v>52</v>
      </c>
      <c r="I78" s="37"/>
      <c r="J78" s="290" t="s">
        <v>725</v>
      </c>
      <c r="K78" s="160"/>
      <c r="L78" s="25"/>
      <c r="M78" s="269">
        <v>141</v>
      </c>
      <c r="N78" s="291" t="s">
        <v>623</v>
      </c>
      <c r="O78" s="158" t="s">
        <v>47</v>
      </c>
      <c r="P78" s="23"/>
      <c r="Q78" s="24"/>
      <c r="R78" s="25"/>
      <c r="S78" s="20"/>
      <c r="T78" s="239" t="s">
        <v>714</v>
      </c>
      <c r="U78" s="20"/>
      <c r="V78" s="26"/>
      <c r="W78" s="283"/>
      <c r="X78" s="284" t="s">
        <v>716</v>
      </c>
      <c r="Y78" s="20"/>
      <c r="Z78" s="39"/>
      <c r="AA78" s="40"/>
      <c r="AB78" s="27"/>
      <c r="AC78" s="27"/>
      <c r="AD78" s="27"/>
      <c r="AE78" s="40"/>
      <c r="AF78" s="24"/>
      <c r="AG78" s="39"/>
      <c r="AH78" s="39"/>
      <c r="AI78" s="40"/>
      <c r="AJ78" s="37"/>
      <c r="AK78" s="39"/>
      <c r="AL78" s="39"/>
      <c r="AM78" s="37"/>
      <c r="AN78" s="37"/>
      <c r="AO78" s="27"/>
      <c r="AP78" s="27"/>
      <c r="AQ78" s="27"/>
      <c r="AR78" s="27"/>
      <c r="AS78" s="42"/>
      <c r="AT78" s="41"/>
      <c r="AU78" s="42"/>
      <c r="AV78" s="39"/>
      <c r="AW78" s="42"/>
      <c r="AX78" s="42"/>
      <c r="AY78" s="42"/>
      <c r="AZ78" s="37"/>
      <c r="BA78" s="37"/>
      <c r="BB78" s="23"/>
      <c r="BC78" s="37"/>
      <c r="BD78" s="159"/>
      <c r="BE78" s="27"/>
      <c r="BF78" s="20"/>
      <c r="BG78" s="30"/>
      <c r="BH78" s="43"/>
      <c r="BI78" s="35"/>
      <c r="BJ78" s="35"/>
    </row>
    <row r="79" spans="1:62" s="33" customFormat="1" ht="60" x14ac:dyDescent="0.2">
      <c r="A79" s="20">
        <v>77</v>
      </c>
      <c r="B79" s="36">
        <v>44252</v>
      </c>
      <c r="C79" s="20" t="s">
        <v>121</v>
      </c>
      <c r="D79" s="20" t="s">
        <v>51</v>
      </c>
      <c r="E79" s="235" t="s">
        <v>54</v>
      </c>
      <c r="F79" s="20">
        <v>32110082315</v>
      </c>
      <c r="G79" s="244" t="s">
        <v>47</v>
      </c>
      <c r="H79" s="23" t="s">
        <v>52</v>
      </c>
      <c r="I79" s="37">
        <v>44270</v>
      </c>
      <c r="J79" s="290" t="s">
        <v>122</v>
      </c>
      <c r="K79" s="160" t="s">
        <v>726</v>
      </c>
      <c r="L79" s="25" t="s">
        <v>604</v>
      </c>
      <c r="M79" s="237">
        <v>142</v>
      </c>
      <c r="N79" s="291" t="s">
        <v>623</v>
      </c>
      <c r="O79" s="158" t="s">
        <v>47</v>
      </c>
      <c r="P79" s="23" t="s">
        <v>52</v>
      </c>
      <c r="Q79" s="24" t="s">
        <v>644</v>
      </c>
      <c r="R79" s="25" t="s">
        <v>727</v>
      </c>
      <c r="S79" s="20" t="s">
        <v>728</v>
      </c>
      <c r="T79" s="239" t="s">
        <v>714</v>
      </c>
      <c r="U79" s="20" t="s">
        <v>729</v>
      </c>
      <c r="V79" s="26">
        <v>19021745.327999998</v>
      </c>
      <c r="W79" s="283">
        <v>15851454.439999999</v>
      </c>
      <c r="X79" s="284" t="s">
        <v>716</v>
      </c>
      <c r="Y79" s="20" t="s">
        <v>730</v>
      </c>
      <c r="Z79" s="39" t="s">
        <v>47</v>
      </c>
      <c r="AA79" s="40" t="s">
        <v>47</v>
      </c>
      <c r="AB79" s="27">
        <v>5</v>
      </c>
      <c r="AC79" s="27">
        <v>0</v>
      </c>
      <c r="AD79" s="27" t="s">
        <v>47</v>
      </c>
      <c r="AE79" s="40" t="s">
        <v>47</v>
      </c>
      <c r="AF79" s="24">
        <v>44302</v>
      </c>
      <c r="AG79" s="39" t="s">
        <v>47</v>
      </c>
      <c r="AH79" s="39" t="s">
        <v>47</v>
      </c>
      <c r="AI79" s="40" t="s">
        <v>47</v>
      </c>
      <c r="AJ79" s="37" t="s">
        <v>47</v>
      </c>
      <c r="AK79" s="39" t="s">
        <v>731</v>
      </c>
      <c r="AL79" s="39" t="s">
        <v>445</v>
      </c>
      <c r="AM79" s="37">
        <v>44307</v>
      </c>
      <c r="AN79" s="37">
        <v>44308</v>
      </c>
      <c r="AO79" s="27" t="s">
        <v>47</v>
      </c>
      <c r="AP79" s="27"/>
      <c r="AQ79" s="27" t="s">
        <v>732</v>
      </c>
      <c r="AR79" s="27">
        <v>7204097843</v>
      </c>
      <c r="AS79" s="42">
        <v>14836961.004000001</v>
      </c>
      <c r="AT79" s="41">
        <v>12364134.17</v>
      </c>
      <c r="AU79" s="42" t="s">
        <v>84</v>
      </c>
      <c r="AV79" s="39" t="s">
        <v>733</v>
      </c>
      <c r="AW79" s="42">
        <v>12500000</v>
      </c>
      <c r="AX79" s="42">
        <v>14836961.004000001</v>
      </c>
      <c r="AY79" s="42">
        <f>AX79/1.2</f>
        <v>12364134.170000002</v>
      </c>
      <c r="AZ79" s="37" t="s">
        <v>734</v>
      </c>
      <c r="BA79" s="37">
        <v>44328</v>
      </c>
      <c r="BB79" s="23" t="s">
        <v>52</v>
      </c>
      <c r="BC79" s="37">
        <v>44328</v>
      </c>
      <c r="BD79" s="159"/>
      <c r="BE79" s="27"/>
      <c r="BF79" s="20" t="s">
        <v>65</v>
      </c>
      <c r="BG79" s="30"/>
      <c r="BH79" s="43"/>
      <c r="BI79" s="60">
        <v>44256</v>
      </c>
      <c r="BJ79" s="60">
        <v>44270</v>
      </c>
    </row>
    <row r="80" spans="1:62" s="33" customFormat="1" ht="30" outlineLevel="1" x14ac:dyDescent="0.2">
      <c r="A80" s="20">
        <v>78</v>
      </c>
      <c r="B80" s="36"/>
      <c r="C80" s="20"/>
      <c r="D80" s="20"/>
      <c r="E80" s="235" t="s">
        <v>66</v>
      </c>
      <c r="F80" s="20"/>
      <c r="G80" s="244" t="s">
        <v>52</v>
      </c>
      <c r="H80" s="23" t="s">
        <v>52</v>
      </c>
      <c r="I80" s="37"/>
      <c r="J80" s="290" t="s">
        <v>735</v>
      </c>
      <c r="K80" s="160"/>
      <c r="L80" s="25"/>
      <c r="M80" s="269">
        <v>143</v>
      </c>
      <c r="N80" s="291" t="s">
        <v>623</v>
      </c>
      <c r="O80" s="158" t="s">
        <v>47</v>
      </c>
      <c r="P80" s="23"/>
      <c r="Q80" s="24"/>
      <c r="R80" s="25"/>
      <c r="S80" s="20"/>
      <c r="T80" s="239" t="s">
        <v>714</v>
      </c>
      <c r="U80" s="20"/>
      <c r="V80" s="26"/>
      <c r="W80" s="283"/>
      <c r="X80" s="284" t="s">
        <v>716</v>
      </c>
      <c r="Y80" s="20"/>
      <c r="Z80" s="39"/>
      <c r="AA80" s="40"/>
      <c r="AB80" s="27"/>
      <c r="AC80" s="27"/>
      <c r="AD80" s="27"/>
      <c r="AE80" s="40"/>
      <c r="AF80" s="24"/>
      <c r="AG80" s="39"/>
      <c r="AH80" s="39"/>
      <c r="AI80" s="37"/>
      <c r="AJ80" s="37"/>
      <c r="AK80" s="39"/>
      <c r="AL80" s="39"/>
      <c r="AM80" s="37"/>
      <c r="AN80" s="37"/>
      <c r="AO80" s="27"/>
      <c r="AP80" s="27"/>
      <c r="AQ80" s="27"/>
      <c r="AR80" s="27"/>
      <c r="AS80" s="42"/>
      <c r="AT80" s="41"/>
      <c r="AU80" s="42"/>
      <c r="AV80" s="39"/>
      <c r="AW80" s="42"/>
      <c r="AX80" s="42"/>
      <c r="AY80" s="42"/>
      <c r="AZ80" s="37"/>
      <c r="BA80" s="37"/>
      <c r="BB80" s="23"/>
      <c r="BC80" s="37"/>
      <c r="BD80" s="159"/>
      <c r="BE80" s="27"/>
      <c r="BF80" s="20"/>
      <c r="BG80" s="30"/>
      <c r="BH80" s="43"/>
      <c r="BI80" s="35"/>
      <c r="BJ80" s="35"/>
    </row>
    <row r="81" spans="1:62" s="33" customFormat="1" ht="30" outlineLevel="1" x14ac:dyDescent="0.2">
      <c r="A81" s="20">
        <v>79</v>
      </c>
      <c r="B81" s="36"/>
      <c r="C81" s="20"/>
      <c r="D81" s="20"/>
      <c r="E81" s="235" t="s">
        <v>66</v>
      </c>
      <c r="F81" s="20"/>
      <c r="G81" s="244" t="s">
        <v>52</v>
      </c>
      <c r="H81" s="23" t="s">
        <v>52</v>
      </c>
      <c r="I81" s="37"/>
      <c r="J81" s="290" t="s">
        <v>735</v>
      </c>
      <c r="K81" s="160"/>
      <c r="L81" s="25"/>
      <c r="M81" s="269">
        <v>144</v>
      </c>
      <c r="N81" s="291" t="s">
        <v>623</v>
      </c>
      <c r="O81" s="158" t="s">
        <v>47</v>
      </c>
      <c r="P81" s="23"/>
      <c r="Q81" s="24"/>
      <c r="R81" s="25"/>
      <c r="S81" s="20"/>
      <c r="T81" s="239" t="s">
        <v>714</v>
      </c>
      <c r="U81" s="20"/>
      <c r="V81" s="26"/>
      <c r="W81" s="283"/>
      <c r="X81" s="284" t="s">
        <v>716</v>
      </c>
      <c r="Y81" s="20"/>
      <c r="Z81" s="20"/>
      <c r="AA81" s="40"/>
      <c r="AB81" s="27"/>
      <c r="AC81" s="27"/>
      <c r="AD81" s="27"/>
      <c r="AE81" s="40"/>
      <c r="AF81" s="24"/>
      <c r="AG81" s="39"/>
      <c r="AH81" s="39"/>
      <c r="AI81" s="37"/>
      <c r="AJ81" s="37"/>
      <c r="AK81" s="39"/>
      <c r="AL81" s="39"/>
      <c r="AM81" s="37"/>
      <c r="AN81" s="37"/>
      <c r="AO81" s="27"/>
      <c r="AP81" s="27"/>
      <c r="AQ81" s="27"/>
      <c r="AR81" s="27"/>
      <c r="AS81" s="42"/>
      <c r="AT81" s="41"/>
      <c r="AU81" s="42"/>
      <c r="AV81" s="39"/>
      <c r="AW81" s="42"/>
      <c r="AX81" s="42"/>
      <c r="AY81" s="42"/>
      <c r="AZ81" s="37"/>
      <c r="BA81" s="37"/>
      <c r="BB81" s="23"/>
      <c r="BC81" s="37"/>
      <c r="BD81" s="159"/>
      <c r="BE81" s="27"/>
      <c r="BF81" s="20"/>
      <c r="BG81" s="30"/>
      <c r="BH81" s="43"/>
      <c r="BI81" s="35"/>
      <c r="BJ81" s="35"/>
    </row>
    <row r="82" spans="1:62" s="33" customFormat="1" ht="75" x14ac:dyDescent="0.2">
      <c r="A82" s="20">
        <v>80</v>
      </c>
      <c r="B82" s="36">
        <v>44389</v>
      </c>
      <c r="C82" s="20" t="s">
        <v>1704</v>
      </c>
      <c r="D82" s="20" t="s">
        <v>51</v>
      </c>
      <c r="E82" s="235" t="s">
        <v>66</v>
      </c>
      <c r="F82" s="20">
        <v>32110468563</v>
      </c>
      <c r="G82" s="244" t="s">
        <v>52</v>
      </c>
      <c r="H82" s="23" t="s">
        <v>52</v>
      </c>
      <c r="I82" s="37">
        <v>44391</v>
      </c>
      <c r="J82" s="169" t="s">
        <v>1705</v>
      </c>
      <c r="K82" s="160" t="s">
        <v>1706</v>
      </c>
      <c r="L82" s="25" t="s">
        <v>590</v>
      </c>
      <c r="M82" s="237">
        <v>145</v>
      </c>
      <c r="N82" s="293" t="s">
        <v>750</v>
      </c>
      <c r="O82" s="158" t="s">
        <v>47</v>
      </c>
      <c r="P82" s="23"/>
      <c r="Q82" s="24"/>
      <c r="R82" s="25" t="s">
        <v>727</v>
      </c>
      <c r="S82" s="20" t="s">
        <v>728</v>
      </c>
      <c r="T82" s="239" t="s">
        <v>714</v>
      </c>
      <c r="U82" s="20" t="s">
        <v>729</v>
      </c>
      <c r="V82" s="26">
        <f>W82*1.2</f>
        <v>56316838.511999995</v>
      </c>
      <c r="W82" s="283">
        <v>46930698.759999998</v>
      </c>
      <c r="X82" s="284" t="s">
        <v>716</v>
      </c>
      <c r="Y82" s="20" t="s">
        <v>747</v>
      </c>
      <c r="Z82" s="39"/>
      <c r="AA82" s="40"/>
      <c r="AB82" s="27"/>
      <c r="AC82" s="27"/>
      <c r="AD82" s="27"/>
      <c r="AE82" s="40"/>
      <c r="AF82" s="24"/>
      <c r="AG82" s="39"/>
      <c r="AH82" s="39"/>
      <c r="AI82" s="37"/>
      <c r="AJ82" s="37"/>
      <c r="AK82" s="39"/>
      <c r="AL82" s="39"/>
      <c r="AM82" s="37"/>
      <c r="AN82" s="37"/>
      <c r="AO82" s="27"/>
      <c r="AP82" s="27"/>
      <c r="AQ82" s="27"/>
      <c r="AR82" s="27"/>
      <c r="AS82" s="42"/>
      <c r="AT82" s="41"/>
      <c r="AU82" s="42"/>
      <c r="AV82" s="39"/>
      <c r="AW82" s="42"/>
      <c r="AX82" s="42"/>
      <c r="AY82" s="42"/>
      <c r="AZ82" s="37"/>
      <c r="BA82" s="37"/>
      <c r="BB82" s="23"/>
      <c r="BC82" s="37"/>
      <c r="BD82" s="159"/>
      <c r="BE82" s="27"/>
      <c r="BF82" s="20"/>
      <c r="BG82" s="30"/>
      <c r="BH82" s="43"/>
      <c r="BI82" s="35"/>
      <c r="BJ82" s="35"/>
    </row>
    <row r="83" spans="1:62" s="33" customFormat="1" ht="45" outlineLevel="1" x14ac:dyDescent="0.2">
      <c r="A83" s="20">
        <v>81</v>
      </c>
      <c r="B83" s="36"/>
      <c r="C83" s="20"/>
      <c r="D83" s="20"/>
      <c r="E83" s="235" t="s">
        <v>66</v>
      </c>
      <c r="F83" s="20"/>
      <c r="G83" s="244" t="s">
        <v>52</v>
      </c>
      <c r="H83" s="23" t="s">
        <v>52</v>
      </c>
      <c r="I83" s="37"/>
      <c r="J83" s="290" t="s">
        <v>736</v>
      </c>
      <c r="K83" s="160"/>
      <c r="L83" s="25"/>
      <c r="M83" s="269">
        <v>146</v>
      </c>
      <c r="N83" s="291" t="s">
        <v>623</v>
      </c>
      <c r="O83" s="158" t="s">
        <v>47</v>
      </c>
      <c r="P83" s="23"/>
      <c r="Q83" s="24"/>
      <c r="R83" s="25"/>
      <c r="S83" s="20"/>
      <c r="T83" s="239" t="s">
        <v>714</v>
      </c>
      <c r="U83" s="20"/>
      <c r="V83" s="26"/>
      <c r="W83" s="283"/>
      <c r="X83" s="284" t="s">
        <v>716</v>
      </c>
      <c r="Y83" s="20"/>
      <c r="Z83" s="39"/>
      <c r="AA83" s="40"/>
      <c r="AB83" s="27"/>
      <c r="AC83" s="27"/>
      <c r="AD83" s="27"/>
      <c r="AE83" s="40"/>
      <c r="AF83" s="24"/>
      <c r="AG83" s="39"/>
      <c r="AH83" s="39"/>
      <c r="AI83" s="37"/>
      <c r="AJ83" s="37"/>
      <c r="AK83" s="39"/>
      <c r="AL83" s="39"/>
      <c r="AM83" s="37"/>
      <c r="AN83" s="37"/>
      <c r="AO83" s="27"/>
      <c r="AP83" s="27"/>
      <c r="AQ83" s="27"/>
      <c r="AR83" s="27"/>
      <c r="AS83" s="42"/>
      <c r="AT83" s="41"/>
      <c r="AU83" s="42"/>
      <c r="AV83" s="39"/>
      <c r="AW83" s="42"/>
      <c r="AX83" s="42"/>
      <c r="AY83" s="42"/>
      <c r="AZ83" s="37"/>
      <c r="BA83" s="37"/>
      <c r="BB83" s="23"/>
      <c r="BC83" s="37"/>
      <c r="BD83" s="159"/>
      <c r="BE83" s="27"/>
      <c r="BF83" s="20"/>
      <c r="BG83" s="30"/>
      <c r="BH83" s="43"/>
      <c r="BI83" s="35"/>
      <c r="BJ83" s="35"/>
    </row>
    <row r="84" spans="1:62" s="33" customFormat="1" ht="45" outlineLevel="1" x14ac:dyDescent="0.2">
      <c r="A84" s="20">
        <v>82</v>
      </c>
      <c r="B84" s="36"/>
      <c r="C84" s="20"/>
      <c r="D84" s="20"/>
      <c r="E84" s="235" t="s">
        <v>66</v>
      </c>
      <c r="F84" s="20"/>
      <c r="G84" s="244" t="s">
        <v>52</v>
      </c>
      <c r="H84" s="23" t="s">
        <v>52</v>
      </c>
      <c r="I84" s="20"/>
      <c r="J84" s="290" t="s">
        <v>736</v>
      </c>
      <c r="K84" s="20"/>
      <c r="L84" s="25"/>
      <c r="M84" s="269">
        <v>147</v>
      </c>
      <c r="N84" s="291" t="s">
        <v>623</v>
      </c>
      <c r="O84" s="158" t="s">
        <v>47</v>
      </c>
      <c r="P84" s="23"/>
      <c r="Q84" s="24"/>
      <c r="R84" s="25"/>
      <c r="S84" s="20"/>
      <c r="T84" s="239" t="s">
        <v>714</v>
      </c>
      <c r="U84" s="20"/>
      <c r="V84" s="26"/>
      <c r="W84" s="283"/>
      <c r="X84" s="284" t="s">
        <v>716</v>
      </c>
      <c r="Y84" s="20"/>
      <c r="Z84" s="39"/>
      <c r="AA84" s="40"/>
      <c r="AB84" s="27"/>
      <c r="AC84" s="27"/>
      <c r="AD84" s="27"/>
      <c r="AE84" s="40"/>
      <c r="AF84" s="24"/>
      <c r="AG84" s="39"/>
      <c r="AH84" s="39"/>
      <c r="AI84" s="40"/>
      <c r="AJ84" s="37"/>
      <c r="AK84" s="37"/>
      <c r="AL84" s="37"/>
      <c r="AM84" s="37"/>
      <c r="AN84" s="37"/>
      <c r="AO84" s="27"/>
      <c r="AP84" s="27"/>
      <c r="AQ84" s="27"/>
      <c r="AR84" s="27"/>
      <c r="AS84" s="42"/>
      <c r="AT84" s="41"/>
      <c r="AU84" s="42"/>
      <c r="AV84" s="39"/>
      <c r="AW84" s="42"/>
      <c r="AX84" s="42"/>
      <c r="AY84" s="42"/>
      <c r="AZ84" s="37"/>
      <c r="BA84" s="37"/>
      <c r="BB84" s="23"/>
      <c r="BC84" s="37"/>
      <c r="BD84" s="159"/>
      <c r="BE84" s="27"/>
      <c r="BF84" s="20"/>
      <c r="BG84" s="30"/>
      <c r="BH84" s="43"/>
      <c r="BI84" s="35"/>
      <c r="BJ84" s="35"/>
    </row>
    <row r="85" spans="1:62" s="33" customFormat="1" ht="135" x14ac:dyDescent="0.2">
      <c r="A85" s="20">
        <v>83</v>
      </c>
      <c r="B85" s="36">
        <v>44300</v>
      </c>
      <c r="C85" s="24" t="s">
        <v>1214</v>
      </c>
      <c r="D85" s="20" t="s">
        <v>51</v>
      </c>
      <c r="E85" s="235" t="s">
        <v>46</v>
      </c>
      <c r="F85" s="20">
        <v>32110208638</v>
      </c>
      <c r="G85" s="244" t="s">
        <v>47</v>
      </c>
      <c r="H85" s="23" t="s">
        <v>47</v>
      </c>
      <c r="I85" s="37">
        <v>44306</v>
      </c>
      <c r="J85" s="169" t="s">
        <v>123</v>
      </c>
      <c r="K85" s="160" t="s">
        <v>1097</v>
      </c>
      <c r="L85" s="25" t="s">
        <v>590</v>
      </c>
      <c r="M85" s="237">
        <v>148</v>
      </c>
      <c r="N85" s="291" t="s">
        <v>623</v>
      </c>
      <c r="O85" s="158" t="s">
        <v>47</v>
      </c>
      <c r="P85" s="23"/>
      <c r="Q85" s="24"/>
      <c r="R85" s="25" t="s">
        <v>592</v>
      </c>
      <c r="S85" s="20" t="s">
        <v>593</v>
      </c>
      <c r="T85" s="239" t="s">
        <v>714</v>
      </c>
      <c r="U85" s="20" t="s">
        <v>595</v>
      </c>
      <c r="V85" s="26">
        <v>2010000</v>
      </c>
      <c r="W85" s="294">
        <v>1675000</v>
      </c>
      <c r="X85" s="284" t="s">
        <v>716</v>
      </c>
      <c r="Y85" s="20" t="s">
        <v>1215</v>
      </c>
      <c r="Z85" s="39" t="s">
        <v>47</v>
      </c>
      <c r="AA85" s="40" t="s">
        <v>47</v>
      </c>
      <c r="AB85" s="27">
        <v>2</v>
      </c>
      <c r="AC85" s="27">
        <v>0</v>
      </c>
      <c r="AD85" s="27" t="s">
        <v>47</v>
      </c>
      <c r="AE85" s="40" t="s">
        <v>47</v>
      </c>
      <c r="AF85" s="24">
        <v>44337</v>
      </c>
      <c r="AG85" s="39" t="s">
        <v>47</v>
      </c>
      <c r="AH85" s="39" t="s">
        <v>47</v>
      </c>
      <c r="AI85" s="40" t="s">
        <v>47</v>
      </c>
      <c r="AJ85" s="37" t="s">
        <v>47</v>
      </c>
      <c r="AK85" s="39" t="s">
        <v>1216</v>
      </c>
      <c r="AL85" s="39" t="s">
        <v>138</v>
      </c>
      <c r="AM85" s="37">
        <v>44341</v>
      </c>
      <c r="AN85" s="37">
        <v>44342</v>
      </c>
      <c r="AO85" s="27" t="s">
        <v>47</v>
      </c>
      <c r="AP85" s="27"/>
      <c r="AQ85" s="27" t="s">
        <v>1217</v>
      </c>
      <c r="AR85" s="27">
        <v>1657227835</v>
      </c>
      <c r="AS85" s="42"/>
      <c r="AT85" s="41">
        <v>1440000</v>
      </c>
      <c r="AU85" s="42" t="s">
        <v>91</v>
      </c>
      <c r="AV85" s="39" t="s">
        <v>1218</v>
      </c>
      <c r="AW85" s="42">
        <v>3584112.5</v>
      </c>
      <c r="AX85" s="42"/>
      <c r="AY85" s="42">
        <v>1440000</v>
      </c>
      <c r="AZ85" s="37" t="s">
        <v>1219</v>
      </c>
      <c r="BA85" s="37">
        <v>44354</v>
      </c>
      <c r="BB85" s="23" t="s">
        <v>47</v>
      </c>
      <c r="BC85" s="37">
        <v>44354</v>
      </c>
      <c r="BD85" s="159"/>
      <c r="BE85" s="27"/>
      <c r="BF85" s="20" t="s">
        <v>49</v>
      </c>
      <c r="BG85" s="30"/>
      <c r="BH85" s="43"/>
      <c r="BI85" s="60">
        <v>44300</v>
      </c>
      <c r="BJ85" s="60">
        <v>44305</v>
      </c>
    </row>
    <row r="86" spans="1:62" s="33" customFormat="1" ht="30" outlineLevel="1" x14ac:dyDescent="0.2">
      <c r="A86" s="20">
        <v>84</v>
      </c>
      <c r="B86" s="36"/>
      <c r="C86" s="20"/>
      <c r="D86" s="20"/>
      <c r="E86" s="235" t="s">
        <v>66</v>
      </c>
      <c r="F86" s="20"/>
      <c r="G86" s="244" t="s">
        <v>52</v>
      </c>
      <c r="H86" s="23" t="s">
        <v>52</v>
      </c>
      <c r="I86" s="37"/>
      <c r="J86" s="290" t="s">
        <v>737</v>
      </c>
      <c r="K86" s="160"/>
      <c r="L86" s="25"/>
      <c r="M86" s="269">
        <v>149</v>
      </c>
      <c r="N86" s="291" t="s">
        <v>623</v>
      </c>
      <c r="O86" s="158" t="s">
        <v>47</v>
      </c>
      <c r="P86" s="23"/>
      <c r="Q86" s="24"/>
      <c r="R86" s="25"/>
      <c r="S86" s="20"/>
      <c r="T86" s="239" t="s">
        <v>714</v>
      </c>
      <c r="U86" s="20"/>
      <c r="V86" s="26"/>
      <c r="W86" s="283"/>
      <c r="X86" s="284" t="s">
        <v>716</v>
      </c>
      <c r="Y86" s="20"/>
      <c r="Z86" s="39"/>
      <c r="AA86" s="40"/>
      <c r="AB86" s="27"/>
      <c r="AC86" s="27"/>
      <c r="AD86" s="27"/>
      <c r="AE86" s="40"/>
      <c r="AF86" s="24"/>
      <c r="AG86" s="39"/>
      <c r="AH86" s="39"/>
      <c r="AI86" s="39"/>
      <c r="AJ86" s="39"/>
      <c r="AK86" s="39"/>
      <c r="AL86" s="39"/>
      <c r="AM86" s="37"/>
      <c r="AN86" s="37"/>
      <c r="AO86" s="27"/>
      <c r="AP86" s="27"/>
      <c r="AQ86" s="27"/>
      <c r="AR86" s="27"/>
      <c r="AS86" s="42"/>
      <c r="AT86" s="41"/>
      <c r="AU86" s="42"/>
      <c r="AV86" s="39"/>
      <c r="AW86" s="42"/>
      <c r="AX86" s="42"/>
      <c r="AY86" s="42"/>
      <c r="AZ86" s="37"/>
      <c r="BA86" s="37"/>
      <c r="BB86" s="23"/>
      <c r="BC86" s="37"/>
      <c r="BD86" s="159"/>
      <c r="BE86" s="27"/>
      <c r="BF86" s="20"/>
      <c r="BG86" s="30"/>
      <c r="BH86" s="43"/>
      <c r="BI86" s="60"/>
      <c r="BJ86" s="60"/>
    </row>
    <row r="87" spans="1:62" s="33" customFormat="1" ht="30" outlineLevel="1" x14ac:dyDescent="0.2">
      <c r="A87" s="20">
        <v>85</v>
      </c>
      <c r="B87" s="36"/>
      <c r="C87" s="20"/>
      <c r="D87" s="20"/>
      <c r="E87" s="235" t="s">
        <v>66</v>
      </c>
      <c r="F87" s="20"/>
      <c r="G87" s="244" t="s">
        <v>52</v>
      </c>
      <c r="H87" s="23" t="s">
        <v>52</v>
      </c>
      <c r="I87" s="37"/>
      <c r="J87" s="290" t="s">
        <v>737</v>
      </c>
      <c r="K87" s="160"/>
      <c r="L87" s="25"/>
      <c r="M87" s="269">
        <v>150</v>
      </c>
      <c r="N87" s="291" t="s">
        <v>623</v>
      </c>
      <c r="O87" s="158" t="s">
        <v>47</v>
      </c>
      <c r="P87" s="23"/>
      <c r="Q87" s="24"/>
      <c r="R87" s="25"/>
      <c r="S87" s="20"/>
      <c r="T87" s="239" t="s">
        <v>714</v>
      </c>
      <c r="U87" s="20"/>
      <c r="V87" s="26"/>
      <c r="W87" s="283"/>
      <c r="X87" s="284" t="s">
        <v>716</v>
      </c>
      <c r="Y87" s="20"/>
      <c r="Z87" s="39"/>
      <c r="AA87" s="40"/>
      <c r="AB87" s="27"/>
      <c r="AC87" s="27"/>
      <c r="AD87" s="27"/>
      <c r="AE87" s="40"/>
      <c r="AF87" s="24"/>
      <c r="AG87" s="39"/>
      <c r="AH87" s="39"/>
      <c r="AI87" s="40"/>
      <c r="AJ87" s="37"/>
      <c r="AK87" s="39"/>
      <c r="AL87" s="39"/>
      <c r="AM87" s="37"/>
      <c r="AN87" s="37"/>
      <c r="AO87" s="27"/>
      <c r="AP87" s="27"/>
      <c r="AQ87" s="27"/>
      <c r="AR87" s="27"/>
      <c r="AS87" s="42"/>
      <c r="AT87" s="41"/>
      <c r="AU87" s="42"/>
      <c r="AV87" s="39"/>
      <c r="AW87" s="42"/>
      <c r="AX87" s="42"/>
      <c r="AY87" s="42"/>
      <c r="AZ87" s="37"/>
      <c r="BA87" s="37"/>
      <c r="BB87" s="23"/>
      <c r="BC87" s="37"/>
      <c r="BD87" s="159"/>
      <c r="BE87" s="27"/>
      <c r="BF87" s="20"/>
      <c r="BG87" s="30"/>
      <c r="BH87" s="43"/>
      <c r="BI87" s="35"/>
      <c r="BJ87" s="35"/>
    </row>
    <row r="88" spans="1:62" s="33" customFormat="1" ht="60" x14ac:dyDescent="0.2">
      <c r="A88" s="20">
        <v>86</v>
      </c>
      <c r="B88" s="36">
        <v>44252</v>
      </c>
      <c r="C88" s="20" t="s">
        <v>124</v>
      </c>
      <c r="D88" s="20" t="s">
        <v>51</v>
      </c>
      <c r="E88" s="235" t="s">
        <v>54</v>
      </c>
      <c r="F88" s="20">
        <v>32110082308</v>
      </c>
      <c r="G88" s="244" t="s">
        <v>47</v>
      </c>
      <c r="H88" s="23" t="s">
        <v>52</v>
      </c>
      <c r="I88" s="37">
        <v>44270</v>
      </c>
      <c r="J88" s="282" t="s">
        <v>125</v>
      </c>
      <c r="K88" s="160" t="s">
        <v>738</v>
      </c>
      <c r="L88" s="25" t="s">
        <v>604</v>
      </c>
      <c r="M88" s="237">
        <v>151</v>
      </c>
      <c r="N88" s="291" t="s">
        <v>623</v>
      </c>
      <c r="O88" s="158" t="s">
        <v>47</v>
      </c>
      <c r="P88" s="23" t="s">
        <v>52</v>
      </c>
      <c r="Q88" s="24" t="s">
        <v>739</v>
      </c>
      <c r="R88" s="25" t="s">
        <v>727</v>
      </c>
      <c r="S88" s="20" t="s">
        <v>728</v>
      </c>
      <c r="T88" s="239" t="s">
        <v>714</v>
      </c>
      <c r="U88" s="20" t="s">
        <v>729</v>
      </c>
      <c r="V88" s="26">
        <v>9734400.0239999983</v>
      </c>
      <c r="W88" s="283">
        <v>8112000.0199999996</v>
      </c>
      <c r="X88" s="284" t="s">
        <v>716</v>
      </c>
      <c r="Y88" s="20" t="s">
        <v>730</v>
      </c>
      <c r="Z88" s="39" t="s">
        <v>47</v>
      </c>
      <c r="AA88" s="40" t="s">
        <v>47</v>
      </c>
      <c r="AB88" s="27">
        <v>6</v>
      </c>
      <c r="AC88" s="27">
        <v>0</v>
      </c>
      <c r="AD88" s="27" t="s">
        <v>47</v>
      </c>
      <c r="AE88" s="40" t="s">
        <v>47</v>
      </c>
      <c r="AF88" s="24">
        <v>44302</v>
      </c>
      <c r="AG88" s="39" t="s">
        <v>47</v>
      </c>
      <c r="AH88" s="39" t="s">
        <v>47</v>
      </c>
      <c r="AI88" s="40" t="s">
        <v>47</v>
      </c>
      <c r="AJ88" s="37" t="s">
        <v>47</v>
      </c>
      <c r="AK88" s="39" t="s">
        <v>731</v>
      </c>
      <c r="AL88" s="39" t="s">
        <v>182</v>
      </c>
      <c r="AM88" s="37">
        <v>44307</v>
      </c>
      <c r="AN88" s="37">
        <v>44308</v>
      </c>
      <c r="AO88" s="27" t="s">
        <v>47</v>
      </c>
      <c r="AP88" s="27"/>
      <c r="AQ88" s="27" t="s">
        <v>740</v>
      </c>
      <c r="AR88" s="27">
        <v>7203440151</v>
      </c>
      <c r="AS88" s="42">
        <v>6189999.9960000003</v>
      </c>
      <c r="AT88" s="41">
        <v>5158333.33</v>
      </c>
      <c r="AU88" s="42" t="s">
        <v>91</v>
      </c>
      <c r="AV88" s="39" t="s">
        <v>741</v>
      </c>
      <c r="AW88" s="42">
        <v>5353920</v>
      </c>
      <c r="AX88" s="42">
        <v>6190000</v>
      </c>
      <c r="AY88" s="42">
        <f>AX88/1.2</f>
        <v>5158333.333333334</v>
      </c>
      <c r="AZ88" s="37" t="s">
        <v>742</v>
      </c>
      <c r="BA88" s="37">
        <v>44327</v>
      </c>
      <c r="BB88" s="23" t="s">
        <v>52</v>
      </c>
      <c r="BC88" s="37">
        <v>44327</v>
      </c>
      <c r="BD88" s="159"/>
      <c r="BE88" s="27"/>
      <c r="BF88" s="20" t="s">
        <v>65</v>
      </c>
      <c r="BG88" s="30"/>
      <c r="BH88" s="43"/>
      <c r="BI88" s="60">
        <v>44256</v>
      </c>
      <c r="BJ88" s="60">
        <v>44270</v>
      </c>
    </row>
    <row r="89" spans="1:62" s="33" customFormat="1" ht="30" outlineLevel="1" x14ac:dyDescent="0.2">
      <c r="A89" s="20">
        <v>87</v>
      </c>
      <c r="B89" s="36"/>
      <c r="C89" s="20"/>
      <c r="D89" s="20"/>
      <c r="E89" s="235" t="s">
        <v>66</v>
      </c>
      <c r="F89" s="20"/>
      <c r="G89" s="244" t="s">
        <v>52</v>
      </c>
      <c r="H89" s="23" t="s">
        <v>52</v>
      </c>
      <c r="I89" s="37"/>
      <c r="J89" s="282" t="s">
        <v>743</v>
      </c>
      <c r="K89" s="160"/>
      <c r="L89" s="25"/>
      <c r="M89" s="269">
        <v>152</v>
      </c>
      <c r="N89" s="291" t="s">
        <v>623</v>
      </c>
      <c r="O89" s="158" t="s">
        <v>47</v>
      </c>
      <c r="P89" s="23"/>
      <c r="Q89" s="24"/>
      <c r="R89" s="25"/>
      <c r="S89" s="20"/>
      <c r="T89" s="239" t="s">
        <v>714</v>
      </c>
      <c r="U89" s="20"/>
      <c r="V89" s="26"/>
      <c r="W89" s="283"/>
      <c r="X89" s="284" t="s">
        <v>716</v>
      </c>
      <c r="Y89" s="20"/>
      <c r="Z89" s="24"/>
      <c r="AA89" s="40"/>
      <c r="AB89" s="27"/>
      <c r="AC89" s="27"/>
      <c r="AD89" s="27"/>
      <c r="AE89" s="27"/>
      <c r="AF89" s="24"/>
      <c r="AG89" s="24"/>
      <c r="AH89" s="24"/>
      <c r="AI89" s="24"/>
      <c r="AJ89" s="24"/>
      <c r="AK89" s="39"/>
      <c r="AL89" s="39"/>
      <c r="AM89" s="37"/>
      <c r="AN89" s="37"/>
      <c r="AO89" s="27"/>
      <c r="AP89" s="27"/>
      <c r="AQ89" s="27"/>
      <c r="AR89" s="27"/>
      <c r="AS89" s="42"/>
      <c r="AT89" s="41"/>
      <c r="AU89" s="42"/>
      <c r="AV89" s="39"/>
      <c r="AW89" s="42"/>
      <c r="AX89" s="42"/>
      <c r="AY89" s="42"/>
      <c r="AZ89" s="37"/>
      <c r="BA89" s="37"/>
      <c r="BB89" s="23"/>
      <c r="BC89" s="37"/>
      <c r="BD89" s="159"/>
      <c r="BE89" s="27"/>
      <c r="BF89" s="20"/>
      <c r="BG89" s="30"/>
      <c r="BH89" s="43"/>
      <c r="BI89" s="35"/>
      <c r="BJ89" s="35"/>
    </row>
    <row r="90" spans="1:62" s="33" customFormat="1" ht="30" outlineLevel="1" x14ac:dyDescent="0.2">
      <c r="A90" s="20">
        <v>88</v>
      </c>
      <c r="B90" s="36"/>
      <c r="C90" s="20"/>
      <c r="D90" s="20"/>
      <c r="E90" s="235" t="s">
        <v>66</v>
      </c>
      <c r="F90" s="20"/>
      <c r="G90" s="244" t="s">
        <v>52</v>
      </c>
      <c r="H90" s="23" t="s">
        <v>52</v>
      </c>
      <c r="I90" s="37"/>
      <c r="J90" s="282" t="s">
        <v>743</v>
      </c>
      <c r="K90" s="25"/>
      <c r="L90" s="25"/>
      <c r="M90" s="269">
        <v>153</v>
      </c>
      <c r="N90" s="291" t="s">
        <v>623</v>
      </c>
      <c r="O90" s="158" t="s">
        <v>47</v>
      </c>
      <c r="P90" s="23"/>
      <c r="Q90" s="24"/>
      <c r="R90" s="25"/>
      <c r="S90" s="20"/>
      <c r="T90" s="239" t="s">
        <v>714</v>
      </c>
      <c r="U90" s="20"/>
      <c r="V90" s="26"/>
      <c r="W90" s="283"/>
      <c r="X90" s="284" t="s">
        <v>716</v>
      </c>
      <c r="Y90" s="20"/>
      <c r="Z90" s="39"/>
      <c r="AA90" s="40"/>
      <c r="AB90" s="27"/>
      <c r="AC90" s="27"/>
      <c r="AD90" s="27"/>
      <c r="AE90" s="40"/>
      <c r="AF90" s="24"/>
      <c r="AG90" s="39"/>
      <c r="AH90" s="39"/>
      <c r="AI90" s="40"/>
      <c r="AJ90" s="37"/>
      <c r="AK90" s="39"/>
      <c r="AL90" s="39"/>
      <c r="AM90" s="37"/>
      <c r="AN90" s="37"/>
      <c r="AO90" s="27"/>
      <c r="AP90" s="27"/>
      <c r="AQ90" s="27"/>
      <c r="AR90" s="27"/>
      <c r="AS90" s="42"/>
      <c r="AT90" s="41"/>
      <c r="AU90" s="42"/>
      <c r="AV90" s="39"/>
      <c r="AW90" s="42"/>
      <c r="AX90" s="42"/>
      <c r="AY90" s="42"/>
      <c r="AZ90" s="37"/>
      <c r="BA90" s="37"/>
      <c r="BB90" s="23"/>
      <c r="BC90" s="37"/>
      <c r="BD90" s="159"/>
      <c r="BE90" s="27"/>
      <c r="BF90" s="20"/>
      <c r="BG90" s="30"/>
      <c r="BH90" s="43"/>
      <c r="BI90" s="35"/>
      <c r="BJ90" s="35"/>
    </row>
    <row r="91" spans="1:62" s="268" customFormat="1" ht="75" x14ac:dyDescent="0.2">
      <c r="A91" s="250">
        <v>89</v>
      </c>
      <c r="B91" s="251"/>
      <c r="C91" s="250" t="s">
        <v>744</v>
      </c>
      <c r="D91" s="250" t="s">
        <v>51</v>
      </c>
      <c r="E91" s="252" t="s">
        <v>66</v>
      </c>
      <c r="F91" s="250">
        <v>32110193712</v>
      </c>
      <c r="G91" s="253" t="s">
        <v>52</v>
      </c>
      <c r="H91" s="253" t="s">
        <v>52</v>
      </c>
      <c r="I91" s="254">
        <v>44301</v>
      </c>
      <c r="J91" s="295" t="s">
        <v>745</v>
      </c>
      <c r="K91" s="278" t="s">
        <v>746</v>
      </c>
      <c r="L91" s="255" t="s">
        <v>604</v>
      </c>
      <c r="M91" s="237">
        <v>154</v>
      </c>
      <c r="N91" s="296" t="s">
        <v>623</v>
      </c>
      <c r="O91" s="158" t="s">
        <v>47</v>
      </c>
      <c r="P91" s="253" t="s">
        <v>47</v>
      </c>
      <c r="Q91" s="256" t="s">
        <v>47</v>
      </c>
      <c r="R91" s="255" t="s">
        <v>727</v>
      </c>
      <c r="S91" s="250" t="s">
        <v>728</v>
      </c>
      <c r="T91" s="257" t="s">
        <v>714</v>
      </c>
      <c r="U91" s="250" t="s">
        <v>729</v>
      </c>
      <c r="V91" s="262">
        <v>2771881.0559999999</v>
      </c>
      <c r="W91" s="283">
        <v>2309900.88</v>
      </c>
      <c r="X91" s="257" t="s">
        <v>716</v>
      </c>
      <c r="Y91" s="250" t="s">
        <v>747</v>
      </c>
      <c r="Z91" s="259" t="s">
        <v>47</v>
      </c>
      <c r="AA91" s="260" t="s">
        <v>47</v>
      </c>
      <c r="AB91" s="261">
        <v>1</v>
      </c>
      <c r="AC91" s="261" t="s">
        <v>47</v>
      </c>
      <c r="AD91" s="261" t="s">
        <v>47</v>
      </c>
      <c r="AE91" s="260" t="s">
        <v>47</v>
      </c>
      <c r="AF91" s="256">
        <v>44390</v>
      </c>
      <c r="AG91" s="256" t="s">
        <v>47</v>
      </c>
      <c r="AH91" s="256" t="s">
        <v>47</v>
      </c>
      <c r="AI91" s="256" t="s">
        <v>47</v>
      </c>
      <c r="AJ91" s="256" t="s">
        <v>47</v>
      </c>
      <c r="AK91" s="259" t="s">
        <v>1707</v>
      </c>
      <c r="AL91" s="259" t="s">
        <v>186</v>
      </c>
      <c r="AM91" s="254">
        <v>44393</v>
      </c>
      <c r="AN91" s="254">
        <v>44393</v>
      </c>
      <c r="AO91" s="261" t="s">
        <v>52</v>
      </c>
      <c r="AP91" s="261" t="s">
        <v>868</v>
      </c>
      <c r="AQ91" s="261" t="s">
        <v>47</v>
      </c>
      <c r="AR91" s="261"/>
      <c r="AS91" s="263"/>
      <c r="AT91" s="41"/>
      <c r="AU91" s="263"/>
      <c r="AV91" s="259"/>
      <c r="AW91" s="263"/>
      <c r="AX91" s="263"/>
      <c r="AY91" s="263"/>
      <c r="AZ91" s="254"/>
      <c r="BA91" s="254"/>
      <c r="BB91" s="253"/>
      <c r="BC91" s="254"/>
      <c r="BD91" s="264"/>
      <c r="BE91" s="261" t="s">
        <v>1708</v>
      </c>
      <c r="BF91" s="250" t="s">
        <v>65</v>
      </c>
      <c r="BG91" s="265"/>
      <c r="BH91" s="266"/>
      <c r="BI91" s="297">
        <v>44294</v>
      </c>
      <c r="BJ91" s="297">
        <v>44300</v>
      </c>
    </row>
    <row r="92" spans="1:62" s="33" customFormat="1" ht="60" x14ac:dyDescent="0.2">
      <c r="A92" s="20">
        <v>90</v>
      </c>
      <c r="B92" s="36"/>
      <c r="C92" s="20" t="s">
        <v>1412</v>
      </c>
      <c r="D92" s="20" t="s">
        <v>51</v>
      </c>
      <c r="E92" s="235" t="s">
        <v>66</v>
      </c>
      <c r="F92" s="20">
        <v>32110353287</v>
      </c>
      <c r="G92" s="244" t="s">
        <v>52</v>
      </c>
      <c r="H92" s="23" t="s">
        <v>52</v>
      </c>
      <c r="I92" s="37">
        <v>44351</v>
      </c>
      <c r="J92" s="298" t="s">
        <v>1220</v>
      </c>
      <c r="K92" s="160" t="s">
        <v>47</v>
      </c>
      <c r="L92" s="25" t="s">
        <v>604</v>
      </c>
      <c r="M92" s="237">
        <v>155</v>
      </c>
      <c r="N92" s="291" t="s">
        <v>623</v>
      </c>
      <c r="O92" s="158" t="s">
        <v>47</v>
      </c>
      <c r="P92" s="23"/>
      <c r="Q92" s="24"/>
      <c r="R92" s="25" t="s">
        <v>712</v>
      </c>
      <c r="S92" s="20" t="s">
        <v>593</v>
      </c>
      <c r="T92" s="239" t="s">
        <v>714</v>
      </c>
      <c r="U92" s="20" t="s">
        <v>715</v>
      </c>
      <c r="V92" s="26">
        <f>W92*1.2</f>
        <v>8096900.5199999996</v>
      </c>
      <c r="W92" s="283">
        <v>6747417.0999999996</v>
      </c>
      <c r="X92" s="284" t="s">
        <v>716</v>
      </c>
      <c r="Y92" s="20" t="s">
        <v>859</v>
      </c>
      <c r="Z92" s="39" t="s">
        <v>47</v>
      </c>
      <c r="AA92" s="40" t="s">
        <v>47</v>
      </c>
      <c r="AB92" s="27">
        <v>7</v>
      </c>
      <c r="AC92" s="27">
        <v>0</v>
      </c>
      <c r="AD92" s="27" t="s">
        <v>47</v>
      </c>
      <c r="AE92" s="40" t="s">
        <v>47</v>
      </c>
      <c r="AF92" s="24">
        <v>44376</v>
      </c>
      <c r="AG92" s="39" t="s">
        <v>47</v>
      </c>
      <c r="AH92" s="39" t="s">
        <v>47</v>
      </c>
      <c r="AI92" s="39" t="s">
        <v>47</v>
      </c>
      <c r="AJ92" s="39" t="s">
        <v>47</v>
      </c>
      <c r="AK92" s="39" t="s">
        <v>1709</v>
      </c>
      <c r="AL92" s="39" t="s">
        <v>182</v>
      </c>
      <c r="AM92" s="37">
        <v>44384</v>
      </c>
      <c r="AN92" s="37">
        <v>44385</v>
      </c>
      <c r="AO92" s="27" t="s">
        <v>47</v>
      </c>
      <c r="AP92" s="27"/>
      <c r="AQ92" s="27" t="s">
        <v>1526</v>
      </c>
      <c r="AR92" s="27">
        <v>7203239809</v>
      </c>
      <c r="AS92" s="42"/>
      <c r="AT92" s="41">
        <v>4295000</v>
      </c>
      <c r="AU92" s="42" t="s">
        <v>84</v>
      </c>
      <c r="AV92" s="39" t="s">
        <v>1710</v>
      </c>
      <c r="AW92" s="42">
        <v>4300000</v>
      </c>
      <c r="AX92" s="42"/>
      <c r="AY92" s="42"/>
      <c r="AZ92" s="37"/>
      <c r="BA92" s="37"/>
      <c r="BB92" s="23"/>
      <c r="BC92" s="37"/>
      <c r="BD92" s="159"/>
      <c r="BE92" s="27"/>
      <c r="BF92" s="20" t="s">
        <v>65</v>
      </c>
      <c r="BG92" s="30"/>
      <c r="BH92" s="43"/>
      <c r="BI92" s="60">
        <v>44342</v>
      </c>
      <c r="BJ92" s="60">
        <v>44351</v>
      </c>
    </row>
    <row r="93" spans="1:62" s="33" customFormat="1" ht="45" outlineLevel="1" x14ac:dyDescent="0.2">
      <c r="A93" s="20">
        <v>91</v>
      </c>
      <c r="B93" s="36"/>
      <c r="C93" s="20"/>
      <c r="D93" s="20"/>
      <c r="E93" s="235" t="s">
        <v>66</v>
      </c>
      <c r="F93" s="20"/>
      <c r="G93" s="244" t="s">
        <v>52</v>
      </c>
      <c r="H93" s="23" t="s">
        <v>52</v>
      </c>
      <c r="I93" s="37"/>
      <c r="J93" s="282" t="s">
        <v>748</v>
      </c>
      <c r="K93" s="160"/>
      <c r="L93" s="25"/>
      <c r="M93" s="269">
        <v>156</v>
      </c>
      <c r="N93" s="291" t="s">
        <v>623</v>
      </c>
      <c r="O93" s="158" t="s">
        <v>47</v>
      </c>
      <c r="P93" s="23"/>
      <c r="Q93" s="24"/>
      <c r="R93" s="25"/>
      <c r="S93" s="20"/>
      <c r="T93" s="239" t="s">
        <v>714</v>
      </c>
      <c r="U93" s="20"/>
      <c r="V93" s="26"/>
      <c r="W93" s="283"/>
      <c r="X93" s="284" t="s">
        <v>716</v>
      </c>
      <c r="Y93" s="20"/>
      <c r="Z93" s="20"/>
      <c r="AA93" s="40"/>
      <c r="AB93" s="27"/>
      <c r="AC93" s="27"/>
      <c r="AD93" s="27"/>
      <c r="AE93" s="40"/>
      <c r="AF93" s="24"/>
      <c r="AG93" s="20"/>
      <c r="AH93" s="20"/>
      <c r="AI93" s="40"/>
      <c r="AJ93" s="37"/>
      <c r="AK93" s="39"/>
      <c r="AL93" s="39"/>
      <c r="AM93" s="37"/>
      <c r="AN93" s="37"/>
      <c r="AO93" s="27"/>
      <c r="AP93" s="27"/>
      <c r="AQ93" s="27"/>
      <c r="AR93" s="27"/>
      <c r="AS93" s="42"/>
      <c r="AT93" s="41"/>
      <c r="AU93" s="42"/>
      <c r="AV93" s="39"/>
      <c r="AW93" s="42"/>
      <c r="AX93" s="42"/>
      <c r="AY93" s="42"/>
      <c r="AZ93" s="37"/>
      <c r="BA93" s="37"/>
      <c r="BB93" s="23"/>
      <c r="BC93" s="37"/>
      <c r="BD93" s="159"/>
      <c r="BE93" s="27"/>
      <c r="BF93" s="20"/>
      <c r="BG93" s="30"/>
      <c r="BH93" s="43"/>
      <c r="BI93" s="60"/>
      <c r="BJ93" s="60"/>
    </row>
    <row r="94" spans="1:62" s="33" customFormat="1" ht="45" outlineLevel="1" x14ac:dyDescent="0.2">
      <c r="A94" s="20">
        <v>92</v>
      </c>
      <c r="B94" s="36"/>
      <c r="C94" s="20"/>
      <c r="D94" s="20"/>
      <c r="E94" s="235" t="s">
        <v>66</v>
      </c>
      <c r="F94" s="20"/>
      <c r="G94" s="244" t="s">
        <v>52</v>
      </c>
      <c r="H94" s="23" t="s">
        <v>52</v>
      </c>
      <c r="I94" s="24"/>
      <c r="J94" s="282" t="s">
        <v>748</v>
      </c>
      <c r="K94" s="160"/>
      <c r="L94" s="25"/>
      <c r="M94" s="269">
        <v>157</v>
      </c>
      <c r="N94" s="291" t="s">
        <v>623</v>
      </c>
      <c r="O94" s="158" t="s">
        <v>47</v>
      </c>
      <c r="P94" s="23"/>
      <c r="Q94" s="24"/>
      <c r="R94" s="25"/>
      <c r="S94" s="20"/>
      <c r="T94" s="239" t="s">
        <v>714</v>
      </c>
      <c r="U94" s="20"/>
      <c r="V94" s="57"/>
      <c r="W94" s="283"/>
      <c r="X94" s="284" t="s">
        <v>716</v>
      </c>
      <c r="Y94" s="20"/>
      <c r="Z94" s="39"/>
      <c r="AA94" s="40"/>
      <c r="AB94" s="27"/>
      <c r="AC94" s="27"/>
      <c r="AD94" s="27"/>
      <c r="AE94" s="40"/>
      <c r="AF94" s="24"/>
      <c r="AG94" s="61"/>
      <c r="AH94" s="61"/>
      <c r="AI94" s="40"/>
      <c r="AJ94" s="37"/>
      <c r="AK94" s="37"/>
      <c r="AL94" s="37"/>
      <c r="AM94" s="37"/>
      <c r="AN94" s="37"/>
      <c r="AO94" s="27"/>
      <c r="AP94" s="27"/>
      <c r="AQ94" s="27"/>
      <c r="AR94" s="27"/>
      <c r="AS94" s="42"/>
      <c r="AT94" s="41"/>
      <c r="AU94" s="42"/>
      <c r="AV94" s="39"/>
      <c r="AW94" s="42"/>
      <c r="AX94" s="42"/>
      <c r="AY94" s="42"/>
      <c r="AZ94" s="37"/>
      <c r="BA94" s="37"/>
      <c r="BB94" s="23"/>
      <c r="BC94" s="37"/>
      <c r="BD94" s="159"/>
      <c r="BE94" s="27"/>
      <c r="BF94" s="20"/>
      <c r="BG94" s="30"/>
      <c r="BH94" s="43"/>
      <c r="BI94" s="60"/>
      <c r="BJ94" s="60"/>
    </row>
    <row r="95" spans="1:62" s="33" customFormat="1" ht="72" customHeight="1" x14ac:dyDescent="0.2">
      <c r="A95" s="20">
        <v>93</v>
      </c>
      <c r="B95" s="36">
        <v>44299</v>
      </c>
      <c r="C95" s="20" t="s">
        <v>1221</v>
      </c>
      <c r="D95" s="20" t="s">
        <v>51</v>
      </c>
      <c r="E95" s="235" t="s">
        <v>66</v>
      </c>
      <c r="F95" s="20">
        <v>32110227288</v>
      </c>
      <c r="G95" s="244" t="s">
        <v>52</v>
      </c>
      <c r="H95" s="23" t="s">
        <v>52</v>
      </c>
      <c r="I95" s="37">
        <v>44309</v>
      </c>
      <c r="J95" s="299" t="s">
        <v>749</v>
      </c>
      <c r="K95" s="160" t="s">
        <v>1222</v>
      </c>
      <c r="L95" s="25" t="s">
        <v>604</v>
      </c>
      <c r="M95" s="237">
        <v>158</v>
      </c>
      <c r="N95" s="239" t="s">
        <v>750</v>
      </c>
      <c r="O95" s="158" t="s">
        <v>47</v>
      </c>
      <c r="P95" s="23"/>
      <c r="Q95" s="24"/>
      <c r="R95" s="25" t="s">
        <v>727</v>
      </c>
      <c r="S95" s="20" t="s">
        <v>722</v>
      </c>
      <c r="T95" s="239" t="s">
        <v>714</v>
      </c>
      <c r="U95" s="20" t="s">
        <v>729</v>
      </c>
      <c r="V95" s="26">
        <f>W95*1.2</f>
        <v>32161569.995999996</v>
      </c>
      <c r="W95" s="283">
        <v>26801308.329999998</v>
      </c>
      <c r="X95" s="284" t="s">
        <v>716</v>
      </c>
      <c r="Y95" s="20" t="s">
        <v>747</v>
      </c>
      <c r="Z95" s="39"/>
      <c r="AA95" s="40"/>
      <c r="AB95" s="27"/>
      <c r="AC95" s="27"/>
      <c r="AD95" s="27"/>
      <c r="AE95" s="40"/>
      <c r="AF95" s="24"/>
      <c r="AG95" s="39"/>
      <c r="AH95" s="39"/>
      <c r="AI95" s="39"/>
      <c r="AJ95" s="39"/>
      <c r="AK95" s="39"/>
      <c r="AL95" s="39"/>
      <c r="AM95" s="37"/>
      <c r="AN95" s="37"/>
      <c r="AO95" s="27"/>
      <c r="AP95" s="27"/>
      <c r="AQ95" s="27"/>
      <c r="AR95" s="27"/>
      <c r="AS95" s="42"/>
      <c r="AT95" s="41"/>
      <c r="AU95" s="42"/>
      <c r="AV95" s="39"/>
      <c r="AW95" s="42"/>
      <c r="AX95" s="42"/>
      <c r="AY95" s="42"/>
      <c r="AZ95" s="37"/>
      <c r="BA95" s="37"/>
      <c r="BB95" s="23"/>
      <c r="BC95" s="37"/>
      <c r="BD95" s="159"/>
      <c r="BE95" s="27"/>
      <c r="BF95" s="20" t="s">
        <v>104</v>
      </c>
      <c r="BG95" s="30"/>
      <c r="BH95" s="43"/>
      <c r="BI95" s="60">
        <v>44302</v>
      </c>
      <c r="BJ95" s="60">
        <v>44309</v>
      </c>
    </row>
    <row r="96" spans="1:62" s="33" customFormat="1" ht="75" x14ac:dyDescent="0.2">
      <c r="A96" s="20">
        <v>94</v>
      </c>
      <c r="B96" s="36">
        <v>44301</v>
      </c>
      <c r="C96" s="20" t="s">
        <v>751</v>
      </c>
      <c r="D96" s="20" t="s">
        <v>51</v>
      </c>
      <c r="E96" s="235" t="s">
        <v>66</v>
      </c>
      <c r="F96" s="20">
        <v>32110225408</v>
      </c>
      <c r="G96" s="244" t="s">
        <v>52</v>
      </c>
      <c r="H96" s="23" t="s">
        <v>52</v>
      </c>
      <c r="I96" s="37">
        <v>44309</v>
      </c>
      <c r="J96" s="299" t="s">
        <v>752</v>
      </c>
      <c r="K96" s="160" t="s">
        <v>753</v>
      </c>
      <c r="L96" s="25" t="s">
        <v>604</v>
      </c>
      <c r="M96" s="237">
        <v>159</v>
      </c>
      <c r="N96" s="239" t="s">
        <v>750</v>
      </c>
      <c r="O96" s="158" t="s">
        <v>47</v>
      </c>
      <c r="P96" s="23"/>
      <c r="Q96" s="24"/>
      <c r="R96" s="25" t="s">
        <v>712</v>
      </c>
      <c r="S96" s="20" t="s">
        <v>728</v>
      </c>
      <c r="T96" s="239" t="s">
        <v>714</v>
      </c>
      <c r="U96" s="20" t="s">
        <v>754</v>
      </c>
      <c r="V96" s="26">
        <f>W96*1.2</f>
        <v>175675286.13600001</v>
      </c>
      <c r="W96" s="300">
        <v>146396071.78</v>
      </c>
      <c r="X96" s="284" t="s">
        <v>716</v>
      </c>
      <c r="Y96" s="20" t="s">
        <v>747</v>
      </c>
      <c r="Z96" s="39" t="s">
        <v>1413</v>
      </c>
      <c r="AA96" s="40">
        <v>44328</v>
      </c>
      <c r="AB96" s="27">
        <v>6</v>
      </c>
      <c r="AC96" s="27">
        <v>0</v>
      </c>
      <c r="AD96" s="27" t="s">
        <v>47</v>
      </c>
      <c r="AE96" s="40" t="s">
        <v>47</v>
      </c>
      <c r="AF96" s="24">
        <v>44337</v>
      </c>
      <c r="AG96" s="39" t="s">
        <v>47</v>
      </c>
      <c r="AH96" s="39" t="s">
        <v>1199</v>
      </c>
      <c r="AI96" s="37" t="s">
        <v>47</v>
      </c>
      <c r="AJ96" s="37" t="s">
        <v>47</v>
      </c>
      <c r="AK96" s="39" t="s">
        <v>1216</v>
      </c>
      <c r="AL96" s="39" t="s">
        <v>182</v>
      </c>
      <c r="AM96" s="37">
        <v>44350</v>
      </c>
      <c r="AN96" s="37">
        <v>44351</v>
      </c>
      <c r="AO96" s="27" t="s">
        <v>47</v>
      </c>
      <c r="AP96" s="27"/>
      <c r="AQ96" s="27" t="s">
        <v>165</v>
      </c>
      <c r="AR96" s="27">
        <v>7203498747</v>
      </c>
      <c r="AS96" s="42">
        <f>AT96*1.2</f>
        <v>129999999.99599999</v>
      </c>
      <c r="AT96" s="41">
        <v>108333333.33</v>
      </c>
      <c r="AU96" s="42" t="s">
        <v>91</v>
      </c>
      <c r="AV96" s="39" t="s">
        <v>1245</v>
      </c>
      <c r="AW96" s="42">
        <v>115652896.70833334</v>
      </c>
      <c r="AX96" s="42">
        <v>130000000</v>
      </c>
      <c r="AY96" s="42">
        <f>AX96/1.2</f>
        <v>108333333.33333334</v>
      </c>
      <c r="AZ96" s="37" t="s">
        <v>1414</v>
      </c>
      <c r="BA96" s="37">
        <v>44363</v>
      </c>
      <c r="BB96" s="23" t="s">
        <v>52</v>
      </c>
      <c r="BC96" s="37">
        <v>44365</v>
      </c>
      <c r="BD96" s="159"/>
      <c r="BE96" s="27"/>
      <c r="BF96" s="20" t="s">
        <v>104</v>
      </c>
      <c r="BG96" s="30"/>
      <c r="BH96" s="43"/>
      <c r="BI96" s="60">
        <v>44305</v>
      </c>
      <c r="BJ96" s="60">
        <v>44309</v>
      </c>
    </row>
    <row r="97" spans="1:62" s="33" customFormat="1" ht="30" outlineLevel="1" x14ac:dyDescent="0.2">
      <c r="A97" s="20">
        <v>95</v>
      </c>
      <c r="B97" s="36"/>
      <c r="C97" s="20"/>
      <c r="D97" s="20"/>
      <c r="E97" s="235" t="s">
        <v>66</v>
      </c>
      <c r="F97" s="20"/>
      <c r="G97" s="244" t="s">
        <v>52</v>
      </c>
      <c r="H97" s="23" t="s">
        <v>52</v>
      </c>
      <c r="I97" s="37"/>
      <c r="J97" s="282" t="s">
        <v>755</v>
      </c>
      <c r="K97" s="160"/>
      <c r="L97" s="25"/>
      <c r="M97" s="269">
        <v>160</v>
      </c>
      <c r="N97" s="239" t="s">
        <v>750</v>
      </c>
      <c r="O97" s="158" t="s">
        <v>47</v>
      </c>
      <c r="P97" s="23"/>
      <c r="Q97" s="24"/>
      <c r="R97" s="25"/>
      <c r="S97" s="20"/>
      <c r="T97" s="239" t="s">
        <v>714</v>
      </c>
      <c r="U97" s="20"/>
      <c r="V97" s="26"/>
      <c r="W97" s="300"/>
      <c r="X97" s="284" t="s">
        <v>716</v>
      </c>
      <c r="Y97" s="20"/>
      <c r="Z97" s="20"/>
      <c r="AA97" s="40"/>
      <c r="AB97" s="27"/>
      <c r="AC97" s="27"/>
      <c r="AD97" s="27"/>
      <c r="AE97" s="40"/>
      <c r="AF97" s="24"/>
      <c r="AG97" s="52"/>
      <c r="AH97" s="52"/>
      <c r="AI97" s="40"/>
      <c r="AJ97" s="37"/>
      <c r="AK97" s="37"/>
      <c r="AL97" s="37"/>
      <c r="AM97" s="37"/>
      <c r="AN97" s="37"/>
      <c r="AO97" s="27"/>
      <c r="AP97" s="27"/>
      <c r="AQ97" s="27"/>
      <c r="AR97" s="27"/>
      <c r="AS97" s="42"/>
      <c r="AT97" s="41"/>
      <c r="AU97" s="42"/>
      <c r="AV97" s="39"/>
      <c r="AW97" s="42"/>
      <c r="AX97" s="42"/>
      <c r="AY97" s="42"/>
      <c r="AZ97" s="37"/>
      <c r="BA97" s="37"/>
      <c r="BB97" s="23"/>
      <c r="BC97" s="37"/>
      <c r="BD97" s="159"/>
      <c r="BE97" s="27"/>
      <c r="BF97" s="20"/>
      <c r="BG97" s="30"/>
      <c r="BH97" s="43"/>
      <c r="BI97" s="35"/>
      <c r="BJ97" s="35"/>
    </row>
    <row r="98" spans="1:62" s="33" customFormat="1" ht="30" outlineLevel="1" x14ac:dyDescent="0.2">
      <c r="A98" s="20">
        <v>96</v>
      </c>
      <c r="B98" s="36"/>
      <c r="C98" s="20"/>
      <c r="D98" s="20"/>
      <c r="E98" s="235" t="s">
        <v>66</v>
      </c>
      <c r="F98" s="20"/>
      <c r="G98" s="244" t="s">
        <v>52</v>
      </c>
      <c r="H98" s="23" t="s">
        <v>52</v>
      </c>
      <c r="I98" s="37"/>
      <c r="J98" s="282" t="s">
        <v>755</v>
      </c>
      <c r="K98" s="160"/>
      <c r="L98" s="25"/>
      <c r="M98" s="269">
        <v>161</v>
      </c>
      <c r="N98" s="239" t="s">
        <v>750</v>
      </c>
      <c r="O98" s="158" t="s">
        <v>47</v>
      </c>
      <c r="P98" s="23"/>
      <c r="Q98" s="24"/>
      <c r="R98" s="25"/>
      <c r="S98" s="20"/>
      <c r="T98" s="239" t="s">
        <v>714</v>
      </c>
      <c r="U98" s="20"/>
      <c r="V98" s="26"/>
      <c r="W98" s="300"/>
      <c r="X98" s="284" t="s">
        <v>716</v>
      </c>
      <c r="Y98" s="20"/>
      <c r="Z98" s="39"/>
      <c r="AA98" s="40"/>
      <c r="AB98" s="27"/>
      <c r="AC98" s="27"/>
      <c r="AD98" s="27"/>
      <c r="AE98" s="40"/>
      <c r="AF98" s="24"/>
      <c r="AG98" s="39"/>
      <c r="AH98" s="39"/>
      <c r="AI98" s="40"/>
      <c r="AJ98" s="37"/>
      <c r="AK98" s="39"/>
      <c r="AL98" s="39"/>
      <c r="AM98" s="37"/>
      <c r="AN98" s="37"/>
      <c r="AO98" s="27"/>
      <c r="AP98" s="27"/>
      <c r="AQ98" s="27"/>
      <c r="AR98" s="27"/>
      <c r="AS98" s="42"/>
      <c r="AT98" s="41"/>
      <c r="AU98" s="42"/>
      <c r="AV98" s="39"/>
      <c r="AW98" s="42"/>
      <c r="AX98" s="42"/>
      <c r="AY98" s="42"/>
      <c r="AZ98" s="37"/>
      <c r="BA98" s="37"/>
      <c r="BB98" s="23"/>
      <c r="BC98" s="37"/>
      <c r="BD98" s="159"/>
      <c r="BE98" s="27"/>
      <c r="BF98" s="20"/>
      <c r="BG98" s="30"/>
      <c r="BH98" s="43"/>
      <c r="BI98" s="35"/>
      <c r="BJ98" s="35"/>
    </row>
    <row r="99" spans="1:62" s="33" customFormat="1" ht="75" x14ac:dyDescent="0.2">
      <c r="A99" s="20">
        <v>97</v>
      </c>
      <c r="B99" s="36"/>
      <c r="C99" s="20" t="s">
        <v>1711</v>
      </c>
      <c r="D99" s="20" t="s">
        <v>51</v>
      </c>
      <c r="E99" s="235" t="s">
        <v>66</v>
      </c>
      <c r="F99" s="20">
        <v>32110461070</v>
      </c>
      <c r="G99" s="244" t="s">
        <v>52</v>
      </c>
      <c r="H99" s="23" t="s">
        <v>52</v>
      </c>
      <c r="I99" s="37">
        <v>44389</v>
      </c>
      <c r="J99" s="301" t="s">
        <v>1415</v>
      </c>
      <c r="K99" s="160"/>
      <c r="L99" s="25"/>
      <c r="M99" s="237">
        <v>162</v>
      </c>
      <c r="N99" s="239" t="s">
        <v>750</v>
      </c>
      <c r="O99" s="158" t="s">
        <v>47</v>
      </c>
      <c r="P99" s="23"/>
      <c r="Q99" s="24"/>
      <c r="R99" s="25"/>
      <c r="S99" s="20"/>
      <c r="T99" s="239" t="s">
        <v>714</v>
      </c>
      <c r="U99" s="20"/>
      <c r="V99" s="26"/>
      <c r="W99" s="300">
        <v>64492474.200000003</v>
      </c>
      <c r="X99" s="284" t="s">
        <v>716</v>
      </c>
      <c r="Y99" s="20"/>
      <c r="Z99" s="20"/>
      <c r="AA99" s="40"/>
      <c r="AB99" s="27"/>
      <c r="AC99" s="27"/>
      <c r="AD99" s="27"/>
      <c r="AE99" s="40"/>
      <c r="AF99" s="162"/>
      <c r="AG99" s="32"/>
      <c r="AH99" s="32"/>
      <c r="AI99" s="24"/>
      <c r="AJ99" s="37"/>
      <c r="AK99" s="39"/>
      <c r="AL99" s="39"/>
      <c r="AM99" s="40"/>
      <c r="AN99" s="37"/>
      <c r="AO99" s="27"/>
      <c r="AP99" s="27"/>
      <c r="AQ99" s="27"/>
      <c r="AR99" s="27"/>
      <c r="AS99" s="42"/>
      <c r="AT99" s="41"/>
      <c r="AU99" s="42"/>
      <c r="AV99" s="39"/>
      <c r="AW99" s="42"/>
      <c r="AX99" s="42"/>
      <c r="AY99" s="42"/>
      <c r="AZ99" s="37"/>
      <c r="BA99" s="37"/>
      <c r="BB99" s="23"/>
      <c r="BC99" s="37"/>
      <c r="BD99" s="159"/>
      <c r="BE99" s="27"/>
      <c r="BF99" s="20"/>
      <c r="BG99" s="30"/>
      <c r="BH99" s="43"/>
      <c r="BI99" s="60"/>
      <c r="BJ99" s="60"/>
    </row>
    <row r="100" spans="1:62" s="33" customFormat="1" ht="30" outlineLevel="1" x14ac:dyDescent="0.2">
      <c r="A100" s="20">
        <v>98</v>
      </c>
      <c r="B100" s="36"/>
      <c r="C100" s="20"/>
      <c r="D100" s="20"/>
      <c r="E100" s="235" t="s">
        <v>66</v>
      </c>
      <c r="F100" s="20"/>
      <c r="G100" s="244" t="s">
        <v>52</v>
      </c>
      <c r="H100" s="23" t="s">
        <v>52</v>
      </c>
      <c r="I100" s="37"/>
      <c r="J100" s="282" t="s">
        <v>756</v>
      </c>
      <c r="K100" s="160"/>
      <c r="L100" s="25"/>
      <c r="M100" s="269">
        <v>163</v>
      </c>
      <c r="N100" s="239" t="s">
        <v>750</v>
      </c>
      <c r="O100" s="158" t="s">
        <v>47</v>
      </c>
      <c r="P100" s="23"/>
      <c r="Q100" s="24"/>
      <c r="R100" s="25"/>
      <c r="S100" s="20"/>
      <c r="T100" s="239" t="s">
        <v>714</v>
      </c>
      <c r="U100" s="20"/>
      <c r="V100" s="26"/>
      <c r="W100" s="300"/>
      <c r="X100" s="284" t="s">
        <v>716</v>
      </c>
      <c r="Y100" s="20"/>
      <c r="Z100" s="20"/>
      <c r="AA100" s="40"/>
      <c r="AB100" s="27"/>
      <c r="AC100" s="27"/>
      <c r="AD100" s="27"/>
      <c r="AE100" s="170"/>
      <c r="AF100" s="62"/>
      <c r="AG100" s="171"/>
      <c r="AH100" s="39"/>
      <c r="AI100" s="24"/>
      <c r="AJ100" s="164"/>
      <c r="AK100" s="39"/>
      <c r="AL100" s="39"/>
      <c r="AM100" s="40"/>
      <c r="AN100" s="37"/>
      <c r="AO100" s="27"/>
      <c r="AP100" s="27"/>
      <c r="AQ100" s="27"/>
      <c r="AR100" s="27"/>
      <c r="AS100" s="42"/>
      <c r="AT100" s="41"/>
      <c r="AU100" s="42"/>
      <c r="AV100" s="39"/>
      <c r="AW100" s="42"/>
      <c r="AX100" s="42"/>
      <c r="AY100" s="42"/>
      <c r="AZ100" s="37"/>
      <c r="BA100" s="37"/>
      <c r="BB100" s="23"/>
      <c r="BC100" s="37"/>
      <c r="BD100" s="159"/>
      <c r="BE100" s="27"/>
      <c r="BF100" s="20"/>
      <c r="BG100" s="30"/>
      <c r="BH100" s="43"/>
      <c r="BI100" s="35"/>
      <c r="BJ100" s="35"/>
    </row>
    <row r="101" spans="1:62" s="33" customFormat="1" ht="30" outlineLevel="1" x14ac:dyDescent="0.2">
      <c r="A101" s="20">
        <v>99</v>
      </c>
      <c r="B101" s="36"/>
      <c r="C101" s="20"/>
      <c r="D101" s="20"/>
      <c r="E101" s="235" t="s">
        <v>66</v>
      </c>
      <c r="F101" s="20"/>
      <c r="G101" s="244" t="s">
        <v>52</v>
      </c>
      <c r="H101" s="23" t="s">
        <v>52</v>
      </c>
      <c r="I101" s="37"/>
      <c r="J101" s="282" t="s">
        <v>756</v>
      </c>
      <c r="K101" s="160"/>
      <c r="L101" s="25"/>
      <c r="M101" s="269">
        <v>164</v>
      </c>
      <c r="N101" s="239" t="s">
        <v>750</v>
      </c>
      <c r="O101" s="158" t="s">
        <v>47</v>
      </c>
      <c r="P101" s="23"/>
      <c r="Q101" s="24"/>
      <c r="R101" s="25"/>
      <c r="S101" s="20"/>
      <c r="T101" s="239" t="s">
        <v>714</v>
      </c>
      <c r="U101" s="20"/>
      <c r="V101" s="26"/>
      <c r="W101" s="300"/>
      <c r="X101" s="284" t="s">
        <v>716</v>
      </c>
      <c r="Y101" s="20"/>
      <c r="Z101" s="20"/>
      <c r="AA101" s="40"/>
      <c r="AB101" s="27"/>
      <c r="AC101" s="27"/>
      <c r="AD101" s="27"/>
      <c r="AE101" s="40"/>
      <c r="AF101" s="24"/>
      <c r="AG101" s="20"/>
      <c r="AH101" s="20"/>
      <c r="AI101" s="40"/>
      <c r="AJ101" s="37"/>
      <c r="AK101" s="39"/>
      <c r="AL101" s="39"/>
      <c r="AM101" s="37"/>
      <c r="AN101" s="37"/>
      <c r="AO101" s="27"/>
      <c r="AP101" s="27"/>
      <c r="AQ101" s="27"/>
      <c r="AR101" s="27"/>
      <c r="AS101" s="42"/>
      <c r="AT101" s="41"/>
      <c r="AU101" s="42"/>
      <c r="AV101" s="39"/>
      <c r="AW101" s="42"/>
      <c r="AX101" s="42"/>
      <c r="AY101" s="42"/>
      <c r="AZ101" s="37"/>
      <c r="BA101" s="37"/>
      <c r="BB101" s="23"/>
      <c r="BC101" s="37"/>
      <c r="BD101" s="159"/>
      <c r="BE101" s="27"/>
      <c r="BF101" s="20"/>
      <c r="BG101" s="30"/>
      <c r="BH101" s="43"/>
      <c r="BI101" s="35"/>
      <c r="BJ101" s="35"/>
    </row>
    <row r="102" spans="1:62" s="33" customFormat="1" ht="75" x14ac:dyDescent="0.2">
      <c r="A102" s="20">
        <v>100</v>
      </c>
      <c r="B102" s="36" t="s">
        <v>757</v>
      </c>
      <c r="C102" s="20" t="s">
        <v>758</v>
      </c>
      <c r="D102" s="20" t="s">
        <v>51</v>
      </c>
      <c r="E102" s="235" t="s">
        <v>66</v>
      </c>
      <c r="F102" s="20">
        <v>32110214442</v>
      </c>
      <c r="G102" s="244" t="s">
        <v>52</v>
      </c>
      <c r="H102" s="23" t="s">
        <v>52</v>
      </c>
      <c r="I102" s="37">
        <v>44307</v>
      </c>
      <c r="J102" s="302" t="s">
        <v>497</v>
      </c>
      <c r="K102" s="160" t="s">
        <v>759</v>
      </c>
      <c r="L102" s="25" t="s">
        <v>604</v>
      </c>
      <c r="M102" s="237">
        <v>165</v>
      </c>
      <c r="N102" s="239" t="s">
        <v>750</v>
      </c>
      <c r="O102" s="158" t="s">
        <v>47</v>
      </c>
      <c r="P102" s="23" t="s">
        <v>47</v>
      </c>
      <c r="Q102" s="24" t="s">
        <v>47</v>
      </c>
      <c r="R102" s="25" t="s">
        <v>727</v>
      </c>
      <c r="S102" s="20" t="s">
        <v>728</v>
      </c>
      <c r="T102" s="239" t="s">
        <v>714</v>
      </c>
      <c r="U102" s="20" t="s">
        <v>729</v>
      </c>
      <c r="V102" s="26">
        <v>136396382.25599998</v>
      </c>
      <c r="W102" s="300">
        <v>113663651.88</v>
      </c>
      <c r="X102" s="284" t="s">
        <v>716</v>
      </c>
      <c r="Y102" s="20" t="s">
        <v>747</v>
      </c>
      <c r="Z102" s="39" t="s">
        <v>47</v>
      </c>
      <c r="AA102" s="40" t="s">
        <v>47</v>
      </c>
      <c r="AB102" s="27">
        <v>5</v>
      </c>
      <c r="AC102" s="27">
        <v>0</v>
      </c>
      <c r="AD102" s="27"/>
      <c r="AE102" s="40"/>
      <c r="AF102" s="24">
        <v>44341</v>
      </c>
      <c r="AG102" s="39" t="s">
        <v>47</v>
      </c>
      <c r="AH102" s="39" t="s">
        <v>47</v>
      </c>
      <c r="AI102" s="40" t="s">
        <v>47</v>
      </c>
      <c r="AJ102" s="37" t="s">
        <v>47</v>
      </c>
      <c r="AK102" s="39" t="s">
        <v>1234</v>
      </c>
      <c r="AL102" s="39" t="s">
        <v>186</v>
      </c>
      <c r="AM102" s="37">
        <v>44369</v>
      </c>
      <c r="AN102" s="37">
        <v>44370</v>
      </c>
      <c r="AO102" s="27" t="s">
        <v>52</v>
      </c>
      <c r="AP102" s="27"/>
      <c r="AQ102" s="27" t="s">
        <v>1416</v>
      </c>
      <c r="AR102" s="27">
        <v>6330081390</v>
      </c>
      <c r="AS102" s="42">
        <f>AT102*1.2</f>
        <v>128280000</v>
      </c>
      <c r="AT102" s="42">
        <v>106900000</v>
      </c>
      <c r="AU102" s="42" t="s">
        <v>91</v>
      </c>
      <c r="AV102" s="39" t="s">
        <v>232</v>
      </c>
      <c r="AW102" s="42">
        <v>107980469.28</v>
      </c>
      <c r="AX102" s="42">
        <v>128280000</v>
      </c>
      <c r="AY102" s="42">
        <f>AX102/1.2</f>
        <v>106900000</v>
      </c>
      <c r="AZ102" s="37" t="s">
        <v>1712</v>
      </c>
      <c r="BA102" s="37">
        <v>44385</v>
      </c>
      <c r="BB102" s="23" t="s">
        <v>52</v>
      </c>
      <c r="BC102" s="37">
        <v>44385</v>
      </c>
      <c r="BD102" s="159"/>
      <c r="BE102" s="27"/>
      <c r="BF102" s="20" t="s">
        <v>65</v>
      </c>
      <c r="BG102" s="30"/>
      <c r="BH102" s="43"/>
      <c r="BI102" s="60">
        <v>44305</v>
      </c>
      <c r="BJ102" s="60">
        <v>44307</v>
      </c>
    </row>
    <row r="103" spans="1:62" s="33" customFormat="1" ht="30" outlineLevel="1" x14ac:dyDescent="0.2">
      <c r="A103" s="20">
        <v>101</v>
      </c>
      <c r="B103" s="36"/>
      <c r="C103" s="20"/>
      <c r="D103" s="20"/>
      <c r="E103" s="235" t="s">
        <v>66</v>
      </c>
      <c r="F103" s="20"/>
      <c r="G103" s="244" t="s">
        <v>52</v>
      </c>
      <c r="H103" s="23" t="s">
        <v>52</v>
      </c>
      <c r="I103" s="37"/>
      <c r="J103" s="302" t="s">
        <v>760</v>
      </c>
      <c r="K103" s="160"/>
      <c r="L103" s="25"/>
      <c r="M103" s="269">
        <v>166</v>
      </c>
      <c r="N103" s="239" t="s">
        <v>750</v>
      </c>
      <c r="O103" s="158" t="s">
        <v>47</v>
      </c>
      <c r="P103" s="23"/>
      <c r="Q103" s="24"/>
      <c r="R103" s="25"/>
      <c r="S103" s="20"/>
      <c r="T103" s="239" t="s">
        <v>714</v>
      </c>
      <c r="U103" s="20"/>
      <c r="V103" s="26"/>
      <c r="W103" s="300"/>
      <c r="X103" s="284" t="s">
        <v>716</v>
      </c>
      <c r="Y103" s="20"/>
      <c r="Z103" s="39"/>
      <c r="AA103" s="40"/>
      <c r="AB103" s="27"/>
      <c r="AC103" s="27"/>
      <c r="AD103" s="27"/>
      <c r="AE103" s="40"/>
      <c r="AF103" s="24"/>
      <c r="AG103" s="39"/>
      <c r="AH103" s="39"/>
      <c r="AI103" s="40"/>
      <c r="AJ103" s="37"/>
      <c r="AK103" s="39"/>
      <c r="AL103" s="39"/>
      <c r="AM103" s="37"/>
      <c r="AN103" s="37"/>
      <c r="AO103" s="27"/>
      <c r="AP103" s="27"/>
      <c r="AQ103" s="27"/>
      <c r="AR103" s="27"/>
      <c r="AS103" s="42"/>
      <c r="AT103" s="41"/>
      <c r="AU103" s="42"/>
      <c r="AV103" s="39"/>
      <c r="AW103" s="42"/>
      <c r="AX103" s="42"/>
      <c r="AY103" s="42"/>
      <c r="AZ103" s="37"/>
      <c r="BA103" s="37"/>
      <c r="BB103" s="23"/>
      <c r="BC103" s="37"/>
      <c r="BD103" s="159"/>
      <c r="BE103" s="37"/>
      <c r="BF103" s="20"/>
      <c r="BG103" s="30"/>
      <c r="BH103" s="43"/>
      <c r="BI103" s="35"/>
      <c r="BJ103" s="35"/>
    </row>
    <row r="104" spans="1:62" s="33" customFormat="1" ht="30" outlineLevel="1" x14ac:dyDescent="0.2">
      <c r="A104" s="20">
        <v>102</v>
      </c>
      <c r="B104" s="36"/>
      <c r="C104" s="20"/>
      <c r="D104" s="20"/>
      <c r="E104" s="235" t="s">
        <v>66</v>
      </c>
      <c r="F104" s="20"/>
      <c r="G104" s="244" t="s">
        <v>52</v>
      </c>
      <c r="H104" s="23" t="s">
        <v>52</v>
      </c>
      <c r="I104" s="37"/>
      <c r="J104" s="302" t="s">
        <v>760</v>
      </c>
      <c r="K104" s="160"/>
      <c r="L104" s="25"/>
      <c r="M104" s="269">
        <v>167</v>
      </c>
      <c r="N104" s="239" t="s">
        <v>750</v>
      </c>
      <c r="O104" s="158" t="s">
        <v>47</v>
      </c>
      <c r="P104" s="23"/>
      <c r="Q104" s="24"/>
      <c r="R104" s="25"/>
      <c r="S104" s="20"/>
      <c r="T104" s="239" t="s">
        <v>714</v>
      </c>
      <c r="U104" s="20"/>
      <c r="V104" s="26"/>
      <c r="W104" s="300"/>
      <c r="X104" s="284" t="s">
        <v>716</v>
      </c>
      <c r="Y104" s="20"/>
      <c r="Z104" s="39"/>
      <c r="AA104" s="40"/>
      <c r="AB104" s="27"/>
      <c r="AC104" s="27"/>
      <c r="AD104" s="27"/>
      <c r="AE104" s="40"/>
      <c r="AF104" s="24"/>
      <c r="AG104" s="39"/>
      <c r="AH104" s="39"/>
      <c r="AI104" s="40"/>
      <c r="AJ104" s="37"/>
      <c r="AK104" s="37"/>
      <c r="AL104" s="37"/>
      <c r="AM104" s="37"/>
      <c r="AN104" s="37"/>
      <c r="AO104" s="27"/>
      <c r="AP104" s="27"/>
      <c r="AQ104" s="27"/>
      <c r="AR104" s="27"/>
      <c r="AS104" s="42"/>
      <c r="AT104" s="41"/>
      <c r="AU104" s="42"/>
      <c r="AV104" s="39"/>
      <c r="AW104" s="42"/>
      <c r="AX104" s="42"/>
      <c r="AY104" s="42"/>
      <c r="AZ104" s="37"/>
      <c r="BA104" s="37"/>
      <c r="BB104" s="23"/>
      <c r="BC104" s="37"/>
      <c r="BD104" s="159"/>
      <c r="BE104" s="27"/>
      <c r="BF104" s="20"/>
      <c r="BG104" s="30"/>
      <c r="BH104" s="43"/>
      <c r="BI104" s="35"/>
      <c r="BJ104" s="35"/>
    </row>
    <row r="105" spans="1:62" s="33" customFormat="1" ht="120" x14ac:dyDescent="0.2">
      <c r="A105" s="20">
        <v>103</v>
      </c>
      <c r="B105" s="36">
        <v>44307</v>
      </c>
      <c r="C105" s="20" t="s">
        <v>1223</v>
      </c>
      <c r="D105" s="20" t="s">
        <v>51</v>
      </c>
      <c r="E105" s="235" t="s">
        <v>66</v>
      </c>
      <c r="F105" s="20">
        <v>32110274642</v>
      </c>
      <c r="G105" s="244" t="s">
        <v>52</v>
      </c>
      <c r="H105" s="23" t="s">
        <v>52</v>
      </c>
      <c r="I105" s="37">
        <v>44329</v>
      </c>
      <c r="J105" s="301" t="s">
        <v>761</v>
      </c>
      <c r="K105" s="160" t="s">
        <v>1224</v>
      </c>
      <c r="L105" s="25" t="s">
        <v>630</v>
      </c>
      <c r="M105" s="237">
        <v>168</v>
      </c>
      <c r="N105" s="239" t="s">
        <v>750</v>
      </c>
      <c r="O105" s="158" t="s">
        <v>47</v>
      </c>
      <c r="P105" s="23" t="s">
        <v>52</v>
      </c>
      <c r="Q105" s="24" t="s">
        <v>644</v>
      </c>
      <c r="R105" s="25" t="s">
        <v>727</v>
      </c>
      <c r="S105" s="20" t="s">
        <v>728</v>
      </c>
      <c r="T105" s="239" t="s">
        <v>714</v>
      </c>
      <c r="U105" s="20" t="s">
        <v>729</v>
      </c>
      <c r="V105" s="26">
        <v>16831126.32</v>
      </c>
      <c r="W105" s="300">
        <v>14025938.6</v>
      </c>
      <c r="X105" s="284" t="s">
        <v>716</v>
      </c>
      <c r="Y105" s="20" t="s">
        <v>730</v>
      </c>
      <c r="Z105" s="39" t="s">
        <v>1417</v>
      </c>
      <c r="AA105" s="40">
        <v>44341</v>
      </c>
      <c r="AB105" s="27">
        <v>3</v>
      </c>
      <c r="AC105" s="27">
        <v>0</v>
      </c>
      <c r="AD105" s="27" t="s">
        <v>47</v>
      </c>
      <c r="AE105" s="40" t="s">
        <v>47</v>
      </c>
      <c r="AF105" s="40" t="s">
        <v>47</v>
      </c>
      <c r="AG105" s="40" t="s">
        <v>47</v>
      </c>
      <c r="AH105" s="40" t="s">
        <v>47</v>
      </c>
      <c r="AI105" s="40" t="s">
        <v>47</v>
      </c>
      <c r="AJ105" s="40" t="s">
        <v>47</v>
      </c>
      <c r="AK105" s="39" t="s">
        <v>1418</v>
      </c>
      <c r="AL105" s="39" t="s">
        <v>182</v>
      </c>
      <c r="AM105" s="37">
        <v>44358</v>
      </c>
      <c r="AN105" s="37">
        <v>44358</v>
      </c>
      <c r="AO105" s="27" t="s">
        <v>47</v>
      </c>
      <c r="AP105" s="27"/>
      <c r="AQ105" s="27" t="s">
        <v>1245</v>
      </c>
      <c r="AR105" s="27">
        <v>7203050747</v>
      </c>
      <c r="AS105" s="42">
        <f>AT105*1.2</f>
        <v>11900000.003999999</v>
      </c>
      <c r="AT105" s="41">
        <v>9916666.6699999999</v>
      </c>
      <c r="AU105" s="42" t="s">
        <v>194</v>
      </c>
      <c r="AV105" s="39" t="s">
        <v>232</v>
      </c>
      <c r="AW105" s="42">
        <v>10000000</v>
      </c>
      <c r="AX105" s="42">
        <v>11900000</v>
      </c>
      <c r="AY105" s="42">
        <f>AX105/1.2</f>
        <v>9916666.6666666679</v>
      </c>
      <c r="AZ105" s="37" t="s">
        <v>1419</v>
      </c>
      <c r="BA105" s="37">
        <v>44375</v>
      </c>
      <c r="BB105" s="23" t="s">
        <v>52</v>
      </c>
      <c r="BC105" s="37">
        <v>44373</v>
      </c>
      <c r="BD105" s="159"/>
      <c r="BE105" s="27"/>
      <c r="BF105" s="20" t="s">
        <v>65</v>
      </c>
      <c r="BG105" s="30"/>
      <c r="BH105" s="43"/>
      <c r="BI105" s="60">
        <v>44308</v>
      </c>
      <c r="BJ105" s="60">
        <v>44329</v>
      </c>
    </row>
    <row r="106" spans="1:62" s="33" customFormat="1" ht="45" outlineLevel="1" x14ac:dyDescent="0.2">
      <c r="A106" s="20">
        <v>104</v>
      </c>
      <c r="B106" s="36"/>
      <c r="C106" s="20"/>
      <c r="D106" s="20"/>
      <c r="E106" s="235" t="s">
        <v>66</v>
      </c>
      <c r="F106" s="20"/>
      <c r="G106" s="244" t="s">
        <v>52</v>
      </c>
      <c r="H106" s="23" t="s">
        <v>52</v>
      </c>
      <c r="I106" s="37"/>
      <c r="J106" s="290" t="s">
        <v>762</v>
      </c>
      <c r="K106" s="160"/>
      <c r="L106" s="25"/>
      <c r="M106" s="269">
        <v>169</v>
      </c>
      <c r="N106" s="239" t="s">
        <v>750</v>
      </c>
      <c r="O106" s="158" t="s">
        <v>47</v>
      </c>
      <c r="P106" s="23"/>
      <c r="Q106" s="24"/>
      <c r="R106" s="25"/>
      <c r="S106" s="20"/>
      <c r="T106" s="239" t="s">
        <v>714</v>
      </c>
      <c r="U106" s="20"/>
      <c r="V106" s="26"/>
      <c r="W106" s="300"/>
      <c r="X106" s="284" t="s">
        <v>716</v>
      </c>
      <c r="Y106" s="20"/>
      <c r="Z106" s="20"/>
      <c r="AA106" s="40"/>
      <c r="AB106" s="27"/>
      <c r="AC106" s="27"/>
      <c r="AD106" s="27"/>
      <c r="AE106" s="40"/>
      <c r="AF106" s="24"/>
      <c r="AG106" s="20"/>
      <c r="AH106" s="20"/>
      <c r="AI106" s="40"/>
      <c r="AJ106" s="37"/>
      <c r="AK106" s="39"/>
      <c r="AL106" s="39"/>
      <c r="AM106" s="37"/>
      <c r="AN106" s="37"/>
      <c r="AO106" s="27"/>
      <c r="AP106" s="27"/>
      <c r="AQ106" s="27"/>
      <c r="AR106" s="27"/>
      <c r="AS106" s="42"/>
      <c r="AT106" s="41"/>
      <c r="AU106" s="42"/>
      <c r="AV106" s="39"/>
      <c r="AW106" s="42"/>
      <c r="AX106" s="42"/>
      <c r="AY106" s="42"/>
      <c r="AZ106" s="37"/>
      <c r="BA106" s="37"/>
      <c r="BB106" s="23"/>
      <c r="BC106" s="37"/>
      <c r="BD106" s="159"/>
      <c r="BE106" s="27"/>
      <c r="BF106" s="20"/>
      <c r="BG106" s="30"/>
      <c r="BH106" s="43"/>
      <c r="BI106" s="35"/>
      <c r="BJ106" s="35"/>
    </row>
    <row r="107" spans="1:62" s="33" customFormat="1" ht="45" outlineLevel="1" x14ac:dyDescent="0.2">
      <c r="A107" s="20">
        <v>105</v>
      </c>
      <c r="B107" s="36"/>
      <c r="C107" s="20"/>
      <c r="D107" s="20"/>
      <c r="E107" s="235" t="s">
        <v>66</v>
      </c>
      <c r="F107" s="20"/>
      <c r="G107" s="244" t="s">
        <v>52</v>
      </c>
      <c r="H107" s="23" t="s">
        <v>52</v>
      </c>
      <c r="I107" s="37"/>
      <c r="J107" s="290" t="s">
        <v>762</v>
      </c>
      <c r="K107" s="160"/>
      <c r="L107" s="160"/>
      <c r="M107" s="269">
        <v>170</v>
      </c>
      <c r="N107" s="239" t="s">
        <v>750</v>
      </c>
      <c r="O107" s="158" t="s">
        <v>47</v>
      </c>
      <c r="P107" s="23"/>
      <c r="Q107" s="24"/>
      <c r="R107" s="25"/>
      <c r="S107" s="20"/>
      <c r="T107" s="239" t="s">
        <v>714</v>
      </c>
      <c r="U107" s="20"/>
      <c r="V107" s="26"/>
      <c r="W107" s="300"/>
      <c r="X107" s="284" t="s">
        <v>716</v>
      </c>
      <c r="Y107" s="20"/>
      <c r="Z107" s="39"/>
      <c r="AA107" s="40"/>
      <c r="AB107" s="27"/>
      <c r="AC107" s="27"/>
      <c r="AD107" s="27"/>
      <c r="AE107" s="40"/>
      <c r="AF107" s="24"/>
      <c r="AG107" s="24"/>
      <c r="AH107" s="24"/>
      <c r="AI107" s="24"/>
      <c r="AJ107" s="24"/>
      <c r="AK107" s="39"/>
      <c r="AL107" s="39"/>
      <c r="AM107" s="37"/>
      <c r="AN107" s="37"/>
      <c r="AO107" s="27"/>
      <c r="AP107" s="27"/>
      <c r="AQ107" s="27"/>
      <c r="AR107" s="27"/>
      <c r="AS107" s="42"/>
      <c r="AT107" s="41"/>
      <c r="AU107" s="42"/>
      <c r="AV107" s="39"/>
      <c r="AW107" s="42"/>
      <c r="AX107" s="42"/>
      <c r="AY107" s="42"/>
      <c r="AZ107" s="37"/>
      <c r="BA107" s="37"/>
      <c r="BB107" s="23"/>
      <c r="BC107" s="37"/>
      <c r="BD107" s="159"/>
      <c r="BE107" s="27"/>
      <c r="BF107" s="20"/>
      <c r="BG107" s="30"/>
      <c r="BH107" s="43"/>
      <c r="BI107" s="35"/>
      <c r="BJ107" s="35"/>
    </row>
    <row r="108" spans="1:62" s="33" customFormat="1" ht="42.75" x14ac:dyDescent="0.2">
      <c r="A108" s="20">
        <v>106</v>
      </c>
      <c r="B108" s="36">
        <v>44245</v>
      </c>
      <c r="C108" s="20" t="s">
        <v>126</v>
      </c>
      <c r="D108" s="20" t="s">
        <v>51</v>
      </c>
      <c r="E108" s="235" t="s">
        <v>66</v>
      </c>
      <c r="F108" s="20">
        <v>32110065975</v>
      </c>
      <c r="G108" s="244" t="s">
        <v>52</v>
      </c>
      <c r="H108" s="23" t="s">
        <v>52</v>
      </c>
      <c r="I108" s="37">
        <v>44265</v>
      </c>
      <c r="J108" s="303" t="s">
        <v>127</v>
      </c>
      <c r="K108" s="160"/>
      <c r="L108" s="25" t="s">
        <v>590</v>
      </c>
      <c r="M108" s="237">
        <v>171</v>
      </c>
      <c r="N108" s="239" t="s">
        <v>750</v>
      </c>
      <c r="O108" s="158" t="s">
        <v>47</v>
      </c>
      <c r="P108" s="23"/>
      <c r="Q108" s="24"/>
      <c r="R108" s="25" t="s">
        <v>592</v>
      </c>
      <c r="S108" s="20" t="s">
        <v>593</v>
      </c>
      <c r="T108" s="239" t="s">
        <v>632</v>
      </c>
      <c r="U108" s="20" t="s">
        <v>595</v>
      </c>
      <c r="V108" s="26">
        <v>3170089.2</v>
      </c>
      <c r="W108" s="300">
        <v>2641741</v>
      </c>
      <c r="X108" s="284" t="s">
        <v>640</v>
      </c>
      <c r="Y108" s="20" t="s">
        <v>763</v>
      </c>
      <c r="Z108" s="39" t="s">
        <v>764</v>
      </c>
      <c r="AA108" s="40">
        <v>44277</v>
      </c>
      <c r="AB108" s="27">
        <v>1</v>
      </c>
      <c r="AC108" s="27">
        <v>0</v>
      </c>
      <c r="AD108" s="27" t="s">
        <v>47</v>
      </c>
      <c r="AE108" s="40" t="s">
        <v>47</v>
      </c>
      <c r="AF108" s="24"/>
      <c r="AG108" s="39" t="s">
        <v>47</v>
      </c>
      <c r="AH108" s="39" t="s">
        <v>47</v>
      </c>
      <c r="AI108" s="40" t="s">
        <v>47</v>
      </c>
      <c r="AJ108" s="37" t="s">
        <v>47</v>
      </c>
      <c r="AK108" s="39" t="s">
        <v>78</v>
      </c>
      <c r="AL108" s="39"/>
      <c r="AM108" s="37">
        <v>44288</v>
      </c>
      <c r="AN108" s="37">
        <v>44291</v>
      </c>
      <c r="AO108" s="27" t="s">
        <v>47</v>
      </c>
      <c r="AP108" s="27"/>
      <c r="AQ108" s="27" t="s">
        <v>765</v>
      </c>
      <c r="AR108" s="27">
        <v>7203440151</v>
      </c>
      <c r="AS108" s="42">
        <v>3170089.2</v>
      </c>
      <c r="AT108" s="41">
        <v>2641741</v>
      </c>
      <c r="AU108" s="42" t="s">
        <v>91</v>
      </c>
      <c r="AV108" s="39"/>
      <c r="AW108" s="42"/>
      <c r="AX108" s="42">
        <f>AY108*1.2</f>
        <v>3170089.1999999997</v>
      </c>
      <c r="AY108" s="42">
        <v>2641741</v>
      </c>
      <c r="AZ108" s="37" t="s">
        <v>766</v>
      </c>
      <c r="BA108" s="37">
        <v>44306</v>
      </c>
      <c r="BB108" s="23" t="s">
        <v>52</v>
      </c>
      <c r="BC108" s="37">
        <v>44306</v>
      </c>
      <c r="BD108" s="159"/>
      <c r="BE108" s="27"/>
      <c r="BF108" s="20" t="s">
        <v>49</v>
      </c>
      <c r="BG108" s="30"/>
      <c r="BH108" s="43"/>
      <c r="BI108" s="60">
        <v>44253</v>
      </c>
      <c r="BJ108" s="60">
        <v>44265</v>
      </c>
    </row>
    <row r="109" spans="1:62" s="33" customFormat="1" ht="30" outlineLevel="1" x14ac:dyDescent="0.2">
      <c r="A109" s="20">
        <v>107</v>
      </c>
      <c r="B109" s="36"/>
      <c r="C109" s="20"/>
      <c r="D109" s="20"/>
      <c r="E109" s="235" t="s">
        <v>66</v>
      </c>
      <c r="F109" s="20"/>
      <c r="G109" s="244" t="s">
        <v>52</v>
      </c>
      <c r="H109" s="23" t="s">
        <v>52</v>
      </c>
      <c r="I109" s="37"/>
      <c r="J109" s="303" t="s">
        <v>127</v>
      </c>
      <c r="K109" s="160"/>
      <c r="L109" s="25"/>
      <c r="M109" s="269">
        <v>172</v>
      </c>
      <c r="N109" s="239" t="s">
        <v>750</v>
      </c>
      <c r="O109" s="158" t="s">
        <v>47</v>
      </c>
      <c r="P109" s="23"/>
      <c r="Q109" s="24"/>
      <c r="R109" s="25"/>
      <c r="S109" s="20"/>
      <c r="T109" s="239" t="s">
        <v>632</v>
      </c>
      <c r="U109" s="20"/>
      <c r="V109" s="26"/>
      <c r="W109" s="300"/>
      <c r="X109" s="284" t="s">
        <v>640</v>
      </c>
      <c r="Y109" s="20"/>
      <c r="Z109" s="39"/>
      <c r="AA109" s="40"/>
      <c r="AB109" s="27"/>
      <c r="AC109" s="27"/>
      <c r="AD109" s="27"/>
      <c r="AE109" s="40"/>
      <c r="AF109" s="24"/>
      <c r="AG109" s="39"/>
      <c r="AH109" s="39"/>
      <c r="AI109" s="37"/>
      <c r="AJ109" s="37"/>
      <c r="AK109" s="39"/>
      <c r="AL109" s="39"/>
      <c r="AM109" s="37"/>
      <c r="AN109" s="37"/>
      <c r="AO109" s="27"/>
      <c r="AP109" s="27"/>
      <c r="AQ109" s="27"/>
      <c r="AR109" s="27"/>
      <c r="AS109" s="42"/>
      <c r="AT109" s="41"/>
      <c r="AU109" s="42"/>
      <c r="AV109" s="39"/>
      <c r="AW109" s="42"/>
      <c r="AX109" s="42"/>
      <c r="AY109" s="42"/>
      <c r="AZ109" s="37"/>
      <c r="BA109" s="37"/>
      <c r="BB109" s="23"/>
      <c r="BC109" s="37"/>
      <c r="BD109" s="159"/>
      <c r="BE109" s="27"/>
      <c r="BF109" s="20"/>
      <c r="BG109" s="30"/>
      <c r="BH109" s="43"/>
      <c r="BI109" s="35"/>
      <c r="BJ109" s="35"/>
    </row>
    <row r="110" spans="1:62" s="33" customFormat="1" ht="30" outlineLevel="1" x14ac:dyDescent="0.2">
      <c r="A110" s="20">
        <v>108</v>
      </c>
      <c r="B110" s="36"/>
      <c r="C110" s="20"/>
      <c r="D110" s="20"/>
      <c r="E110" s="235" t="s">
        <v>66</v>
      </c>
      <c r="F110" s="20"/>
      <c r="G110" s="244" t="s">
        <v>52</v>
      </c>
      <c r="H110" s="23" t="s">
        <v>52</v>
      </c>
      <c r="I110" s="37"/>
      <c r="J110" s="303" t="s">
        <v>127</v>
      </c>
      <c r="K110" s="160"/>
      <c r="L110" s="25"/>
      <c r="M110" s="269">
        <v>173</v>
      </c>
      <c r="N110" s="239" t="s">
        <v>750</v>
      </c>
      <c r="O110" s="158" t="s">
        <v>47</v>
      </c>
      <c r="P110" s="23"/>
      <c r="Q110" s="24"/>
      <c r="R110" s="25"/>
      <c r="S110" s="20"/>
      <c r="T110" s="239" t="s">
        <v>632</v>
      </c>
      <c r="U110" s="20"/>
      <c r="V110" s="47"/>
      <c r="W110" s="300"/>
      <c r="X110" s="284" t="s">
        <v>640</v>
      </c>
      <c r="Y110" s="20"/>
      <c r="Z110" s="20"/>
      <c r="AA110" s="40"/>
      <c r="AB110" s="27"/>
      <c r="AC110" s="27"/>
      <c r="AD110" s="27"/>
      <c r="AE110" s="40"/>
      <c r="AF110" s="24"/>
      <c r="AG110" s="20"/>
      <c r="AH110" s="20"/>
      <c r="AI110" s="40"/>
      <c r="AJ110" s="37"/>
      <c r="AK110" s="39"/>
      <c r="AL110" s="39"/>
      <c r="AM110" s="37"/>
      <c r="AN110" s="37"/>
      <c r="AO110" s="27"/>
      <c r="AP110" s="27"/>
      <c r="AQ110" s="27"/>
      <c r="AR110" s="27"/>
      <c r="AS110" s="42"/>
      <c r="AT110" s="41"/>
      <c r="AU110" s="42"/>
      <c r="AV110" s="39"/>
      <c r="AW110" s="42"/>
      <c r="AX110" s="42"/>
      <c r="AY110" s="42"/>
      <c r="AZ110" s="37"/>
      <c r="BA110" s="37"/>
      <c r="BB110" s="23"/>
      <c r="BC110" s="37"/>
      <c r="BD110" s="159"/>
      <c r="BE110" s="27"/>
      <c r="BF110" s="20"/>
      <c r="BG110" s="30"/>
      <c r="BH110" s="43"/>
      <c r="BI110" s="35"/>
      <c r="BJ110" s="35"/>
    </row>
    <row r="111" spans="1:62" s="33" customFormat="1" ht="75" x14ac:dyDescent="0.2">
      <c r="A111" s="20">
        <v>109</v>
      </c>
      <c r="B111" s="36"/>
      <c r="C111" s="20" t="s">
        <v>1420</v>
      </c>
      <c r="D111" s="20" t="s">
        <v>51</v>
      </c>
      <c r="E111" s="235" t="s">
        <v>54</v>
      </c>
      <c r="F111" s="20">
        <v>32110327123</v>
      </c>
      <c r="G111" s="244" t="s">
        <v>47</v>
      </c>
      <c r="H111" s="23" t="s">
        <v>52</v>
      </c>
      <c r="I111" s="37">
        <v>44344</v>
      </c>
      <c r="J111" s="239" t="s">
        <v>767</v>
      </c>
      <c r="K111" s="160"/>
      <c r="L111" s="25"/>
      <c r="M111" s="237">
        <v>174</v>
      </c>
      <c r="N111" s="239" t="s">
        <v>750</v>
      </c>
      <c r="O111" s="158" t="s">
        <v>47</v>
      </c>
      <c r="P111" s="23"/>
      <c r="Q111" s="24"/>
      <c r="R111" s="25"/>
      <c r="S111" s="20"/>
      <c r="T111" s="239" t="s">
        <v>714</v>
      </c>
      <c r="U111" s="20"/>
      <c r="V111" s="47"/>
      <c r="W111" s="300">
        <v>116391663.39</v>
      </c>
      <c r="X111" s="284" t="s">
        <v>716</v>
      </c>
      <c r="Y111" s="20"/>
      <c r="Z111" s="39"/>
      <c r="AA111" s="39"/>
      <c r="AB111" s="27"/>
      <c r="AC111" s="27"/>
      <c r="AD111" s="27"/>
      <c r="AE111" s="40"/>
      <c r="AF111" s="24"/>
      <c r="AG111" s="39"/>
      <c r="AH111" s="39"/>
      <c r="AI111" s="40"/>
      <c r="AJ111" s="37"/>
      <c r="AK111" s="37"/>
      <c r="AL111" s="37"/>
      <c r="AM111" s="37"/>
      <c r="AN111" s="37"/>
      <c r="AO111" s="27"/>
      <c r="AP111" s="27"/>
      <c r="AQ111" s="27"/>
      <c r="AR111" s="27"/>
      <c r="AS111" s="42"/>
      <c r="AT111" s="41"/>
      <c r="AU111" s="42"/>
      <c r="AV111" s="39"/>
      <c r="AW111" s="42"/>
      <c r="AX111" s="42"/>
      <c r="AY111" s="42"/>
      <c r="AZ111" s="37"/>
      <c r="BA111" s="37"/>
      <c r="BB111" s="23"/>
      <c r="BC111" s="37"/>
      <c r="BD111" s="159"/>
      <c r="BE111" s="27"/>
      <c r="BF111" s="20"/>
      <c r="BG111" s="30"/>
      <c r="BH111" s="43"/>
      <c r="BI111" s="35"/>
      <c r="BJ111" s="35"/>
    </row>
    <row r="112" spans="1:62" s="33" customFormat="1" ht="30" outlineLevel="1" x14ac:dyDescent="0.2">
      <c r="A112" s="20">
        <v>110</v>
      </c>
      <c r="B112" s="36"/>
      <c r="C112" s="20"/>
      <c r="D112" s="20"/>
      <c r="E112" s="235" t="s">
        <v>66</v>
      </c>
      <c r="F112" s="20"/>
      <c r="G112" s="244" t="s">
        <v>52</v>
      </c>
      <c r="H112" s="23" t="s">
        <v>52</v>
      </c>
      <c r="I112" s="37"/>
      <c r="J112" s="239" t="s">
        <v>768</v>
      </c>
      <c r="K112" s="160"/>
      <c r="L112" s="25"/>
      <c r="M112" s="269">
        <v>175</v>
      </c>
      <c r="N112" s="239" t="s">
        <v>750</v>
      </c>
      <c r="O112" s="158" t="s">
        <v>47</v>
      </c>
      <c r="P112" s="23"/>
      <c r="Q112" s="24"/>
      <c r="R112" s="25"/>
      <c r="S112" s="20"/>
      <c r="T112" s="239" t="s">
        <v>714</v>
      </c>
      <c r="U112" s="20"/>
      <c r="V112" s="47"/>
      <c r="W112" s="300"/>
      <c r="X112" s="284" t="s">
        <v>716</v>
      </c>
      <c r="Y112" s="20"/>
      <c r="Z112" s="20"/>
      <c r="AA112" s="40"/>
      <c r="AB112" s="27"/>
      <c r="AC112" s="27"/>
      <c r="AD112" s="27"/>
      <c r="AE112" s="40"/>
      <c r="AF112" s="24"/>
      <c r="AG112" s="39"/>
      <c r="AH112" s="39"/>
      <c r="AI112" s="40"/>
      <c r="AJ112" s="37"/>
      <c r="AK112" s="37"/>
      <c r="AL112" s="37"/>
      <c r="AM112" s="37"/>
      <c r="AN112" s="37"/>
      <c r="AO112" s="27"/>
      <c r="AP112" s="27"/>
      <c r="AQ112" s="27"/>
      <c r="AR112" s="27"/>
      <c r="AS112" s="42"/>
      <c r="AT112" s="41"/>
      <c r="AU112" s="42"/>
      <c r="AV112" s="39"/>
      <c r="AW112" s="42"/>
      <c r="AX112" s="42"/>
      <c r="AY112" s="42"/>
      <c r="AZ112" s="37"/>
      <c r="BA112" s="37"/>
      <c r="BB112" s="23"/>
      <c r="BC112" s="37"/>
      <c r="BD112" s="159"/>
      <c r="BE112" s="27"/>
      <c r="BF112" s="20"/>
      <c r="BG112" s="30"/>
      <c r="BH112" s="43"/>
      <c r="BI112" s="35"/>
      <c r="BJ112" s="35"/>
    </row>
    <row r="113" spans="1:62" s="33" customFormat="1" ht="30" outlineLevel="1" x14ac:dyDescent="0.2">
      <c r="A113" s="20">
        <v>111</v>
      </c>
      <c r="B113" s="36"/>
      <c r="C113" s="20"/>
      <c r="D113" s="20"/>
      <c r="E113" s="235" t="s">
        <v>66</v>
      </c>
      <c r="F113" s="20"/>
      <c r="G113" s="244" t="s">
        <v>52</v>
      </c>
      <c r="H113" s="23" t="s">
        <v>52</v>
      </c>
      <c r="I113" s="37"/>
      <c r="J113" s="239" t="s">
        <v>768</v>
      </c>
      <c r="K113" s="160"/>
      <c r="L113" s="25"/>
      <c r="M113" s="269">
        <v>176</v>
      </c>
      <c r="N113" s="239" t="s">
        <v>750</v>
      </c>
      <c r="O113" s="158" t="s">
        <v>47</v>
      </c>
      <c r="P113" s="23"/>
      <c r="Q113" s="24"/>
      <c r="R113" s="25"/>
      <c r="S113" s="20"/>
      <c r="T113" s="239" t="s">
        <v>714</v>
      </c>
      <c r="U113" s="20"/>
      <c r="V113" s="47"/>
      <c r="W113" s="300"/>
      <c r="X113" s="284" t="s">
        <v>716</v>
      </c>
      <c r="Y113" s="20"/>
      <c r="Z113" s="39"/>
      <c r="AA113" s="40"/>
      <c r="AB113" s="27"/>
      <c r="AC113" s="27"/>
      <c r="AD113" s="27"/>
      <c r="AE113" s="40"/>
      <c r="AF113" s="24"/>
      <c r="AG113" s="39"/>
      <c r="AH113" s="39"/>
      <c r="AI113" s="37"/>
      <c r="AJ113" s="37"/>
      <c r="AK113" s="37"/>
      <c r="AL113" s="37"/>
      <c r="AM113" s="37"/>
      <c r="AN113" s="37"/>
      <c r="AO113" s="27"/>
      <c r="AP113" s="27"/>
      <c r="AQ113" s="27"/>
      <c r="AR113" s="27"/>
      <c r="AS113" s="42"/>
      <c r="AT113" s="41"/>
      <c r="AU113" s="42"/>
      <c r="AV113" s="39"/>
      <c r="AW113" s="42"/>
      <c r="AX113" s="42"/>
      <c r="AY113" s="42"/>
      <c r="AZ113" s="37"/>
      <c r="BA113" s="37"/>
      <c r="BB113" s="23"/>
      <c r="BC113" s="37"/>
      <c r="BD113" s="159"/>
      <c r="BE113" s="27"/>
      <c r="BF113" s="20"/>
      <c r="BG113" s="30"/>
      <c r="BH113" s="43"/>
      <c r="BI113" s="35"/>
      <c r="BJ113" s="35"/>
    </row>
    <row r="114" spans="1:62" s="33" customFormat="1" ht="105" x14ac:dyDescent="0.2">
      <c r="A114" s="20">
        <v>112</v>
      </c>
      <c r="B114" s="172">
        <v>44333</v>
      </c>
      <c r="C114" s="20" t="s">
        <v>1225</v>
      </c>
      <c r="D114" s="20" t="s">
        <v>51</v>
      </c>
      <c r="E114" s="235" t="s">
        <v>66</v>
      </c>
      <c r="F114" s="20">
        <v>32110310341</v>
      </c>
      <c r="G114" s="244" t="s">
        <v>52</v>
      </c>
      <c r="H114" s="23" t="s">
        <v>52</v>
      </c>
      <c r="I114" s="37">
        <v>44341</v>
      </c>
      <c r="J114" s="63" t="s">
        <v>1226</v>
      </c>
      <c r="K114" s="160" t="s">
        <v>1421</v>
      </c>
      <c r="L114" s="25" t="s">
        <v>590</v>
      </c>
      <c r="M114" s="237">
        <v>177</v>
      </c>
      <c r="N114" s="239" t="s">
        <v>750</v>
      </c>
      <c r="O114" s="158" t="s">
        <v>47</v>
      </c>
      <c r="P114" s="23"/>
      <c r="Q114" s="24"/>
      <c r="R114" s="25" t="s">
        <v>727</v>
      </c>
      <c r="S114" s="20" t="s">
        <v>722</v>
      </c>
      <c r="T114" s="239" t="s">
        <v>714</v>
      </c>
      <c r="U114" s="20" t="s">
        <v>729</v>
      </c>
      <c r="V114" s="47">
        <f>W114*1.2</f>
        <v>14298951.624</v>
      </c>
      <c r="W114" s="300">
        <v>11915793.02</v>
      </c>
      <c r="X114" s="284" t="s">
        <v>716</v>
      </c>
      <c r="Y114" s="20" t="s">
        <v>747</v>
      </c>
      <c r="Z114" s="20" t="s">
        <v>1422</v>
      </c>
      <c r="AA114" s="40">
        <v>44357</v>
      </c>
      <c r="AB114" s="27">
        <v>2</v>
      </c>
      <c r="AC114" s="27">
        <v>0</v>
      </c>
      <c r="AD114" s="27" t="s">
        <v>47</v>
      </c>
      <c r="AE114" s="40" t="s">
        <v>47</v>
      </c>
      <c r="AF114" s="24">
        <v>44369</v>
      </c>
      <c r="AG114" s="24" t="s">
        <v>47</v>
      </c>
      <c r="AH114" s="24" t="s">
        <v>47</v>
      </c>
      <c r="AI114" s="40" t="s">
        <v>47</v>
      </c>
      <c r="AJ114" s="37" t="s">
        <v>47</v>
      </c>
      <c r="AK114" s="37" t="s">
        <v>1423</v>
      </c>
      <c r="AL114" s="37" t="s">
        <v>138</v>
      </c>
      <c r="AM114" s="37">
        <v>44379</v>
      </c>
      <c r="AN114" s="37">
        <v>44379</v>
      </c>
      <c r="AO114" s="27" t="s">
        <v>47</v>
      </c>
      <c r="AP114" s="27"/>
      <c r="AQ114" s="27" t="s">
        <v>1424</v>
      </c>
      <c r="AR114" s="27">
        <v>7203050747</v>
      </c>
      <c r="AS114" s="42">
        <f>AT114*1.2</f>
        <v>14155962.095999999</v>
      </c>
      <c r="AT114" s="41">
        <v>11796635.08</v>
      </c>
      <c r="AU114" s="42" t="s">
        <v>194</v>
      </c>
      <c r="AV114" s="39" t="s">
        <v>1425</v>
      </c>
      <c r="AW114" s="42">
        <v>11915793.02</v>
      </c>
      <c r="AX114" s="42">
        <v>14155962.1</v>
      </c>
      <c r="AY114" s="42">
        <f>AX114/1.2</f>
        <v>11796635.083333334</v>
      </c>
      <c r="AZ114" s="37" t="s">
        <v>1713</v>
      </c>
      <c r="BA114" s="37">
        <v>44396</v>
      </c>
      <c r="BB114" s="23" t="s">
        <v>52</v>
      </c>
      <c r="BC114" s="37">
        <v>44396</v>
      </c>
      <c r="BD114" s="159"/>
      <c r="BE114" s="27"/>
      <c r="BF114" s="20" t="s">
        <v>65</v>
      </c>
      <c r="BG114" s="30"/>
      <c r="BH114" s="43"/>
      <c r="BI114" s="60">
        <v>44333</v>
      </c>
      <c r="BJ114" s="60">
        <v>44340</v>
      </c>
    </row>
    <row r="115" spans="1:62" s="33" customFormat="1" ht="30" outlineLevel="1" x14ac:dyDescent="0.2">
      <c r="A115" s="20">
        <v>113</v>
      </c>
      <c r="B115" s="36"/>
      <c r="C115" s="20"/>
      <c r="D115" s="20"/>
      <c r="E115" s="235" t="s">
        <v>66</v>
      </c>
      <c r="F115" s="20"/>
      <c r="G115" s="244" t="s">
        <v>52</v>
      </c>
      <c r="H115" s="23" t="s">
        <v>52</v>
      </c>
      <c r="I115" s="37"/>
      <c r="J115" s="63" t="s">
        <v>769</v>
      </c>
      <c r="K115" s="160"/>
      <c r="L115" s="25"/>
      <c r="M115" s="269">
        <v>178</v>
      </c>
      <c r="N115" s="239" t="s">
        <v>750</v>
      </c>
      <c r="O115" s="158" t="s">
        <v>47</v>
      </c>
      <c r="P115" s="23"/>
      <c r="Q115" s="24"/>
      <c r="R115" s="25"/>
      <c r="S115" s="20"/>
      <c r="T115" s="239" t="s">
        <v>714</v>
      </c>
      <c r="U115" s="20"/>
      <c r="V115" s="47"/>
      <c r="W115" s="300"/>
      <c r="X115" s="284" t="s">
        <v>716</v>
      </c>
      <c r="Y115" s="20"/>
      <c r="Z115" s="39"/>
      <c r="AA115" s="40"/>
      <c r="AB115" s="27"/>
      <c r="AC115" s="27"/>
      <c r="AD115" s="27"/>
      <c r="AE115" s="40"/>
      <c r="AF115" s="24"/>
      <c r="AG115" s="39"/>
      <c r="AH115" s="39"/>
      <c r="AI115" s="40"/>
      <c r="AJ115" s="37"/>
      <c r="AK115" s="37"/>
      <c r="AL115" s="37"/>
      <c r="AM115" s="37"/>
      <c r="AN115" s="37"/>
      <c r="AO115" s="27"/>
      <c r="AP115" s="27"/>
      <c r="AQ115" s="27"/>
      <c r="AR115" s="27"/>
      <c r="AS115" s="42"/>
      <c r="AT115" s="41"/>
      <c r="AU115" s="42"/>
      <c r="AV115" s="39"/>
      <c r="AW115" s="42"/>
      <c r="AX115" s="42"/>
      <c r="AY115" s="42"/>
      <c r="AZ115" s="37"/>
      <c r="BA115" s="37"/>
      <c r="BB115" s="23"/>
      <c r="BC115" s="37"/>
      <c r="BD115" s="159"/>
      <c r="BE115" s="27"/>
      <c r="BF115" s="20"/>
      <c r="BG115" s="30"/>
      <c r="BH115" s="43"/>
      <c r="BI115" s="60"/>
      <c r="BJ115" s="60"/>
    </row>
    <row r="116" spans="1:62" s="33" customFormat="1" ht="30" outlineLevel="1" x14ac:dyDescent="0.2">
      <c r="A116" s="20">
        <v>114</v>
      </c>
      <c r="B116" s="36"/>
      <c r="C116" s="20"/>
      <c r="D116" s="20"/>
      <c r="E116" s="235" t="s">
        <v>66</v>
      </c>
      <c r="F116" s="20"/>
      <c r="G116" s="244" t="s">
        <v>52</v>
      </c>
      <c r="H116" s="23" t="s">
        <v>52</v>
      </c>
      <c r="I116" s="37"/>
      <c r="J116" s="63" t="s">
        <v>769</v>
      </c>
      <c r="K116" s="160"/>
      <c r="L116" s="25"/>
      <c r="M116" s="269">
        <v>179</v>
      </c>
      <c r="N116" s="239" t="s">
        <v>750</v>
      </c>
      <c r="O116" s="158" t="s">
        <v>47</v>
      </c>
      <c r="P116" s="23"/>
      <c r="Q116" s="24"/>
      <c r="R116" s="25"/>
      <c r="S116" s="20"/>
      <c r="T116" s="239" t="s">
        <v>714</v>
      </c>
      <c r="U116" s="20"/>
      <c r="V116" s="47"/>
      <c r="W116" s="300"/>
      <c r="X116" s="284" t="s">
        <v>716</v>
      </c>
      <c r="Y116" s="20"/>
      <c r="Z116" s="39"/>
      <c r="AA116" s="39"/>
      <c r="AB116" s="27"/>
      <c r="AC116" s="27"/>
      <c r="AD116" s="27"/>
      <c r="AE116" s="27"/>
      <c r="AF116" s="24"/>
      <c r="AG116" s="37"/>
      <c r="AH116" s="37"/>
      <c r="AI116" s="37"/>
      <c r="AJ116" s="37"/>
      <c r="AK116" s="39"/>
      <c r="AL116" s="39"/>
      <c r="AM116" s="40"/>
      <c r="AN116" s="37"/>
      <c r="AO116" s="27"/>
      <c r="AP116" s="27"/>
      <c r="AQ116" s="27"/>
      <c r="AR116" s="27"/>
      <c r="AS116" s="47"/>
      <c r="AT116" s="64"/>
      <c r="AU116" s="42"/>
      <c r="AV116" s="39"/>
      <c r="AW116" s="42"/>
      <c r="AX116" s="42"/>
      <c r="AY116" s="42"/>
      <c r="AZ116" s="37"/>
      <c r="BA116" s="37"/>
      <c r="BB116" s="23"/>
      <c r="BC116" s="37"/>
      <c r="BD116" s="159"/>
      <c r="BE116" s="27"/>
      <c r="BF116" s="20"/>
      <c r="BG116" s="30"/>
      <c r="BH116" s="43"/>
      <c r="BI116" s="35"/>
      <c r="BJ116" s="35"/>
    </row>
    <row r="117" spans="1:62" s="33" customFormat="1" ht="57.75" customHeight="1" x14ac:dyDescent="0.2">
      <c r="A117" s="20">
        <v>115</v>
      </c>
      <c r="B117" s="36">
        <v>44231</v>
      </c>
      <c r="C117" s="20" t="s">
        <v>128</v>
      </c>
      <c r="D117" s="20" t="s">
        <v>45</v>
      </c>
      <c r="E117" s="59" t="s">
        <v>54</v>
      </c>
      <c r="F117" s="20">
        <v>32109976037</v>
      </c>
      <c r="G117" s="273" t="s">
        <v>47</v>
      </c>
      <c r="H117" s="58" t="s">
        <v>52</v>
      </c>
      <c r="I117" s="37">
        <v>44237</v>
      </c>
      <c r="J117" s="284" t="s">
        <v>129</v>
      </c>
      <c r="K117" s="160"/>
      <c r="L117" s="25" t="s">
        <v>590</v>
      </c>
      <c r="M117" s="237">
        <v>180</v>
      </c>
      <c r="N117" s="304" t="s">
        <v>770</v>
      </c>
      <c r="O117" s="158">
        <v>90</v>
      </c>
      <c r="P117" s="23" t="s">
        <v>52</v>
      </c>
      <c r="Q117" s="24" t="s">
        <v>644</v>
      </c>
      <c r="R117" s="25" t="s">
        <v>592</v>
      </c>
      <c r="S117" s="20" t="s">
        <v>610</v>
      </c>
      <c r="T117" s="239" t="s">
        <v>660</v>
      </c>
      <c r="U117" s="20" t="s">
        <v>595</v>
      </c>
      <c r="V117" s="26">
        <v>1232538.18</v>
      </c>
      <c r="W117" s="305">
        <v>1027115.15</v>
      </c>
      <c r="X117" s="284" t="s">
        <v>771</v>
      </c>
      <c r="Y117" s="20" t="s">
        <v>772</v>
      </c>
      <c r="Z117" s="39" t="s">
        <v>130</v>
      </c>
      <c r="AA117" s="40">
        <v>44259</v>
      </c>
      <c r="AB117" s="27">
        <v>2</v>
      </c>
      <c r="AC117" s="27">
        <v>0</v>
      </c>
      <c r="AD117" s="27" t="s">
        <v>47</v>
      </c>
      <c r="AE117" s="40" t="s">
        <v>47</v>
      </c>
      <c r="AF117" s="24">
        <v>44266</v>
      </c>
      <c r="AG117" s="39" t="s">
        <v>130</v>
      </c>
      <c r="AH117" s="39"/>
      <c r="AI117" s="37">
        <v>44271</v>
      </c>
      <c r="AJ117" s="37">
        <v>44271</v>
      </c>
      <c r="AK117" s="39" t="s">
        <v>47</v>
      </c>
      <c r="AL117" s="39" t="s">
        <v>47</v>
      </c>
      <c r="AM117" s="40" t="s">
        <v>47</v>
      </c>
      <c r="AN117" s="37" t="s">
        <v>47</v>
      </c>
      <c r="AO117" s="27" t="s">
        <v>47</v>
      </c>
      <c r="AP117" s="27"/>
      <c r="AQ117" s="27" t="s">
        <v>131</v>
      </c>
      <c r="AR117" s="27">
        <v>7202251472</v>
      </c>
      <c r="AS117" s="42">
        <v>1346160</v>
      </c>
      <c r="AT117" s="41">
        <f>AS117/1.2</f>
        <v>1121800</v>
      </c>
      <c r="AU117" s="42" t="s">
        <v>84</v>
      </c>
      <c r="AV117" s="39"/>
      <c r="AW117" s="42"/>
      <c r="AX117" s="42">
        <v>1346160</v>
      </c>
      <c r="AY117" s="42">
        <f>AX117/1.2</f>
        <v>1121800</v>
      </c>
      <c r="AZ117" s="37" t="s">
        <v>773</v>
      </c>
      <c r="BA117" s="37">
        <v>44284</v>
      </c>
      <c r="BB117" s="23" t="s">
        <v>52</v>
      </c>
      <c r="BC117" s="37">
        <v>44285</v>
      </c>
      <c r="BD117" s="159"/>
      <c r="BE117" s="27"/>
      <c r="BF117" s="20" t="s">
        <v>49</v>
      </c>
      <c r="BG117" s="30"/>
      <c r="BH117" s="43"/>
      <c r="BI117" s="35"/>
      <c r="BJ117" s="35"/>
    </row>
    <row r="118" spans="1:62" s="33" customFormat="1" ht="45" x14ac:dyDescent="0.2">
      <c r="A118" s="20">
        <v>116</v>
      </c>
      <c r="B118" s="36"/>
      <c r="C118" s="271" t="s">
        <v>132</v>
      </c>
      <c r="D118" s="20" t="s">
        <v>45</v>
      </c>
      <c r="E118" s="235" t="s">
        <v>55</v>
      </c>
      <c r="F118" s="20" t="s">
        <v>47</v>
      </c>
      <c r="G118" s="273" t="s">
        <v>47</v>
      </c>
      <c r="H118" s="273" t="s">
        <v>47</v>
      </c>
      <c r="I118" s="37" t="s">
        <v>47</v>
      </c>
      <c r="J118" s="287" t="s">
        <v>133</v>
      </c>
      <c r="K118" s="160" t="s">
        <v>47</v>
      </c>
      <c r="L118" s="25" t="s">
        <v>604</v>
      </c>
      <c r="M118" s="237">
        <v>181</v>
      </c>
      <c r="N118" s="282" t="s">
        <v>774</v>
      </c>
      <c r="O118" s="158" t="s">
        <v>47</v>
      </c>
      <c r="P118" s="23" t="s">
        <v>47</v>
      </c>
      <c r="Q118" s="24" t="s">
        <v>775</v>
      </c>
      <c r="R118" s="25" t="s">
        <v>592</v>
      </c>
      <c r="S118" s="20" t="s">
        <v>610</v>
      </c>
      <c r="T118" s="239" t="s">
        <v>608</v>
      </c>
      <c r="U118" s="20" t="s">
        <v>595</v>
      </c>
      <c r="V118" s="26">
        <f>W118*1.2</f>
        <v>250125.408</v>
      </c>
      <c r="W118" s="300">
        <v>208437.84</v>
      </c>
      <c r="X118" s="284" t="s">
        <v>776</v>
      </c>
      <c r="Y118" s="20" t="s">
        <v>777</v>
      </c>
      <c r="Z118" s="39" t="s">
        <v>47</v>
      </c>
      <c r="AA118" s="40" t="s">
        <v>47</v>
      </c>
      <c r="AB118" s="27">
        <v>1</v>
      </c>
      <c r="AC118" s="27">
        <v>0</v>
      </c>
      <c r="AD118" s="27" t="s">
        <v>47</v>
      </c>
      <c r="AE118" s="40" t="s">
        <v>47</v>
      </c>
      <c r="AF118" s="24">
        <v>44224</v>
      </c>
      <c r="AG118" s="39" t="s">
        <v>134</v>
      </c>
      <c r="AH118" s="39" t="s">
        <v>108</v>
      </c>
      <c r="AI118" s="37">
        <v>44229</v>
      </c>
      <c r="AJ118" s="37" t="s">
        <v>47</v>
      </c>
      <c r="AK118" s="37" t="s">
        <v>47</v>
      </c>
      <c r="AL118" s="37" t="s">
        <v>47</v>
      </c>
      <c r="AM118" s="37" t="s">
        <v>47</v>
      </c>
      <c r="AN118" s="37" t="s">
        <v>47</v>
      </c>
      <c r="AO118" s="27" t="s">
        <v>47</v>
      </c>
      <c r="AP118" s="27"/>
      <c r="AQ118" s="27" t="s">
        <v>135</v>
      </c>
      <c r="AR118" s="27">
        <v>5406137823</v>
      </c>
      <c r="AS118" s="42">
        <v>250125.41</v>
      </c>
      <c r="AT118" s="41">
        <f>AS118/1.2</f>
        <v>208437.84166666667</v>
      </c>
      <c r="AU118" s="42" t="s">
        <v>91</v>
      </c>
      <c r="AV118" s="39" t="s">
        <v>47</v>
      </c>
      <c r="AW118" s="42" t="s">
        <v>47</v>
      </c>
      <c r="AX118" s="42">
        <v>247603.87</v>
      </c>
      <c r="AY118" s="42">
        <f>AX118/1.2</f>
        <v>206336.55833333335</v>
      </c>
      <c r="AZ118" s="37" t="s">
        <v>778</v>
      </c>
      <c r="BA118" s="37">
        <v>44232</v>
      </c>
      <c r="BB118" s="23" t="s">
        <v>47</v>
      </c>
      <c r="BC118" s="37">
        <v>44232</v>
      </c>
      <c r="BD118" s="159"/>
      <c r="BE118" s="27"/>
      <c r="BF118" s="20" t="s">
        <v>60</v>
      </c>
      <c r="BG118" s="30" t="s">
        <v>110</v>
      </c>
      <c r="BH118" s="43"/>
      <c r="BI118" s="60"/>
      <c r="BJ118" s="60"/>
    </row>
    <row r="119" spans="1:62" s="33" customFormat="1" ht="45" x14ac:dyDescent="0.2">
      <c r="A119" s="20">
        <v>117</v>
      </c>
      <c r="B119" s="36">
        <v>44340</v>
      </c>
      <c r="C119" s="20" t="s">
        <v>1426</v>
      </c>
      <c r="D119" s="20" t="s">
        <v>45</v>
      </c>
      <c r="E119" s="235" t="s">
        <v>54</v>
      </c>
      <c r="F119" s="20">
        <v>32110335666</v>
      </c>
      <c r="G119" s="273" t="s">
        <v>47</v>
      </c>
      <c r="H119" s="273" t="s">
        <v>52</v>
      </c>
      <c r="I119" s="37">
        <v>44347</v>
      </c>
      <c r="J119" s="306" t="s">
        <v>1227</v>
      </c>
      <c r="K119" s="160"/>
      <c r="L119" s="25" t="s">
        <v>590</v>
      </c>
      <c r="M119" s="237">
        <v>182</v>
      </c>
      <c r="N119" s="282" t="s">
        <v>774</v>
      </c>
      <c r="O119" s="158" t="s">
        <v>47</v>
      </c>
      <c r="P119" s="23" t="s">
        <v>52</v>
      </c>
      <c r="Q119" s="24" t="s">
        <v>644</v>
      </c>
      <c r="R119" s="25" t="s">
        <v>592</v>
      </c>
      <c r="S119" s="20" t="s">
        <v>610</v>
      </c>
      <c r="T119" s="239" t="s">
        <v>608</v>
      </c>
      <c r="U119" s="20" t="s">
        <v>595</v>
      </c>
      <c r="V119" s="26">
        <v>2257601.2799999998</v>
      </c>
      <c r="W119" s="283">
        <v>1881334.4</v>
      </c>
      <c r="X119" s="239" t="s">
        <v>1427</v>
      </c>
      <c r="Y119" s="20" t="s">
        <v>1428</v>
      </c>
      <c r="Z119" s="39" t="s">
        <v>1714</v>
      </c>
      <c r="AA119" s="40">
        <v>44358</v>
      </c>
      <c r="AB119" s="27">
        <v>2</v>
      </c>
      <c r="AC119" s="27">
        <v>0</v>
      </c>
      <c r="AD119" s="27" t="s">
        <v>47</v>
      </c>
      <c r="AE119" s="40" t="s">
        <v>47</v>
      </c>
      <c r="AF119" s="24">
        <v>44364</v>
      </c>
      <c r="AG119" s="39" t="s">
        <v>1714</v>
      </c>
      <c r="AH119" s="39"/>
      <c r="AI119" s="37">
        <v>44368</v>
      </c>
      <c r="AJ119" s="37">
        <v>44368</v>
      </c>
      <c r="AK119" s="39" t="s">
        <v>47</v>
      </c>
      <c r="AL119" s="39" t="s">
        <v>47</v>
      </c>
      <c r="AM119" s="37" t="s">
        <v>47</v>
      </c>
      <c r="AN119" s="37" t="s">
        <v>47</v>
      </c>
      <c r="AO119" s="27" t="s">
        <v>47</v>
      </c>
      <c r="AP119" s="27"/>
      <c r="AQ119" s="27" t="s">
        <v>1715</v>
      </c>
      <c r="AR119" s="27">
        <v>7203388335</v>
      </c>
      <c r="AS119" s="42">
        <f>AT119*1.2</f>
        <v>2250690</v>
      </c>
      <c r="AT119" s="41">
        <v>1875575</v>
      </c>
      <c r="AU119" s="42" t="s">
        <v>91</v>
      </c>
      <c r="AV119" s="39" t="s">
        <v>1716</v>
      </c>
      <c r="AW119" s="42">
        <v>2105980</v>
      </c>
      <c r="AX119" s="42">
        <v>2250690</v>
      </c>
      <c r="AY119" s="42">
        <f>AX119/1.2</f>
        <v>1875575</v>
      </c>
      <c r="AZ119" s="37" t="s">
        <v>1429</v>
      </c>
      <c r="BA119" s="37">
        <v>44379</v>
      </c>
      <c r="BB119" s="23" t="s">
        <v>52</v>
      </c>
      <c r="BC119" s="37">
        <v>44379</v>
      </c>
      <c r="BD119" s="159"/>
      <c r="BE119" s="65"/>
      <c r="BF119" s="20" t="s">
        <v>49</v>
      </c>
      <c r="BG119" s="30"/>
      <c r="BH119" s="173"/>
      <c r="BI119" s="60"/>
      <c r="BJ119" s="60"/>
    </row>
    <row r="120" spans="1:62" s="33" customFormat="1" ht="57.75" customHeight="1" x14ac:dyDescent="0.2">
      <c r="A120" s="20">
        <v>118</v>
      </c>
      <c r="B120" s="36">
        <v>44245</v>
      </c>
      <c r="C120" s="20" t="s">
        <v>136</v>
      </c>
      <c r="D120" s="20" t="s">
        <v>51</v>
      </c>
      <c r="E120" s="235" t="s">
        <v>66</v>
      </c>
      <c r="F120" s="20">
        <v>32110048436</v>
      </c>
      <c r="G120" s="244" t="s">
        <v>52</v>
      </c>
      <c r="H120" s="23" t="s">
        <v>52</v>
      </c>
      <c r="I120" s="37">
        <v>44258</v>
      </c>
      <c r="J120" s="287" t="s">
        <v>137</v>
      </c>
      <c r="K120" s="160" t="s">
        <v>779</v>
      </c>
      <c r="L120" s="25" t="s">
        <v>604</v>
      </c>
      <c r="M120" s="237">
        <v>183</v>
      </c>
      <c r="N120" s="282" t="s">
        <v>780</v>
      </c>
      <c r="O120" s="158" t="s">
        <v>47</v>
      </c>
      <c r="P120" s="23" t="s">
        <v>52</v>
      </c>
      <c r="Q120" s="24" t="s">
        <v>644</v>
      </c>
      <c r="R120" s="25" t="s">
        <v>781</v>
      </c>
      <c r="S120" s="20" t="s">
        <v>610</v>
      </c>
      <c r="T120" s="239" t="s">
        <v>782</v>
      </c>
      <c r="U120" s="20" t="s">
        <v>595</v>
      </c>
      <c r="V120" s="26">
        <f>W120*1.2</f>
        <v>12900448.884</v>
      </c>
      <c r="W120" s="283">
        <v>10750374.07</v>
      </c>
      <c r="X120" s="239" t="s">
        <v>783</v>
      </c>
      <c r="Y120" s="20" t="s">
        <v>784</v>
      </c>
      <c r="Z120" s="39" t="s">
        <v>785</v>
      </c>
      <c r="AA120" s="39" t="s">
        <v>786</v>
      </c>
      <c r="AB120" s="27">
        <v>2</v>
      </c>
      <c r="AC120" s="27">
        <v>0</v>
      </c>
      <c r="AD120" s="27" t="s">
        <v>47</v>
      </c>
      <c r="AE120" s="40" t="s">
        <v>47</v>
      </c>
      <c r="AF120" s="24">
        <v>44285</v>
      </c>
      <c r="AG120" s="39" t="s">
        <v>47</v>
      </c>
      <c r="AH120" s="39" t="s">
        <v>47</v>
      </c>
      <c r="AI120" s="37" t="s">
        <v>47</v>
      </c>
      <c r="AJ120" s="37" t="s">
        <v>47</v>
      </c>
      <c r="AK120" s="37" t="s">
        <v>78</v>
      </c>
      <c r="AL120" s="37" t="s">
        <v>138</v>
      </c>
      <c r="AM120" s="37">
        <v>44288</v>
      </c>
      <c r="AN120" s="37">
        <v>44291</v>
      </c>
      <c r="AO120" s="27" t="s">
        <v>47</v>
      </c>
      <c r="AP120" s="27"/>
      <c r="AQ120" s="27" t="s">
        <v>139</v>
      </c>
      <c r="AR120" s="27" t="s">
        <v>140</v>
      </c>
      <c r="AS120" s="42">
        <f>AT120*1.2</f>
        <v>12112470</v>
      </c>
      <c r="AT120" s="41">
        <v>10093725</v>
      </c>
      <c r="AU120" s="42" t="s">
        <v>91</v>
      </c>
      <c r="AV120" s="39" t="s">
        <v>141</v>
      </c>
      <c r="AW120" s="42">
        <v>14165118</v>
      </c>
      <c r="AX120" s="42">
        <v>12112470</v>
      </c>
      <c r="AY120" s="42">
        <f>AX120/1.2</f>
        <v>10093725</v>
      </c>
      <c r="AZ120" s="37" t="s">
        <v>787</v>
      </c>
      <c r="BA120" s="37">
        <v>44308</v>
      </c>
      <c r="BB120" s="23" t="s">
        <v>52</v>
      </c>
      <c r="BC120" s="37">
        <v>44308</v>
      </c>
      <c r="BD120" s="159"/>
      <c r="BE120" s="65"/>
      <c r="BF120" s="20" t="s">
        <v>104</v>
      </c>
      <c r="BG120" s="30"/>
      <c r="BH120" s="43"/>
      <c r="BI120" s="60">
        <v>44247</v>
      </c>
      <c r="BJ120" s="60">
        <v>44258</v>
      </c>
    </row>
    <row r="121" spans="1:62" s="33" customFormat="1" ht="45" outlineLevel="1" x14ac:dyDescent="0.2">
      <c r="A121" s="20">
        <v>119</v>
      </c>
      <c r="B121" s="36"/>
      <c r="C121" s="20"/>
      <c r="D121" s="20"/>
      <c r="E121" s="235" t="s">
        <v>66</v>
      </c>
      <c r="F121" s="20"/>
      <c r="G121" s="244" t="s">
        <v>52</v>
      </c>
      <c r="H121" s="23" t="s">
        <v>52</v>
      </c>
      <c r="I121" s="37"/>
      <c r="J121" s="287" t="s">
        <v>137</v>
      </c>
      <c r="K121" s="160"/>
      <c r="L121" s="25"/>
      <c r="M121" s="269">
        <v>184</v>
      </c>
      <c r="N121" s="282" t="s">
        <v>780</v>
      </c>
      <c r="O121" s="158" t="s">
        <v>47</v>
      </c>
      <c r="P121" s="23"/>
      <c r="Q121" s="24"/>
      <c r="R121" s="25"/>
      <c r="S121" s="20"/>
      <c r="T121" s="239" t="s">
        <v>608</v>
      </c>
      <c r="U121" s="20"/>
      <c r="V121" s="26"/>
      <c r="W121" s="283"/>
      <c r="X121" s="239" t="s">
        <v>783</v>
      </c>
      <c r="Y121" s="20"/>
      <c r="Z121" s="39"/>
      <c r="AA121" s="40"/>
      <c r="AB121" s="27"/>
      <c r="AC121" s="27"/>
      <c r="AD121" s="27"/>
      <c r="AE121" s="40"/>
      <c r="AF121" s="37"/>
      <c r="AG121" s="37"/>
      <c r="AH121" s="37"/>
      <c r="AI121" s="37"/>
      <c r="AJ121" s="37"/>
      <c r="AK121" s="39"/>
      <c r="AL121" s="39"/>
      <c r="AM121" s="39"/>
      <c r="AN121" s="37"/>
      <c r="AO121" s="27"/>
      <c r="AP121" s="27"/>
      <c r="AQ121" s="27"/>
      <c r="AR121" s="27"/>
      <c r="AS121" s="42"/>
      <c r="AT121" s="41"/>
      <c r="AU121" s="42"/>
      <c r="AV121" s="39"/>
      <c r="AW121" s="42"/>
      <c r="AX121" s="42"/>
      <c r="AY121" s="42"/>
      <c r="AZ121" s="37"/>
      <c r="BA121" s="37"/>
      <c r="BB121" s="23"/>
      <c r="BC121" s="37"/>
      <c r="BD121" s="159"/>
      <c r="BE121" s="27"/>
      <c r="BF121" s="20"/>
      <c r="BG121" s="30"/>
      <c r="BH121" s="43"/>
      <c r="BI121" s="60"/>
      <c r="BJ121" s="60"/>
    </row>
    <row r="122" spans="1:62" s="33" customFormat="1" ht="45" outlineLevel="1" x14ac:dyDescent="0.2">
      <c r="A122" s="20">
        <v>120</v>
      </c>
      <c r="B122" s="36"/>
      <c r="C122" s="20"/>
      <c r="D122" s="20"/>
      <c r="E122" s="235" t="s">
        <v>66</v>
      </c>
      <c r="F122" s="20"/>
      <c r="G122" s="244" t="s">
        <v>52</v>
      </c>
      <c r="H122" s="23" t="s">
        <v>52</v>
      </c>
      <c r="I122" s="37"/>
      <c r="J122" s="287" t="s">
        <v>137</v>
      </c>
      <c r="K122" s="160"/>
      <c r="L122" s="25"/>
      <c r="M122" s="269">
        <v>185</v>
      </c>
      <c r="N122" s="282" t="s">
        <v>780</v>
      </c>
      <c r="O122" s="158" t="s">
        <v>47</v>
      </c>
      <c r="P122" s="23"/>
      <c r="Q122" s="24"/>
      <c r="R122" s="25"/>
      <c r="S122" s="20"/>
      <c r="T122" s="239" t="s">
        <v>608</v>
      </c>
      <c r="U122" s="20"/>
      <c r="V122" s="26"/>
      <c r="W122" s="283"/>
      <c r="X122" s="239" t="s">
        <v>783</v>
      </c>
      <c r="Y122" s="20"/>
      <c r="Z122" s="39"/>
      <c r="AA122" s="40"/>
      <c r="AB122" s="27"/>
      <c r="AC122" s="27"/>
      <c r="AD122" s="27"/>
      <c r="AE122" s="40"/>
      <c r="AF122" s="24"/>
      <c r="AG122" s="24"/>
      <c r="AH122" s="24"/>
      <c r="AI122" s="24"/>
      <c r="AJ122" s="24"/>
      <c r="AK122" s="39"/>
      <c r="AL122" s="39"/>
      <c r="AM122" s="37"/>
      <c r="AN122" s="37"/>
      <c r="AO122" s="27"/>
      <c r="AP122" s="27"/>
      <c r="AQ122" s="27"/>
      <c r="AR122" s="27"/>
      <c r="AS122" s="42"/>
      <c r="AT122" s="41"/>
      <c r="AU122" s="42"/>
      <c r="AV122" s="39"/>
      <c r="AW122" s="42"/>
      <c r="AX122" s="42"/>
      <c r="AY122" s="42"/>
      <c r="AZ122" s="37"/>
      <c r="BA122" s="37"/>
      <c r="BB122" s="23"/>
      <c r="BC122" s="37"/>
      <c r="BD122" s="159"/>
      <c r="BE122" s="27"/>
      <c r="BF122" s="20"/>
      <c r="BG122" s="30"/>
      <c r="BH122" s="43"/>
      <c r="BI122" s="60"/>
      <c r="BJ122" s="60"/>
    </row>
    <row r="123" spans="1:62" s="33" customFormat="1" ht="45" x14ac:dyDescent="0.2">
      <c r="A123" s="20">
        <v>121</v>
      </c>
      <c r="B123" s="36"/>
      <c r="C123" s="20"/>
      <c r="D123" s="20"/>
      <c r="E123" s="239" t="s">
        <v>55</v>
      </c>
      <c r="F123" s="20"/>
      <c r="G123" s="273" t="s">
        <v>52</v>
      </c>
      <c r="H123" s="58" t="s">
        <v>47</v>
      </c>
      <c r="I123" s="37"/>
      <c r="J123" s="239" t="s">
        <v>788</v>
      </c>
      <c r="K123" s="160"/>
      <c r="L123" s="25"/>
      <c r="M123" s="237">
        <v>186</v>
      </c>
      <c r="N123" s="276" t="s">
        <v>789</v>
      </c>
      <c r="O123" s="158" t="s">
        <v>47</v>
      </c>
      <c r="P123" s="23"/>
      <c r="Q123" s="24"/>
      <c r="R123" s="25"/>
      <c r="S123" s="20"/>
      <c r="T123" s="239" t="s">
        <v>632</v>
      </c>
      <c r="U123" s="20"/>
      <c r="V123" s="26"/>
      <c r="W123" s="283">
        <v>2500000</v>
      </c>
      <c r="X123" s="284" t="s">
        <v>790</v>
      </c>
      <c r="Y123" s="20"/>
      <c r="Z123" s="39"/>
      <c r="AA123" s="40"/>
      <c r="AB123" s="27"/>
      <c r="AC123" s="27"/>
      <c r="AD123" s="27"/>
      <c r="AE123" s="40"/>
      <c r="AF123" s="24"/>
      <c r="AG123" s="39"/>
      <c r="AH123" s="39"/>
      <c r="AI123" s="39"/>
      <c r="AJ123" s="39"/>
      <c r="AK123" s="39"/>
      <c r="AL123" s="39"/>
      <c r="AM123" s="37"/>
      <c r="AN123" s="37"/>
      <c r="AO123" s="27"/>
      <c r="AP123" s="27"/>
      <c r="AQ123" s="27"/>
      <c r="AR123" s="27"/>
      <c r="AS123" s="42"/>
      <c r="AT123" s="41"/>
      <c r="AU123" s="42"/>
      <c r="AV123" s="39"/>
      <c r="AW123" s="42"/>
      <c r="AX123" s="42"/>
      <c r="AY123" s="42"/>
      <c r="AZ123" s="37"/>
      <c r="BA123" s="37"/>
      <c r="BB123" s="23"/>
      <c r="BC123" s="37"/>
      <c r="BD123" s="159"/>
      <c r="BE123" s="27"/>
      <c r="BF123" s="20"/>
      <c r="BG123" s="30"/>
      <c r="BH123" s="43"/>
      <c r="BI123" s="60"/>
      <c r="BJ123" s="60"/>
    </row>
    <row r="124" spans="1:62" s="33" customFormat="1" ht="45" outlineLevel="1" x14ac:dyDescent="0.2">
      <c r="A124" s="20">
        <v>122</v>
      </c>
      <c r="B124" s="36"/>
      <c r="C124" s="20"/>
      <c r="D124" s="20"/>
      <c r="E124" s="239" t="s">
        <v>55</v>
      </c>
      <c r="F124" s="20"/>
      <c r="G124" s="273" t="s">
        <v>52</v>
      </c>
      <c r="H124" s="58" t="s">
        <v>47</v>
      </c>
      <c r="I124" s="37"/>
      <c r="J124" s="239" t="s">
        <v>788</v>
      </c>
      <c r="K124" s="160"/>
      <c r="L124" s="25"/>
      <c r="M124" s="269">
        <v>187</v>
      </c>
      <c r="N124" s="276" t="s">
        <v>789</v>
      </c>
      <c r="O124" s="158" t="s">
        <v>47</v>
      </c>
      <c r="P124" s="23"/>
      <c r="Q124" s="24"/>
      <c r="R124" s="25"/>
      <c r="S124" s="20"/>
      <c r="T124" s="239" t="s">
        <v>632</v>
      </c>
      <c r="U124" s="20"/>
      <c r="V124" s="26"/>
      <c r="W124" s="283"/>
      <c r="X124" s="284" t="s">
        <v>790</v>
      </c>
      <c r="Y124" s="20"/>
      <c r="Z124" s="39"/>
      <c r="AA124" s="40"/>
      <c r="AB124" s="27"/>
      <c r="AC124" s="27"/>
      <c r="AD124" s="27"/>
      <c r="AE124" s="40"/>
      <c r="AF124" s="24"/>
      <c r="AG124" s="39"/>
      <c r="AH124" s="39"/>
      <c r="AI124" s="37"/>
      <c r="AJ124" s="37"/>
      <c r="AK124" s="37"/>
      <c r="AL124" s="37"/>
      <c r="AM124" s="37"/>
      <c r="AN124" s="37"/>
      <c r="AO124" s="27"/>
      <c r="AP124" s="27"/>
      <c r="AQ124" s="27"/>
      <c r="AR124" s="27"/>
      <c r="AS124" s="42"/>
      <c r="AT124" s="41"/>
      <c r="AU124" s="42"/>
      <c r="AV124" s="39"/>
      <c r="AW124" s="42"/>
      <c r="AX124" s="42"/>
      <c r="AY124" s="42"/>
      <c r="AZ124" s="37"/>
      <c r="BA124" s="37"/>
      <c r="BB124" s="23"/>
      <c r="BC124" s="37"/>
      <c r="BD124" s="159"/>
      <c r="BE124" s="27"/>
      <c r="BF124" s="20"/>
      <c r="BG124" s="30"/>
      <c r="BH124" s="43"/>
      <c r="BI124" s="35"/>
      <c r="BJ124" s="35"/>
    </row>
    <row r="125" spans="1:62" s="33" customFormat="1" ht="45" outlineLevel="1" x14ac:dyDescent="0.2">
      <c r="A125" s="20">
        <v>123</v>
      </c>
      <c r="B125" s="36"/>
      <c r="C125" s="20"/>
      <c r="D125" s="20"/>
      <c r="E125" s="239" t="s">
        <v>55</v>
      </c>
      <c r="F125" s="20"/>
      <c r="G125" s="273" t="s">
        <v>52</v>
      </c>
      <c r="H125" s="58" t="s">
        <v>47</v>
      </c>
      <c r="I125" s="37"/>
      <c r="J125" s="239" t="s">
        <v>788</v>
      </c>
      <c r="K125" s="160"/>
      <c r="L125" s="25"/>
      <c r="M125" s="269">
        <v>188</v>
      </c>
      <c r="N125" s="276" t="s">
        <v>789</v>
      </c>
      <c r="O125" s="158" t="s">
        <v>47</v>
      </c>
      <c r="P125" s="23"/>
      <c r="Q125" s="24"/>
      <c r="R125" s="25"/>
      <c r="S125" s="20"/>
      <c r="T125" s="239" t="s">
        <v>632</v>
      </c>
      <c r="U125" s="20"/>
      <c r="V125" s="26"/>
      <c r="W125" s="283"/>
      <c r="X125" s="284" t="s">
        <v>790</v>
      </c>
      <c r="Y125" s="20"/>
      <c r="Z125" s="39"/>
      <c r="AA125" s="40"/>
      <c r="AB125" s="27"/>
      <c r="AC125" s="27"/>
      <c r="AD125" s="27"/>
      <c r="AE125" s="40"/>
      <c r="AF125" s="24"/>
      <c r="AG125" s="39"/>
      <c r="AH125" s="39"/>
      <c r="AI125" s="37"/>
      <c r="AJ125" s="37"/>
      <c r="AK125" s="37"/>
      <c r="AL125" s="37"/>
      <c r="AM125" s="37"/>
      <c r="AN125" s="37"/>
      <c r="AO125" s="27"/>
      <c r="AP125" s="27"/>
      <c r="AQ125" s="27"/>
      <c r="AR125" s="27"/>
      <c r="AS125" s="42"/>
      <c r="AT125" s="41"/>
      <c r="AU125" s="42"/>
      <c r="AV125" s="39"/>
      <c r="AW125" s="42"/>
      <c r="AX125" s="42"/>
      <c r="AY125" s="42"/>
      <c r="AZ125" s="37"/>
      <c r="BA125" s="37"/>
      <c r="BB125" s="23"/>
      <c r="BC125" s="37"/>
      <c r="BD125" s="159"/>
      <c r="BE125" s="27"/>
      <c r="BF125" s="20"/>
      <c r="BG125" s="30"/>
      <c r="BH125" s="43"/>
      <c r="BI125" s="35"/>
      <c r="BJ125" s="35"/>
    </row>
    <row r="126" spans="1:62" s="33" customFormat="1" ht="45" x14ac:dyDescent="0.2">
      <c r="A126" s="20">
        <v>124</v>
      </c>
      <c r="B126" s="36"/>
      <c r="C126" s="20"/>
      <c r="D126" s="20"/>
      <c r="E126" s="239" t="s">
        <v>55</v>
      </c>
      <c r="F126" s="20"/>
      <c r="G126" s="58" t="s">
        <v>47</v>
      </c>
      <c r="H126" s="58" t="s">
        <v>47</v>
      </c>
      <c r="I126" s="37"/>
      <c r="J126" s="239" t="s">
        <v>791</v>
      </c>
      <c r="K126" s="160"/>
      <c r="L126" s="25"/>
      <c r="M126" s="237">
        <v>189</v>
      </c>
      <c r="N126" s="276" t="s">
        <v>789</v>
      </c>
      <c r="O126" s="158" t="s">
        <v>47</v>
      </c>
      <c r="P126" s="23"/>
      <c r="Q126" s="24"/>
      <c r="R126" s="25"/>
      <c r="S126" s="20"/>
      <c r="T126" s="239" t="s">
        <v>632</v>
      </c>
      <c r="U126" s="20"/>
      <c r="V126" s="26"/>
      <c r="W126" s="283">
        <v>1400000</v>
      </c>
      <c r="X126" s="284" t="s">
        <v>790</v>
      </c>
      <c r="Y126" s="20"/>
      <c r="Z126" s="39"/>
      <c r="AA126" s="40"/>
      <c r="AB126" s="27"/>
      <c r="AC126" s="27"/>
      <c r="AD126" s="27"/>
      <c r="AE126" s="40"/>
      <c r="AF126" s="24"/>
      <c r="AG126" s="39"/>
      <c r="AH126" s="39"/>
      <c r="AI126" s="39"/>
      <c r="AJ126" s="39"/>
      <c r="AK126" s="37"/>
      <c r="AL126" s="37"/>
      <c r="AM126" s="37"/>
      <c r="AN126" s="37"/>
      <c r="AO126" s="27"/>
      <c r="AP126" s="27"/>
      <c r="AQ126" s="27"/>
      <c r="AR126" s="27"/>
      <c r="AS126" s="42"/>
      <c r="AT126" s="41"/>
      <c r="AU126" s="42"/>
      <c r="AV126" s="39"/>
      <c r="AW126" s="42"/>
      <c r="AX126" s="42"/>
      <c r="AY126" s="42"/>
      <c r="AZ126" s="37"/>
      <c r="BA126" s="37"/>
      <c r="BB126" s="23"/>
      <c r="BC126" s="37"/>
      <c r="BD126" s="159"/>
      <c r="BE126" s="27"/>
      <c r="BF126" s="20"/>
      <c r="BG126" s="30"/>
      <c r="BH126" s="43"/>
      <c r="BI126" s="35"/>
      <c r="BJ126" s="35"/>
    </row>
    <row r="127" spans="1:62" s="33" customFormat="1" ht="45" x14ac:dyDescent="0.2">
      <c r="A127" s="20">
        <v>125</v>
      </c>
      <c r="B127" s="36"/>
      <c r="C127" s="20"/>
      <c r="D127" s="20"/>
      <c r="E127" s="239" t="s">
        <v>55</v>
      </c>
      <c r="F127" s="20"/>
      <c r="G127" s="273" t="s">
        <v>52</v>
      </c>
      <c r="H127" s="58" t="s">
        <v>47</v>
      </c>
      <c r="I127" s="37"/>
      <c r="J127" s="239" t="s">
        <v>792</v>
      </c>
      <c r="K127" s="160"/>
      <c r="L127" s="25"/>
      <c r="M127" s="237">
        <v>190</v>
      </c>
      <c r="N127" s="276" t="s">
        <v>789</v>
      </c>
      <c r="O127" s="158" t="s">
        <v>47</v>
      </c>
      <c r="P127" s="23"/>
      <c r="Q127" s="24"/>
      <c r="R127" s="25"/>
      <c r="S127" s="20"/>
      <c r="T127" s="239" t="s">
        <v>632</v>
      </c>
      <c r="U127" s="20"/>
      <c r="V127" s="26"/>
      <c r="W127" s="283">
        <v>1000000</v>
      </c>
      <c r="X127" s="284" t="s">
        <v>790</v>
      </c>
      <c r="Y127" s="20"/>
      <c r="Z127" s="39"/>
      <c r="AA127" s="40"/>
      <c r="AB127" s="27"/>
      <c r="AC127" s="27"/>
      <c r="AD127" s="27"/>
      <c r="AE127" s="40"/>
      <c r="AF127" s="24"/>
      <c r="AG127" s="39"/>
      <c r="AH127" s="39"/>
      <c r="AI127" s="37"/>
      <c r="AJ127" s="37"/>
      <c r="AK127" s="37"/>
      <c r="AL127" s="37"/>
      <c r="AM127" s="37"/>
      <c r="AN127" s="37"/>
      <c r="AO127" s="27"/>
      <c r="AP127" s="27"/>
      <c r="AQ127" s="27"/>
      <c r="AR127" s="27"/>
      <c r="AS127" s="42"/>
      <c r="AT127" s="41"/>
      <c r="AU127" s="42"/>
      <c r="AV127" s="39"/>
      <c r="AW127" s="42"/>
      <c r="AX127" s="42"/>
      <c r="AY127" s="42"/>
      <c r="AZ127" s="37"/>
      <c r="BA127" s="37"/>
      <c r="BB127" s="23"/>
      <c r="BC127" s="37"/>
      <c r="BD127" s="159"/>
      <c r="BE127" s="27"/>
      <c r="BF127" s="20"/>
      <c r="BG127" s="30"/>
      <c r="BH127" s="43"/>
      <c r="BI127" s="60"/>
      <c r="BJ127" s="60"/>
    </row>
    <row r="128" spans="1:62" s="33" customFormat="1" ht="45" outlineLevel="1" x14ac:dyDescent="0.2">
      <c r="A128" s="20">
        <v>126</v>
      </c>
      <c r="B128" s="36"/>
      <c r="C128" s="20"/>
      <c r="D128" s="20"/>
      <c r="E128" s="239" t="s">
        <v>55</v>
      </c>
      <c r="F128" s="20"/>
      <c r="G128" s="273" t="s">
        <v>52</v>
      </c>
      <c r="H128" s="58" t="s">
        <v>47</v>
      </c>
      <c r="I128" s="37"/>
      <c r="J128" s="239" t="s">
        <v>792</v>
      </c>
      <c r="K128" s="160"/>
      <c r="L128" s="25"/>
      <c r="M128" s="269">
        <v>191</v>
      </c>
      <c r="N128" s="276" t="s">
        <v>789</v>
      </c>
      <c r="O128" s="158" t="s">
        <v>47</v>
      </c>
      <c r="P128" s="23"/>
      <c r="Q128" s="24"/>
      <c r="R128" s="25"/>
      <c r="S128" s="20"/>
      <c r="T128" s="239" t="s">
        <v>632</v>
      </c>
      <c r="U128" s="20"/>
      <c r="V128" s="26"/>
      <c r="W128" s="283"/>
      <c r="X128" s="284" t="s">
        <v>790</v>
      </c>
      <c r="Y128" s="20"/>
      <c r="Z128" s="39"/>
      <c r="AA128" s="39"/>
      <c r="AB128" s="27"/>
      <c r="AC128" s="27"/>
      <c r="AD128" s="27"/>
      <c r="AE128" s="27"/>
      <c r="AF128" s="24"/>
      <c r="AG128" s="37"/>
      <c r="AH128" s="37"/>
      <c r="AI128" s="37"/>
      <c r="AJ128" s="37"/>
      <c r="AK128" s="39"/>
      <c r="AL128" s="39"/>
      <c r="AM128" s="40"/>
      <c r="AN128" s="37"/>
      <c r="AO128" s="27"/>
      <c r="AP128" s="27"/>
      <c r="AQ128" s="27"/>
      <c r="AR128" s="27"/>
      <c r="AS128" s="26"/>
      <c r="AT128" s="64"/>
      <c r="AU128" s="42"/>
      <c r="AV128" s="39"/>
      <c r="AW128" s="42"/>
      <c r="AX128" s="42"/>
      <c r="AY128" s="42"/>
      <c r="AZ128" s="37"/>
      <c r="BA128" s="37"/>
      <c r="BB128" s="23"/>
      <c r="BC128" s="37"/>
      <c r="BD128" s="159"/>
      <c r="BE128" s="27"/>
      <c r="BF128" s="20"/>
      <c r="BG128" s="30"/>
      <c r="BH128" s="43"/>
      <c r="BI128" s="35"/>
      <c r="BJ128" s="35"/>
    </row>
    <row r="129" spans="1:62" s="33" customFormat="1" ht="45" outlineLevel="1" x14ac:dyDescent="0.2">
      <c r="A129" s="20">
        <v>127</v>
      </c>
      <c r="B129" s="36"/>
      <c r="C129" s="20"/>
      <c r="D129" s="20"/>
      <c r="E129" s="239" t="s">
        <v>55</v>
      </c>
      <c r="F129" s="20"/>
      <c r="G129" s="273" t="s">
        <v>52</v>
      </c>
      <c r="H129" s="58" t="s">
        <v>47</v>
      </c>
      <c r="I129" s="37"/>
      <c r="J129" s="239" t="s">
        <v>792</v>
      </c>
      <c r="K129" s="160"/>
      <c r="L129" s="25"/>
      <c r="M129" s="269">
        <v>192</v>
      </c>
      <c r="N129" s="276" t="s">
        <v>789</v>
      </c>
      <c r="O129" s="158" t="s">
        <v>47</v>
      </c>
      <c r="P129" s="23"/>
      <c r="Q129" s="24"/>
      <c r="R129" s="25"/>
      <c r="S129" s="20"/>
      <c r="T129" s="239" t="s">
        <v>632</v>
      </c>
      <c r="U129" s="20"/>
      <c r="V129" s="26"/>
      <c r="W129" s="283"/>
      <c r="X129" s="284" t="s">
        <v>790</v>
      </c>
      <c r="Y129" s="20"/>
      <c r="Z129" s="39"/>
      <c r="AA129" s="40"/>
      <c r="AB129" s="27"/>
      <c r="AC129" s="27"/>
      <c r="AD129" s="27"/>
      <c r="AE129" s="40"/>
      <c r="AF129" s="24"/>
      <c r="AG129" s="39"/>
      <c r="AH129" s="39"/>
      <c r="AI129" s="37"/>
      <c r="AJ129" s="37"/>
      <c r="AK129" s="39"/>
      <c r="AL129" s="39"/>
      <c r="AM129" s="40"/>
      <c r="AN129" s="37"/>
      <c r="AO129" s="27"/>
      <c r="AP129" s="27"/>
      <c r="AQ129" s="27"/>
      <c r="AR129" s="27"/>
      <c r="AS129" s="42"/>
      <c r="AT129" s="41"/>
      <c r="AU129" s="42"/>
      <c r="AV129" s="39"/>
      <c r="AW129" s="42"/>
      <c r="AX129" s="42"/>
      <c r="AY129" s="42"/>
      <c r="AZ129" s="37"/>
      <c r="BA129" s="37"/>
      <c r="BB129" s="23"/>
      <c r="BC129" s="37"/>
      <c r="BD129" s="159"/>
      <c r="BE129" s="27"/>
      <c r="BF129" s="20"/>
      <c r="BG129" s="30"/>
      <c r="BH129" s="43"/>
      <c r="BI129" s="35"/>
      <c r="BJ129" s="35"/>
    </row>
    <row r="130" spans="1:62" s="33" customFormat="1" ht="75" x14ac:dyDescent="0.2">
      <c r="A130" s="20">
        <v>128</v>
      </c>
      <c r="B130" s="36"/>
      <c r="C130" s="20" t="s">
        <v>142</v>
      </c>
      <c r="D130" s="20" t="s">
        <v>68</v>
      </c>
      <c r="E130" s="235" t="s">
        <v>54</v>
      </c>
      <c r="F130" s="20">
        <v>32109963775</v>
      </c>
      <c r="G130" s="273" t="s">
        <v>47</v>
      </c>
      <c r="H130" s="273" t="s">
        <v>52</v>
      </c>
      <c r="I130" s="37">
        <v>44232</v>
      </c>
      <c r="J130" s="63" t="s">
        <v>143</v>
      </c>
      <c r="K130" s="160" t="s">
        <v>793</v>
      </c>
      <c r="L130" s="25" t="s">
        <v>604</v>
      </c>
      <c r="M130" s="237">
        <v>193</v>
      </c>
      <c r="N130" s="307" t="s">
        <v>794</v>
      </c>
      <c r="O130" s="158">
        <v>60</v>
      </c>
      <c r="P130" s="23" t="s">
        <v>52</v>
      </c>
      <c r="Q130" s="24" t="s">
        <v>644</v>
      </c>
      <c r="R130" s="25" t="s">
        <v>795</v>
      </c>
      <c r="S130" s="20" t="s">
        <v>610</v>
      </c>
      <c r="T130" s="239" t="s">
        <v>613</v>
      </c>
      <c r="U130" s="20" t="s">
        <v>754</v>
      </c>
      <c r="V130" s="26">
        <v>2344482.1439999999</v>
      </c>
      <c r="W130" s="300">
        <v>1953735.12</v>
      </c>
      <c r="X130" s="284" t="s">
        <v>776</v>
      </c>
      <c r="Y130" s="20" t="s">
        <v>796</v>
      </c>
      <c r="Z130" s="39"/>
      <c r="AA130" s="40"/>
      <c r="AB130" s="27"/>
      <c r="AC130" s="27"/>
      <c r="AD130" s="27"/>
      <c r="AE130" s="40"/>
      <c r="AF130" s="24">
        <v>44281</v>
      </c>
      <c r="AG130" s="39" t="s">
        <v>47</v>
      </c>
      <c r="AH130" s="39" t="s">
        <v>47</v>
      </c>
      <c r="AI130" s="37" t="s">
        <v>47</v>
      </c>
      <c r="AJ130" s="37" t="s">
        <v>47</v>
      </c>
      <c r="AK130" s="39" t="s">
        <v>144</v>
      </c>
      <c r="AL130" s="39" t="s">
        <v>145</v>
      </c>
      <c r="AM130" s="37">
        <v>44288</v>
      </c>
      <c r="AN130" s="37">
        <v>44292</v>
      </c>
      <c r="AO130" s="27" t="s">
        <v>47</v>
      </c>
      <c r="AP130" s="27"/>
      <c r="AQ130" s="27" t="s">
        <v>146</v>
      </c>
      <c r="AR130" s="27">
        <v>7805729663</v>
      </c>
      <c r="AS130" s="42">
        <f>AT130*1.2</f>
        <v>1844400</v>
      </c>
      <c r="AT130" s="41">
        <v>1537000</v>
      </c>
      <c r="AU130" s="42" t="s">
        <v>91</v>
      </c>
      <c r="AV130" s="39"/>
      <c r="AW130" s="42"/>
      <c r="AX130" s="42">
        <f>AY130*1.2</f>
        <v>1844400</v>
      </c>
      <c r="AY130" s="42">
        <v>1537000</v>
      </c>
      <c r="AZ130" s="37" t="s">
        <v>797</v>
      </c>
      <c r="BA130" s="37">
        <v>44309</v>
      </c>
      <c r="BB130" s="23" t="s">
        <v>52</v>
      </c>
      <c r="BC130" s="37">
        <v>44309</v>
      </c>
      <c r="BD130" s="159"/>
      <c r="BE130" s="27"/>
      <c r="BF130" s="20" t="s">
        <v>104</v>
      </c>
      <c r="BG130" s="30"/>
      <c r="BH130" s="43"/>
      <c r="BI130" s="35"/>
      <c r="BJ130" s="35"/>
    </row>
    <row r="131" spans="1:62" s="33" customFormat="1" ht="45" x14ac:dyDescent="0.2">
      <c r="A131" s="20">
        <v>129</v>
      </c>
      <c r="B131" s="36"/>
      <c r="C131" s="20"/>
      <c r="D131" s="20"/>
      <c r="E131" s="235" t="s">
        <v>54</v>
      </c>
      <c r="F131" s="20"/>
      <c r="G131" s="273" t="s">
        <v>47</v>
      </c>
      <c r="H131" s="273" t="s">
        <v>52</v>
      </c>
      <c r="I131" s="37"/>
      <c r="J131" s="287" t="s">
        <v>798</v>
      </c>
      <c r="K131" s="160"/>
      <c r="L131" s="25"/>
      <c r="M131" s="237">
        <v>194</v>
      </c>
      <c r="N131" s="287" t="s">
        <v>799</v>
      </c>
      <c r="O131" s="158">
        <v>78</v>
      </c>
      <c r="P131" s="23"/>
      <c r="Q131" s="24"/>
      <c r="R131" s="25"/>
      <c r="S131" s="20"/>
      <c r="T131" s="239" t="s">
        <v>608</v>
      </c>
      <c r="U131" s="20"/>
      <c r="V131" s="26"/>
      <c r="W131" s="285">
        <v>400000</v>
      </c>
      <c r="X131" s="284" t="s">
        <v>776</v>
      </c>
      <c r="Y131" s="20"/>
      <c r="Z131" s="39"/>
      <c r="AA131" s="40"/>
      <c r="AB131" s="27"/>
      <c r="AC131" s="27"/>
      <c r="AD131" s="27"/>
      <c r="AE131" s="40"/>
      <c r="AF131" s="24"/>
      <c r="AG131" s="39"/>
      <c r="AH131" s="39"/>
      <c r="AI131" s="37"/>
      <c r="AJ131" s="37"/>
      <c r="AK131" s="39"/>
      <c r="AL131" s="39"/>
      <c r="AM131" s="37"/>
      <c r="AN131" s="37"/>
      <c r="AO131" s="27"/>
      <c r="AP131" s="27"/>
      <c r="AQ131" s="27"/>
      <c r="AR131" s="27"/>
      <c r="AS131" s="42"/>
      <c r="AT131" s="41"/>
      <c r="AU131" s="42"/>
      <c r="AV131" s="39"/>
      <c r="AW131" s="42"/>
      <c r="AX131" s="42"/>
      <c r="AY131" s="42"/>
      <c r="AZ131" s="37"/>
      <c r="BA131" s="37"/>
      <c r="BB131" s="23"/>
      <c r="BC131" s="37"/>
      <c r="BD131" s="159"/>
      <c r="BE131" s="27"/>
      <c r="BF131" s="20"/>
      <c r="BG131" s="30"/>
      <c r="BH131" s="43"/>
      <c r="BI131" s="35"/>
      <c r="BJ131" s="35"/>
    </row>
    <row r="132" spans="1:62" s="33" customFormat="1" ht="42.75" x14ac:dyDescent="0.2">
      <c r="A132" s="20">
        <v>130</v>
      </c>
      <c r="B132" s="36">
        <v>44225</v>
      </c>
      <c r="C132" s="20" t="s">
        <v>147</v>
      </c>
      <c r="D132" s="20" t="s">
        <v>45</v>
      </c>
      <c r="E132" s="66" t="s">
        <v>46</v>
      </c>
      <c r="F132" s="20">
        <v>32109949153</v>
      </c>
      <c r="G132" s="58" t="s">
        <v>47</v>
      </c>
      <c r="H132" s="58" t="s">
        <v>47</v>
      </c>
      <c r="I132" s="37">
        <v>44229</v>
      </c>
      <c r="J132" s="289" t="s">
        <v>148</v>
      </c>
      <c r="K132" s="160"/>
      <c r="L132" s="25" t="s">
        <v>590</v>
      </c>
      <c r="M132" s="237">
        <v>195</v>
      </c>
      <c r="N132" s="289" t="s">
        <v>800</v>
      </c>
      <c r="O132" s="158" t="s">
        <v>47</v>
      </c>
      <c r="P132" s="23"/>
      <c r="Q132" s="24"/>
      <c r="R132" s="25" t="s">
        <v>592</v>
      </c>
      <c r="S132" s="20" t="s">
        <v>593</v>
      </c>
      <c r="T132" s="284" t="s">
        <v>632</v>
      </c>
      <c r="U132" s="20" t="s">
        <v>595</v>
      </c>
      <c r="V132" s="26">
        <v>194410.99</v>
      </c>
      <c r="W132" s="283">
        <v>162009.16</v>
      </c>
      <c r="X132" s="284" t="s">
        <v>640</v>
      </c>
      <c r="Y132" s="20" t="s">
        <v>801</v>
      </c>
      <c r="Z132" s="39" t="s">
        <v>47</v>
      </c>
      <c r="AA132" s="40" t="s">
        <v>47</v>
      </c>
      <c r="AB132" s="27">
        <v>2</v>
      </c>
      <c r="AC132" s="27">
        <v>0</v>
      </c>
      <c r="AD132" s="27" t="s">
        <v>47</v>
      </c>
      <c r="AE132" s="40" t="s">
        <v>47</v>
      </c>
      <c r="AF132" s="24">
        <v>44238</v>
      </c>
      <c r="AG132" s="39" t="s">
        <v>149</v>
      </c>
      <c r="AH132" s="39"/>
      <c r="AI132" s="39" t="s">
        <v>150</v>
      </c>
      <c r="AJ132" s="39" t="s">
        <v>150</v>
      </c>
      <c r="AK132" s="39" t="s">
        <v>47</v>
      </c>
      <c r="AL132" s="39" t="s">
        <v>47</v>
      </c>
      <c r="AM132" s="37" t="s">
        <v>47</v>
      </c>
      <c r="AN132" s="37" t="s">
        <v>47</v>
      </c>
      <c r="AO132" s="27" t="s">
        <v>47</v>
      </c>
      <c r="AP132" s="27"/>
      <c r="AQ132" s="27" t="s">
        <v>151</v>
      </c>
      <c r="AR132" s="27">
        <v>7203317944</v>
      </c>
      <c r="AS132" s="42">
        <v>188217.54</v>
      </c>
      <c r="AT132" s="41">
        <f>AS132/1.2</f>
        <v>156847.95000000001</v>
      </c>
      <c r="AU132" s="42" t="s">
        <v>91</v>
      </c>
      <c r="AV132" s="39" t="s">
        <v>152</v>
      </c>
      <c r="AW132" s="42">
        <v>156900</v>
      </c>
      <c r="AX132" s="42">
        <v>188217.54</v>
      </c>
      <c r="AY132" s="42">
        <f>AX132/1.2</f>
        <v>156847.95000000001</v>
      </c>
      <c r="AZ132" s="37" t="s">
        <v>802</v>
      </c>
      <c r="BA132" s="37">
        <v>44256</v>
      </c>
      <c r="BB132" s="23" t="s">
        <v>47</v>
      </c>
      <c r="BC132" s="37">
        <v>44257</v>
      </c>
      <c r="BD132" s="159"/>
      <c r="BE132" s="27"/>
      <c r="BF132" s="20" t="s">
        <v>49</v>
      </c>
      <c r="BG132" s="30"/>
      <c r="BH132" s="43"/>
      <c r="BI132" s="60"/>
      <c r="BJ132" s="60"/>
    </row>
    <row r="133" spans="1:62" s="33" customFormat="1" ht="45" x14ac:dyDescent="0.2">
      <c r="A133" s="20">
        <v>131</v>
      </c>
      <c r="B133" s="36">
        <v>44287</v>
      </c>
      <c r="C133" s="20" t="s">
        <v>153</v>
      </c>
      <c r="D133" s="20" t="s">
        <v>51</v>
      </c>
      <c r="E133" s="235" t="s">
        <v>54</v>
      </c>
      <c r="F133" s="20">
        <v>32110184080</v>
      </c>
      <c r="G133" s="58" t="s">
        <v>47</v>
      </c>
      <c r="H133" s="58" t="s">
        <v>52</v>
      </c>
      <c r="I133" s="37">
        <v>44299</v>
      </c>
      <c r="J133" s="67" t="s">
        <v>154</v>
      </c>
      <c r="K133" s="160" t="s">
        <v>803</v>
      </c>
      <c r="L133" s="25" t="s">
        <v>590</v>
      </c>
      <c r="M133" s="237">
        <v>196</v>
      </c>
      <c r="N133" s="289" t="s">
        <v>804</v>
      </c>
      <c r="O133" s="158" t="s">
        <v>47</v>
      </c>
      <c r="P133" s="23" t="s">
        <v>47</v>
      </c>
      <c r="Q133" s="24" t="s">
        <v>47</v>
      </c>
      <c r="R133" s="25" t="s">
        <v>805</v>
      </c>
      <c r="S133" s="20" t="s">
        <v>593</v>
      </c>
      <c r="T133" s="284" t="s">
        <v>594</v>
      </c>
      <c r="U133" s="20" t="s">
        <v>806</v>
      </c>
      <c r="V133" s="26">
        <v>1425635.496</v>
      </c>
      <c r="W133" s="283">
        <v>1188029.58</v>
      </c>
      <c r="X133" s="284" t="s">
        <v>640</v>
      </c>
      <c r="Y133" s="20" t="s">
        <v>801</v>
      </c>
      <c r="Z133" s="39" t="s">
        <v>47</v>
      </c>
      <c r="AA133" s="40" t="s">
        <v>47</v>
      </c>
      <c r="AB133" s="27">
        <v>2</v>
      </c>
      <c r="AC133" s="27">
        <v>0</v>
      </c>
      <c r="AD133" s="27"/>
      <c r="AE133" s="40"/>
      <c r="AF133" s="24">
        <v>44341</v>
      </c>
      <c r="AG133" s="39" t="s">
        <v>47</v>
      </c>
      <c r="AH133" s="39" t="s">
        <v>47</v>
      </c>
      <c r="AI133" s="39" t="s">
        <v>47</v>
      </c>
      <c r="AJ133" s="39" t="s">
        <v>47</v>
      </c>
      <c r="AK133" s="27" t="s">
        <v>1234</v>
      </c>
      <c r="AL133" s="39" t="s">
        <v>270</v>
      </c>
      <c r="AM133" s="37">
        <v>44344</v>
      </c>
      <c r="AN133" s="37">
        <v>44344</v>
      </c>
      <c r="AO133" s="27" t="s">
        <v>47</v>
      </c>
      <c r="AP133" s="27"/>
      <c r="AQ133" s="27" t="s">
        <v>1430</v>
      </c>
      <c r="AR133" s="27">
        <v>7203313756</v>
      </c>
      <c r="AS133" s="42">
        <v>1425000</v>
      </c>
      <c r="AT133" s="41">
        <v>1187500</v>
      </c>
      <c r="AU133" s="42" t="s">
        <v>84</v>
      </c>
      <c r="AV133" s="39" t="s">
        <v>1431</v>
      </c>
      <c r="AW133" s="42">
        <v>1898226</v>
      </c>
      <c r="AX133" s="42">
        <f>AY133*1.2</f>
        <v>1425000</v>
      </c>
      <c r="AY133" s="42">
        <v>1187500</v>
      </c>
      <c r="AZ133" s="37" t="s">
        <v>1432</v>
      </c>
      <c r="BA133" s="37">
        <v>44362</v>
      </c>
      <c r="BB133" s="23" t="s">
        <v>47</v>
      </c>
      <c r="BC133" s="37">
        <v>44363</v>
      </c>
      <c r="BD133" s="159"/>
      <c r="BE133" s="27"/>
      <c r="BF133" s="20" t="s">
        <v>65</v>
      </c>
      <c r="BG133" s="30"/>
      <c r="BH133" s="43"/>
      <c r="BI133" s="60">
        <v>44288</v>
      </c>
      <c r="BJ133" s="60">
        <v>44298</v>
      </c>
    </row>
    <row r="134" spans="1:62" s="33" customFormat="1" ht="45" x14ac:dyDescent="0.2">
      <c r="A134" s="20">
        <v>132</v>
      </c>
      <c r="B134" s="36">
        <v>44232</v>
      </c>
      <c r="C134" s="20" t="s">
        <v>155</v>
      </c>
      <c r="D134" s="20" t="s">
        <v>45</v>
      </c>
      <c r="E134" s="235" t="s">
        <v>46</v>
      </c>
      <c r="F134" s="20">
        <v>32109982161</v>
      </c>
      <c r="G134" s="58" t="s">
        <v>47</v>
      </c>
      <c r="H134" s="58" t="s">
        <v>52</v>
      </c>
      <c r="I134" s="37">
        <v>44238</v>
      </c>
      <c r="J134" s="67" t="s">
        <v>156</v>
      </c>
      <c r="K134" s="160"/>
      <c r="L134" s="25" t="s">
        <v>590</v>
      </c>
      <c r="M134" s="237">
        <v>197</v>
      </c>
      <c r="N134" s="289" t="s">
        <v>807</v>
      </c>
      <c r="O134" s="158" t="s">
        <v>47</v>
      </c>
      <c r="P134" s="23" t="s">
        <v>47</v>
      </c>
      <c r="Q134" s="24" t="s">
        <v>47</v>
      </c>
      <c r="R134" s="25" t="s">
        <v>592</v>
      </c>
      <c r="S134" s="20" t="s">
        <v>593</v>
      </c>
      <c r="T134" s="284" t="s">
        <v>594</v>
      </c>
      <c r="U134" s="20" t="s">
        <v>595</v>
      </c>
      <c r="V134" s="26">
        <v>227496</v>
      </c>
      <c r="W134" s="308">
        <v>189580</v>
      </c>
      <c r="X134" s="284" t="s">
        <v>640</v>
      </c>
      <c r="Y134" s="20" t="s">
        <v>641</v>
      </c>
      <c r="Z134" s="39" t="s">
        <v>47</v>
      </c>
      <c r="AA134" s="40" t="s">
        <v>47</v>
      </c>
      <c r="AB134" s="27">
        <v>4</v>
      </c>
      <c r="AC134" s="27">
        <v>0</v>
      </c>
      <c r="AD134" s="27" t="s">
        <v>47</v>
      </c>
      <c r="AE134" s="40" t="s">
        <v>47</v>
      </c>
      <c r="AF134" s="24">
        <v>44247</v>
      </c>
      <c r="AG134" s="39" t="s">
        <v>157</v>
      </c>
      <c r="AH134" s="39"/>
      <c r="AI134" s="39" t="s">
        <v>158</v>
      </c>
      <c r="AJ134" s="39" t="s">
        <v>158</v>
      </c>
      <c r="AK134" s="39" t="s">
        <v>47</v>
      </c>
      <c r="AL134" s="39" t="s">
        <v>47</v>
      </c>
      <c r="AM134" s="37" t="s">
        <v>47</v>
      </c>
      <c r="AN134" s="37" t="s">
        <v>47</v>
      </c>
      <c r="AO134" s="27" t="s">
        <v>47</v>
      </c>
      <c r="AP134" s="27"/>
      <c r="AQ134" s="27" t="s">
        <v>159</v>
      </c>
      <c r="AR134" s="27">
        <v>7203384242</v>
      </c>
      <c r="AS134" s="42">
        <v>212000</v>
      </c>
      <c r="AT134" s="41">
        <f>AS134/1.2</f>
        <v>176666.66666666669</v>
      </c>
      <c r="AU134" s="42" t="s">
        <v>91</v>
      </c>
      <c r="AV134" s="39" t="s">
        <v>160</v>
      </c>
      <c r="AW134" s="42">
        <v>220000</v>
      </c>
      <c r="AX134" s="42">
        <v>212000</v>
      </c>
      <c r="AY134" s="42">
        <f>AX134/1.2</f>
        <v>176666.66666666669</v>
      </c>
      <c r="AZ134" s="37" t="s">
        <v>808</v>
      </c>
      <c r="BA134" s="37">
        <v>44278</v>
      </c>
      <c r="BB134" s="23" t="s">
        <v>47</v>
      </c>
      <c r="BC134" s="37">
        <v>44281</v>
      </c>
      <c r="BD134" s="159"/>
      <c r="BE134" s="27"/>
      <c r="BF134" s="20" t="s">
        <v>49</v>
      </c>
      <c r="BG134" s="30"/>
      <c r="BH134" s="43"/>
      <c r="BI134" s="60"/>
      <c r="BJ134" s="60"/>
    </row>
    <row r="135" spans="1:62" s="33" customFormat="1" ht="45" x14ac:dyDescent="0.2">
      <c r="A135" s="20">
        <v>133</v>
      </c>
      <c r="B135" s="36">
        <v>44237</v>
      </c>
      <c r="C135" s="20" t="s">
        <v>161</v>
      </c>
      <c r="D135" s="20" t="s">
        <v>51</v>
      </c>
      <c r="E135" s="235" t="s">
        <v>54</v>
      </c>
      <c r="F135" s="20">
        <v>32110000747</v>
      </c>
      <c r="G135" s="58" t="s">
        <v>47</v>
      </c>
      <c r="H135" s="58" t="s">
        <v>52</v>
      </c>
      <c r="I135" s="37">
        <v>44244</v>
      </c>
      <c r="J135" s="67" t="s">
        <v>162</v>
      </c>
      <c r="K135" s="160" t="s">
        <v>809</v>
      </c>
      <c r="L135" s="25" t="s">
        <v>604</v>
      </c>
      <c r="M135" s="237">
        <v>198</v>
      </c>
      <c r="N135" s="282" t="s">
        <v>810</v>
      </c>
      <c r="O135" s="158" t="s">
        <v>47</v>
      </c>
      <c r="P135" s="23" t="s">
        <v>47</v>
      </c>
      <c r="Q135" s="24" t="s">
        <v>47</v>
      </c>
      <c r="R135" s="25" t="s">
        <v>805</v>
      </c>
      <c r="S135" s="20" t="s">
        <v>593</v>
      </c>
      <c r="T135" s="284" t="s">
        <v>594</v>
      </c>
      <c r="U135" s="20" t="s">
        <v>806</v>
      </c>
      <c r="V135" s="26">
        <v>2131558.7999999998</v>
      </c>
      <c r="W135" s="308">
        <v>1776299</v>
      </c>
      <c r="X135" s="284" t="s">
        <v>640</v>
      </c>
      <c r="Y135" s="20" t="s">
        <v>801</v>
      </c>
      <c r="Z135" s="39" t="s">
        <v>47</v>
      </c>
      <c r="AA135" s="40" t="s">
        <v>47</v>
      </c>
      <c r="AB135" s="27">
        <v>6</v>
      </c>
      <c r="AC135" s="27">
        <v>0</v>
      </c>
      <c r="AD135" s="27" t="s">
        <v>47</v>
      </c>
      <c r="AE135" s="40" t="s">
        <v>47</v>
      </c>
      <c r="AF135" s="24">
        <v>44273</v>
      </c>
      <c r="AG135" s="24" t="s">
        <v>47</v>
      </c>
      <c r="AH135" s="24" t="s">
        <v>47</v>
      </c>
      <c r="AI135" s="24" t="s">
        <v>47</v>
      </c>
      <c r="AJ135" s="24" t="s">
        <v>47</v>
      </c>
      <c r="AK135" s="39" t="s">
        <v>163</v>
      </c>
      <c r="AL135" s="39" t="s">
        <v>138</v>
      </c>
      <c r="AM135" s="37">
        <v>44281</v>
      </c>
      <c r="AN135" s="37">
        <v>44284</v>
      </c>
      <c r="AO135" s="27" t="s">
        <v>47</v>
      </c>
      <c r="AP135" s="27"/>
      <c r="AQ135" s="27" t="s">
        <v>164</v>
      </c>
      <c r="AR135" s="27">
        <v>7203414112</v>
      </c>
      <c r="AS135" s="42"/>
      <c r="AT135" s="41">
        <v>1280000</v>
      </c>
      <c r="AU135" s="42" t="s">
        <v>91</v>
      </c>
      <c r="AV135" s="39" t="s">
        <v>165</v>
      </c>
      <c r="AW135" s="42">
        <v>1375000</v>
      </c>
      <c r="AX135" s="42"/>
      <c r="AY135" s="42">
        <v>1280000</v>
      </c>
      <c r="AZ135" s="37" t="s">
        <v>811</v>
      </c>
      <c r="BA135" s="37">
        <v>44300</v>
      </c>
      <c r="BB135" s="23" t="s">
        <v>52</v>
      </c>
      <c r="BC135" s="37">
        <v>44300</v>
      </c>
      <c r="BD135" s="159"/>
      <c r="BE135" s="27"/>
      <c r="BF135" s="20" t="s">
        <v>65</v>
      </c>
      <c r="BG135" s="30"/>
      <c r="BH135" s="43"/>
      <c r="BI135" s="60"/>
      <c r="BJ135" s="60"/>
    </row>
    <row r="136" spans="1:62" s="33" customFormat="1" ht="30" x14ac:dyDescent="0.2">
      <c r="A136" s="20">
        <v>134</v>
      </c>
      <c r="B136" s="36"/>
      <c r="C136" s="20"/>
      <c r="D136" s="20"/>
      <c r="E136" s="235" t="s">
        <v>54</v>
      </c>
      <c r="F136" s="20"/>
      <c r="G136" s="273" t="s">
        <v>47</v>
      </c>
      <c r="H136" s="273" t="s">
        <v>52</v>
      </c>
      <c r="I136" s="37"/>
      <c r="J136" s="63" t="s">
        <v>812</v>
      </c>
      <c r="K136" s="160"/>
      <c r="L136" s="25"/>
      <c r="M136" s="237">
        <v>199</v>
      </c>
      <c r="N136" s="309" t="s">
        <v>813</v>
      </c>
      <c r="O136" s="158" t="s">
        <v>47</v>
      </c>
      <c r="P136" s="23"/>
      <c r="Q136" s="24"/>
      <c r="R136" s="25"/>
      <c r="S136" s="20"/>
      <c r="T136" s="284" t="s">
        <v>660</v>
      </c>
      <c r="U136" s="20"/>
      <c r="V136" s="26"/>
      <c r="W136" s="300">
        <v>3200000</v>
      </c>
      <c r="X136" s="239" t="s">
        <v>790</v>
      </c>
      <c r="Y136" s="20"/>
      <c r="Z136" s="39"/>
      <c r="AA136" s="40"/>
      <c r="AB136" s="27"/>
      <c r="AC136" s="27"/>
      <c r="AD136" s="27"/>
      <c r="AE136" s="40"/>
      <c r="AF136" s="24"/>
      <c r="AG136" s="39"/>
      <c r="AH136" s="39"/>
      <c r="AI136" s="37"/>
      <c r="AJ136" s="37"/>
      <c r="AK136" s="39"/>
      <c r="AL136" s="39"/>
      <c r="AM136" s="37"/>
      <c r="AN136" s="37"/>
      <c r="AO136" s="27"/>
      <c r="AP136" s="27"/>
      <c r="AQ136" s="27"/>
      <c r="AR136" s="27"/>
      <c r="AS136" s="42"/>
      <c r="AT136" s="41"/>
      <c r="AU136" s="42"/>
      <c r="AV136" s="39"/>
      <c r="AW136" s="42"/>
      <c r="AX136" s="42"/>
      <c r="AY136" s="42"/>
      <c r="AZ136" s="37"/>
      <c r="BA136" s="37"/>
      <c r="BB136" s="23"/>
      <c r="BC136" s="37"/>
      <c r="BD136" s="159"/>
      <c r="BE136" s="27"/>
      <c r="BF136" s="20"/>
      <c r="BG136" s="30"/>
      <c r="BH136" s="43"/>
      <c r="BI136" s="60"/>
      <c r="BJ136" s="60"/>
    </row>
    <row r="137" spans="1:62" s="33" customFormat="1" ht="45" x14ac:dyDescent="0.2">
      <c r="A137" s="20">
        <v>135</v>
      </c>
      <c r="B137" s="36"/>
      <c r="C137" s="20"/>
      <c r="D137" s="20"/>
      <c r="E137" s="239" t="s">
        <v>55</v>
      </c>
      <c r="F137" s="20"/>
      <c r="G137" s="273" t="s">
        <v>47</v>
      </c>
      <c r="H137" s="58" t="s">
        <v>47</v>
      </c>
      <c r="I137" s="37"/>
      <c r="J137" s="289" t="s">
        <v>814</v>
      </c>
      <c r="K137" s="160"/>
      <c r="L137" s="25"/>
      <c r="M137" s="237">
        <v>200</v>
      </c>
      <c r="N137" s="282" t="s">
        <v>815</v>
      </c>
      <c r="O137" s="158" t="s">
        <v>47</v>
      </c>
      <c r="P137" s="23"/>
      <c r="Q137" s="24"/>
      <c r="R137" s="25"/>
      <c r="S137" s="20"/>
      <c r="T137" s="284" t="s">
        <v>632</v>
      </c>
      <c r="U137" s="20"/>
      <c r="V137" s="26"/>
      <c r="W137" s="283">
        <v>197519</v>
      </c>
      <c r="X137" s="284" t="s">
        <v>816</v>
      </c>
      <c r="Y137" s="20"/>
      <c r="Z137" s="39"/>
      <c r="AA137" s="39"/>
      <c r="AB137" s="27"/>
      <c r="AC137" s="27"/>
      <c r="AD137" s="27"/>
      <c r="AE137" s="40"/>
      <c r="AF137" s="24"/>
      <c r="AG137" s="39"/>
      <c r="AH137" s="39"/>
      <c r="AI137" s="37"/>
      <c r="AJ137" s="37"/>
      <c r="AK137" s="37"/>
      <c r="AL137" s="37"/>
      <c r="AM137" s="37"/>
      <c r="AN137" s="37"/>
      <c r="AO137" s="27"/>
      <c r="AP137" s="27"/>
      <c r="AQ137" s="27"/>
      <c r="AR137" s="27"/>
      <c r="AS137" s="42"/>
      <c r="AT137" s="41"/>
      <c r="AU137" s="42"/>
      <c r="AV137" s="39"/>
      <c r="AW137" s="42"/>
      <c r="AX137" s="42"/>
      <c r="AY137" s="42"/>
      <c r="AZ137" s="37"/>
      <c r="BA137" s="37"/>
      <c r="BB137" s="23"/>
      <c r="BC137" s="37"/>
      <c r="BD137" s="159"/>
      <c r="BE137" s="27"/>
      <c r="BF137" s="20"/>
      <c r="BG137" s="30"/>
      <c r="BH137" s="43"/>
      <c r="BI137" s="35"/>
      <c r="BJ137" s="35"/>
    </row>
    <row r="138" spans="1:62" s="33" customFormat="1" ht="30" x14ac:dyDescent="0.2">
      <c r="A138" s="20">
        <v>136</v>
      </c>
      <c r="B138" s="36"/>
      <c r="C138" s="271" t="s">
        <v>1228</v>
      </c>
      <c r="D138" s="20" t="s">
        <v>45</v>
      </c>
      <c r="E138" s="239" t="s">
        <v>55</v>
      </c>
      <c r="F138" s="20" t="s">
        <v>47</v>
      </c>
      <c r="G138" s="273" t="s">
        <v>47</v>
      </c>
      <c r="H138" s="58" t="s">
        <v>47</v>
      </c>
      <c r="I138" s="37" t="s">
        <v>47</v>
      </c>
      <c r="J138" s="289" t="s">
        <v>1229</v>
      </c>
      <c r="K138" s="160" t="s">
        <v>47</v>
      </c>
      <c r="L138" s="25" t="s">
        <v>604</v>
      </c>
      <c r="M138" s="237">
        <v>201</v>
      </c>
      <c r="N138" s="282" t="s">
        <v>815</v>
      </c>
      <c r="O138" s="158" t="s">
        <v>47</v>
      </c>
      <c r="P138" s="23"/>
      <c r="Q138" s="24"/>
      <c r="R138" s="25" t="s">
        <v>592</v>
      </c>
      <c r="S138" s="20" t="s">
        <v>593</v>
      </c>
      <c r="T138" s="284" t="s">
        <v>632</v>
      </c>
      <c r="U138" s="20" t="s">
        <v>595</v>
      </c>
      <c r="V138" s="26">
        <f>W138*1.2</f>
        <v>126051.996</v>
      </c>
      <c r="W138" s="283">
        <v>105043.33</v>
      </c>
      <c r="X138" s="284" t="s">
        <v>816</v>
      </c>
      <c r="Y138" s="20" t="s">
        <v>1230</v>
      </c>
      <c r="Z138" s="39" t="s">
        <v>47</v>
      </c>
      <c r="AA138" s="40" t="s">
        <v>47</v>
      </c>
      <c r="AB138" s="27">
        <v>1</v>
      </c>
      <c r="AC138" s="27">
        <v>0</v>
      </c>
      <c r="AD138" s="27" t="s">
        <v>47</v>
      </c>
      <c r="AE138" s="40" t="s">
        <v>47</v>
      </c>
      <c r="AF138" s="24">
        <v>44333</v>
      </c>
      <c r="AG138" s="39" t="s">
        <v>1231</v>
      </c>
      <c r="AH138" s="39" t="s">
        <v>108</v>
      </c>
      <c r="AI138" s="37">
        <v>44333</v>
      </c>
      <c r="AJ138" s="37" t="s">
        <v>47</v>
      </c>
      <c r="AK138" s="37" t="s">
        <v>47</v>
      </c>
      <c r="AL138" s="37" t="s">
        <v>47</v>
      </c>
      <c r="AM138" s="37" t="s">
        <v>47</v>
      </c>
      <c r="AN138" s="37" t="s">
        <v>47</v>
      </c>
      <c r="AO138" s="27" t="s">
        <v>47</v>
      </c>
      <c r="AP138" s="27"/>
      <c r="AQ138" s="27" t="s">
        <v>1232</v>
      </c>
      <c r="AR138" s="27">
        <v>7224028975</v>
      </c>
      <c r="AS138" s="42">
        <f>AT138*1.2</f>
        <v>126051.996</v>
      </c>
      <c r="AT138" s="41">
        <f>W138</f>
        <v>105043.33</v>
      </c>
      <c r="AU138" s="42" t="s">
        <v>47</v>
      </c>
      <c r="AV138" s="39" t="s">
        <v>47</v>
      </c>
      <c r="AW138" s="42" t="s">
        <v>47</v>
      </c>
      <c r="AX138" s="42">
        <v>126052</v>
      </c>
      <c r="AY138" s="42">
        <f>AX138/1.2</f>
        <v>105043.33333333334</v>
      </c>
      <c r="AZ138" s="37" t="s">
        <v>1233</v>
      </c>
      <c r="BA138" s="37">
        <v>44335</v>
      </c>
      <c r="BB138" s="23" t="s">
        <v>47</v>
      </c>
      <c r="BC138" s="37">
        <v>44335</v>
      </c>
      <c r="BD138" s="159"/>
      <c r="BE138" s="27"/>
      <c r="BF138" s="20" t="s">
        <v>60</v>
      </c>
      <c r="BG138" s="30" t="s">
        <v>172</v>
      </c>
      <c r="BH138" s="43"/>
      <c r="BI138" s="35"/>
      <c r="BJ138" s="35"/>
    </row>
    <row r="139" spans="1:62" s="33" customFormat="1" ht="30" x14ac:dyDescent="0.2">
      <c r="A139" s="20">
        <v>137</v>
      </c>
      <c r="B139" s="36"/>
      <c r="C139" s="20"/>
      <c r="D139" s="20"/>
      <c r="E139" s="239" t="s">
        <v>55</v>
      </c>
      <c r="F139" s="20"/>
      <c r="G139" s="273" t="s">
        <v>47</v>
      </c>
      <c r="H139" s="58" t="s">
        <v>47</v>
      </c>
      <c r="I139" s="37"/>
      <c r="J139" s="289" t="s">
        <v>817</v>
      </c>
      <c r="K139" s="160"/>
      <c r="L139" s="25"/>
      <c r="M139" s="237">
        <v>202</v>
      </c>
      <c r="N139" s="282">
        <v>85</v>
      </c>
      <c r="O139" s="158" t="s">
        <v>47</v>
      </c>
      <c r="P139" s="23"/>
      <c r="Q139" s="24"/>
      <c r="R139" s="25"/>
      <c r="S139" s="20"/>
      <c r="T139" s="284" t="s">
        <v>632</v>
      </c>
      <c r="U139" s="20"/>
      <c r="V139" s="26"/>
      <c r="W139" s="283">
        <v>150000</v>
      </c>
      <c r="X139" s="284" t="s">
        <v>816</v>
      </c>
      <c r="Y139" s="20"/>
      <c r="Z139" s="39"/>
      <c r="AA139" s="40"/>
      <c r="AB139" s="27"/>
      <c r="AC139" s="27"/>
      <c r="AD139" s="27"/>
      <c r="AE139" s="40"/>
      <c r="AF139" s="24"/>
      <c r="AG139" s="39"/>
      <c r="AH139" s="39"/>
      <c r="AI139" s="37"/>
      <c r="AJ139" s="37"/>
      <c r="AK139" s="37"/>
      <c r="AL139" s="37"/>
      <c r="AM139" s="37"/>
      <c r="AN139" s="37"/>
      <c r="AO139" s="27"/>
      <c r="AP139" s="27"/>
      <c r="AQ139" s="27"/>
      <c r="AR139" s="27"/>
      <c r="AS139" s="42"/>
      <c r="AT139" s="41"/>
      <c r="AU139" s="42"/>
      <c r="AV139" s="39"/>
      <c r="AW139" s="42"/>
      <c r="AX139" s="42"/>
      <c r="AY139" s="42"/>
      <c r="AZ139" s="37"/>
      <c r="BA139" s="37"/>
      <c r="BB139" s="23"/>
      <c r="BC139" s="37"/>
      <c r="BD139" s="159"/>
      <c r="BE139" s="27"/>
      <c r="BF139" s="20"/>
      <c r="BG139" s="30"/>
      <c r="BH139" s="43"/>
      <c r="BI139" s="35"/>
      <c r="BJ139" s="35"/>
    </row>
    <row r="140" spans="1:62" s="33" customFormat="1" ht="30" x14ac:dyDescent="0.2">
      <c r="A140" s="20">
        <v>138</v>
      </c>
      <c r="B140" s="36"/>
      <c r="C140" s="20"/>
      <c r="D140" s="20"/>
      <c r="E140" s="239" t="s">
        <v>55</v>
      </c>
      <c r="F140" s="20"/>
      <c r="G140" s="273" t="s">
        <v>47</v>
      </c>
      <c r="H140" s="58" t="s">
        <v>47</v>
      </c>
      <c r="I140" s="37"/>
      <c r="J140" s="289" t="s">
        <v>818</v>
      </c>
      <c r="K140" s="160"/>
      <c r="L140" s="25"/>
      <c r="M140" s="237">
        <v>203</v>
      </c>
      <c r="N140" s="282">
        <v>85</v>
      </c>
      <c r="O140" s="158" t="s">
        <v>47</v>
      </c>
      <c r="P140" s="23"/>
      <c r="Q140" s="24"/>
      <c r="R140" s="25"/>
      <c r="S140" s="20"/>
      <c r="T140" s="284" t="s">
        <v>632</v>
      </c>
      <c r="U140" s="20"/>
      <c r="V140" s="26"/>
      <c r="W140" s="283">
        <v>270000</v>
      </c>
      <c r="X140" s="284" t="s">
        <v>816</v>
      </c>
      <c r="Y140" s="20"/>
      <c r="Z140" s="39"/>
      <c r="AA140" s="40"/>
      <c r="AB140" s="27"/>
      <c r="AC140" s="27"/>
      <c r="AD140" s="27"/>
      <c r="AE140" s="40"/>
      <c r="AF140" s="24"/>
      <c r="AG140" s="39"/>
      <c r="AH140" s="39"/>
      <c r="AI140" s="37"/>
      <c r="AJ140" s="37"/>
      <c r="AK140" s="37"/>
      <c r="AL140" s="37"/>
      <c r="AM140" s="37"/>
      <c r="AN140" s="37"/>
      <c r="AO140" s="27"/>
      <c r="AP140" s="27"/>
      <c r="AQ140" s="27"/>
      <c r="AR140" s="27"/>
      <c r="AS140" s="42"/>
      <c r="AT140" s="41"/>
      <c r="AU140" s="42"/>
      <c r="AV140" s="39"/>
      <c r="AW140" s="42"/>
      <c r="AX140" s="42"/>
      <c r="AY140" s="42"/>
      <c r="AZ140" s="37"/>
      <c r="BA140" s="37"/>
      <c r="BB140" s="23"/>
      <c r="BC140" s="37"/>
      <c r="BD140" s="159"/>
      <c r="BE140" s="27"/>
      <c r="BF140" s="20"/>
      <c r="BG140" s="30"/>
      <c r="BH140" s="43"/>
      <c r="BI140" s="35"/>
      <c r="BJ140" s="35"/>
    </row>
    <row r="141" spans="1:62" s="33" customFormat="1" ht="30" x14ac:dyDescent="0.2">
      <c r="A141" s="20">
        <v>139</v>
      </c>
      <c r="B141" s="36"/>
      <c r="C141" s="271" t="s">
        <v>166</v>
      </c>
      <c r="D141" s="20" t="s">
        <v>45</v>
      </c>
      <c r="E141" s="239" t="s">
        <v>55</v>
      </c>
      <c r="F141" s="20" t="s">
        <v>47</v>
      </c>
      <c r="G141" s="273" t="s">
        <v>47</v>
      </c>
      <c r="H141" s="58" t="s">
        <v>47</v>
      </c>
      <c r="I141" s="37" t="s">
        <v>47</v>
      </c>
      <c r="J141" s="289" t="s">
        <v>167</v>
      </c>
      <c r="K141" s="160" t="s">
        <v>47</v>
      </c>
      <c r="L141" s="25" t="s">
        <v>604</v>
      </c>
      <c r="M141" s="237">
        <v>204</v>
      </c>
      <c r="N141" s="282">
        <v>85</v>
      </c>
      <c r="O141" s="158" t="s">
        <v>47</v>
      </c>
      <c r="P141" s="23"/>
      <c r="Q141" s="24"/>
      <c r="R141" s="25" t="s">
        <v>592</v>
      </c>
      <c r="S141" s="20" t="s">
        <v>593</v>
      </c>
      <c r="T141" s="284" t="s">
        <v>632</v>
      </c>
      <c r="U141" s="20" t="s">
        <v>595</v>
      </c>
      <c r="V141" s="26"/>
      <c r="W141" s="283">
        <v>180000</v>
      </c>
      <c r="X141" s="284" t="s">
        <v>816</v>
      </c>
      <c r="Y141" s="20" t="s">
        <v>819</v>
      </c>
      <c r="Z141" s="39" t="s">
        <v>47</v>
      </c>
      <c r="AA141" s="40" t="s">
        <v>47</v>
      </c>
      <c r="AB141" s="27">
        <v>1</v>
      </c>
      <c r="AC141" s="27">
        <v>0</v>
      </c>
      <c r="AD141" s="27" t="s">
        <v>47</v>
      </c>
      <c r="AE141" s="40" t="s">
        <v>47</v>
      </c>
      <c r="AF141" s="24" t="s">
        <v>168</v>
      </c>
      <c r="AG141" s="39" t="s">
        <v>169</v>
      </c>
      <c r="AH141" s="39" t="s">
        <v>170</v>
      </c>
      <c r="AI141" s="37">
        <v>44284</v>
      </c>
      <c r="AJ141" s="37" t="s">
        <v>47</v>
      </c>
      <c r="AK141" s="39" t="s">
        <v>47</v>
      </c>
      <c r="AL141" s="39" t="s">
        <v>47</v>
      </c>
      <c r="AM141" s="37" t="s">
        <v>47</v>
      </c>
      <c r="AN141" s="37" t="s">
        <v>47</v>
      </c>
      <c r="AO141" s="27" t="s">
        <v>47</v>
      </c>
      <c r="AP141" s="27"/>
      <c r="AQ141" s="27" t="s">
        <v>171</v>
      </c>
      <c r="AR141" s="27">
        <v>7728528568</v>
      </c>
      <c r="AS141" s="42"/>
      <c r="AT141" s="41">
        <f>W141</f>
        <v>180000</v>
      </c>
      <c r="AU141" s="42" t="s">
        <v>91</v>
      </c>
      <c r="AV141" s="39" t="s">
        <v>47</v>
      </c>
      <c r="AW141" s="42" t="s">
        <v>47</v>
      </c>
      <c r="AX141" s="42"/>
      <c r="AY141" s="42">
        <v>180000</v>
      </c>
      <c r="AZ141" s="37" t="s">
        <v>820</v>
      </c>
      <c r="BA141" s="37">
        <v>44299</v>
      </c>
      <c r="BB141" s="23" t="s">
        <v>47</v>
      </c>
      <c r="BC141" s="37">
        <v>44299</v>
      </c>
      <c r="BD141" s="159"/>
      <c r="BE141" s="27"/>
      <c r="BF141" s="20" t="s">
        <v>60</v>
      </c>
      <c r="BG141" s="30" t="s">
        <v>172</v>
      </c>
      <c r="BH141" s="43"/>
      <c r="BI141" s="35"/>
      <c r="BJ141" s="35"/>
    </row>
    <row r="142" spans="1:62" s="33" customFormat="1" ht="30" x14ac:dyDescent="0.2">
      <c r="A142" s="20">
        <v>140</v>
      </c>
      <c r="B142" s="36"/>
      <c r="C142" s="271" t="s">
        <v>1433</v>
      </c>
      <c r="D142" s="20" t="s">
        <v>45</v>
      </c>
      <c r="E142" s="239" t="s">
        <v>55</v>
      </c>
      <c r="F142" s="20" t="s">
        <v>47</v>
      </c>
      <c r="G142" s="273" t="s">
        <v>47</v>
      </c>
      <c r="H142" s="58" t="s">
        <v>47</v>
      </c>
      <c r="I142" s="37" t="s">
        <v>47</v>
      </c>
      <c r="J142" s="67" t="s">
        <v>1434</v>
      </c>
      <c r="K142" s="160" t="s">
        <v>47</v>
      </c>
      <c r="L142" s="25" t="s">
        <v>604</v>
      </c>
      <c r="M142" s="237">
        <v>205</v>
      </c>
      <c r="N142" s="282">
        <v>85</v>
      </c>
      <c r="O142" s="158" t="s">
        <v>47</v>
      </c>
      <c r="P142" s="23"/>
      <c r="Q142" s="24"/>
      <c r="R142" s="25" t="s">
        <v>592</v>
      </c>
      <c r="S142" s="20" t="s">
        <v>593</v>
      </c>
      <c r="T142" s="284" t="s">
        <v>632</v>
      </c>
      <c r="U142" s="20" t="s">
        <v>595</v>
      </c>
      <c r="V142" s="26"/>
      <c r="W142" s="283">
        <v>494260</v>
      </c>
      <c r="X142" s="284" t="s">
        <v>816</v>
      </c>
      <c r="Y142" s="20" t="s">
        <v>1230</v>
      </c>
      <c r="Z142" s="39" t="s">
        <v>47</v>
      </c>
      <c r="AA142" s="40" t="s">
        <v>47</v>
      </c>
      <c r="AB142" s="27">
        <v>1</v>
      </c>
      <c r="AC142" s="27">
        <v>0</v>
      </c>
      <c r="AD142" s="27" t="s">
        <v>47</v>
      </c>
      <c r="AE142" s="40" t="s">
        <v>47</v>
      </c>
      <c r="AF142" s="24">
        <v>44357</v>
      </c>
      <c r="AG142" s="24" t="s">
        <v>1435</v>
      </c>
      <c r="AH142" s="52" t="s">
        <v>1436</v>
      </c>
      <c r="AI142" s="24">
        <v>44358</v>
      </c>
      <c r="AJ142" s="24" t="s">
        <v>47</v>
      </c>
      <c r="AK142" s="24" t="s">
        <v>47</v>
      </c>
      <c r="AL142" s="24" t="s">
        <v>47</v>
      </c>
      <c r="AM142" s="24" t="s">
        <v>47</v>
      </c>
      <c r="AN142" s="24" t="s">
        <v>47</v>
      </c>
      <c r="AO142" s="27" t="s">
        <v>47</v>
      </c>
      <c r="AP142" s="27"/>
      <c r="AQ142" s="27" t="s">
        <v>1437</v>
      </c>
      <c r="AR142" s="27">
        <v>7728528568</v>
      </c>
      <c r="AS142" s="42"/>
      <c r="AT142" s="41">
        <f>W142</f>
        <v>494260</v>
      </c>
      <c r="AU142" s="42" t="s">
        <v>91</v>
      </c>
      <c r="AV142" s="39" t="s">
        <v>47</v>
      </c>
      <c r="AW142" s="42" t="s">
        <v>47</v>
      </c>
      <c r="AX142" s="42"/>
      <c r="AY142" s="42">
        <v>494260</v>
      </c>
      <c r="AZ142" s="37" t="s">
        <v>1438</v>
      </c>
      <c r="BA142" s="37">
        <v>44364</v>
      </c>
      <c r="BB142" s="23" t="s">
        <v>47</v>
      </c>
      <c r="BC142" s="37">
        <v>44364</v>
      </c>
      <c r="BD142" s="159"/>
      <c r="BE142" s="27"/>
      <c r="BF142" s="20" t="s">
        <v>60</v>
      </c>
      <c r="BG142" s="30" t="s">
        <v>172</v>
      </c>
      <c r="BH142" s="43"/>
      <c r="BI142" s="35"/>
      <c r="BJ142" s="35"/>
    </row>
    <row r="143" spans="1:62" s="33" customFormat="1" ht="150" x14ac:dyDescent="0.2">
      <c r="A143" s="20">
        <v>141</v>
      </c>
      <c r="B143" s="36"/>
      <c r="C143" s="20"/>
      <c r="D143" s="20"/>
      <c r="E143" s="239" t="s">
        <v>55</v>
      </c>
      <c r="F143" s="20"/>
      <c r="G143" s="273" t="s">
        <v>47</v>
      </c>
      <c r="H143" s="58" t="s">
        <v>47</v>
      </c>
      <c r="I143" s="37"/>
      <c r="J143" s="289" t="s">
        <v>821</v>
      </c>
      <c r="K143" s="160"/>
      <c r="L143" s="25"/>
      <c r="M143" s="237">
        <v>206</v>
      </c>
      <c r="N143" s="282" t="s">
        <v>822</v>
      </c>
      <c r="O143" s="158" t="s">
        <v>47</v>
      </c>
      <c r="P143" s="23"/>
      <c r="Q143" s="24"/>
      <c r="R143" s="25"/>
      <c r="S143" s="20"/>
      <c r="T143" s="284" t="s">
        <v>632</v>
      </c>
      <c r="U143" s="20"/>
      <c r="V143" s="26"/>
      <c r="W143" s="283">
        <v>20979535.23</v>
      </c>
      <c r="X143" s="284" t="s">
        <v>693</v>
      </c>
      <c r="Y143" s="20"/>
      <c r="Z143" s="39"/>
      <c r="AA143" s="40"/>
      <c r="AB143" s="27"/>
      <c r="AC143" s="27"/>
      <c r="AD143" s="27"/>
      <c r="AE143" s="40"/>
      <c r="AF143" s="24"/>
      <c r="AG143" s="24"/>
      <c r="AH143" s="24"/>
      <c r="AI143" s="24"/>
      <c r="AJ143" s="24"/>
      <c r="AK143" s="39"/>
      <c r="AL143" s="39"/>
      <c r="AM143" s="37"/>
      <c r="AN143" s="37"/>
      <c r="AO143" s="27"/>
      <c r="AP143" s="27"/>
      <c r="AQ143" s="27"/>
      <c r="AR143" s="27"/>
      <c r="AS143" s="42"/>
      <c r="AT143" s="41"/>
      <c r="AU143" s="42"/>
      <c r="AV143" s="39"/>
      <c r="AW143" s="42"/>
      <c r="AX143" s="42"/>
      <c r="AY143" s="42"/>
      <c r="AZ143" s="37"/>
      <c r="BA143" s="37"/>
      <c r="BB143" s="23"/>
      <c r="BC143" s="37"/>
      <c r="BD143" s="159"/>
      <c r="BE143" s="27"/>
      <c r="BF143" s="20"/>
      <c r="BG143" s="30"/>
      <c r="BH143" s="43"/>
      <c r="BI143" s="35"/>
      <c r="BJ143" s="35"/>
    </row>
    <row r="144" spans="1:62" s="33" customFormat="1" ht="105" x14ac:dyDescent="0.2">
      <c r="A144" s="20">
        <v>142</v>
      </c>
      <c r="B144" s="36"/>
      <c r="C144" s="20"/>
      <c r="D144" s="20"/>
      <c r="E144" s="239" t="s">
        <v>55</v>
      </c>
      <c r="F144" s="20"/>
      <c r="G144" s="273" t="s">
        <v>47</v>
      </c>
      <c r="H144" s="58" t="s">
        <v>47</v>
      </c>
      <c r="I144" s="20"/>
      <c r="J144" s="289" t="s">
        <v>823</v>
      </c>
      <c r="K144" s="160"/>
      <c r="L144" s="160"/>
      <c r="M144" s="237">
        <v>207</v>
      </c>
      <c r="N144" s="282" t="s">
        <v>824</v>
      </c>
      <c r="O144" s="158" t="s">
        <v>47</v>
      </c>
      <c r="P144" s="23"/>
      <c r="Q144" s="24"/>
      <c r="R144" s="25"/>
      <c r="S144" s="20"/>
      <c r="T144" s="284" t="s">
        <v>632</v>
      </c>
      <c r="U144" s="20"/>
      <c r="V144" s="174"/>
      <c r="W144" s="283">
        <v>829959.35</v>
      </c>
      <c r="X144" s="284" t="s">
        <v>693</v>
      </c>
      <c r="Y144" s="57"/>
      <c r="Z144" s="39"/>
      <c r="AA144" s="40"/>
      <c r="AB144" s="27"/>
      <c r="AC144" s="27"/>
      <c r="AD144" s="27"/>
      <c r="AE144" s="40"/>
      <c r="AF144" s="24"/>
      <c r="AG144" s="24"/>
      <c r="AH144" s="24"/>
      <c r="AI144" s="24"/>
      <c r="AJ144" s="24"/>
      <c r="AK144" s="39"/>
      <c r="AL144" s="39"/>
      <c r="AM144" s="37"/>
      <c r="AN144" s="37"/>
      <c r="AO144" s="27"/>
      <c r="AP144" s="27"/>
      <c r="AQ144" s="27"/>
      <c r="AR144" s="27"/>
      <c r="AS144" s="42"/>
      <c r="AT144" s="41"/>
      <c r="AU144" s="42"/>
      <c r="AV144" s="42"/>
      <c r="AW144" s="42"/>
      <c r="AX144" s="42"/>
      <c r="AY144" s="42"/>
      <c r="AZ144" s="37"/>
      <c r="BA144" s="37"/>
      <c r="BB144" s="23"/>
      <c r="BC144" s="37"/>
      <c r="BD144" s="159"/>
      <c r="BE144" s="27"/>
      <c r="BF144" s="20"/>
      <c r="BG144" s="30"/>
      <c r="BH144" s="43"/>
      <c r="BI144" s="35"/>
      <c r="BJ144" s="35"/>
    </row>
    <row r="145" spans="1:62" s="33" customFormat="1" ht="90" x14ac:dyDescent="0.2">
      <c r="A145" s="20">
        <v>143</v>
      </c>
      <c r="B145" s="36"/>
      <c r="C145" s="20"/>
      <c r="D145" s="20"/>
      <c r="E145" s="239" t="s">
        <v>55</v>
      </c>
      <c r="F145" s="20"/>
      <c r="G145" s="273" t="s">
        <v>47</v>
      </c>
      <c r="H145" s="58" t="s">
        <v>47</v>
      </c>
      <c r="I145" s="20"/>
      <c r="J145" s="289" t="s">
        <v>825</v>
      </c>
      <c r="K145" s="160"/>
      <c r="L145" s="160"/>
      <c r="M145" s="237">
        <v>208</v>
      </c>
      <c r="N145" s="282" t="s">
        <v>824</v>
      </c>
      <c r="O145" s="158" t="s">
        <v>47</v>
      </c>
      <c r="P145" s="23"/>
      <c r="Q145" s="24"/>
      <c r="R145" s="25"/>
      <c r="S145" s="20"/>
      <c r="T145" s="284" t="s">
        <v>632</v>
      </c>
      <c r="U145" s="20"/>
      <c r="V145" s="47"/>
      <c r="W145" s="283">
        <v>3017421</v>
      </c>
      <c r="X145" s="284" t="s">
        <v>693</v>
      </c>
      <c r="Y145" s="20"/>
      <c r="Z145" s="39"/>
      <c r="AA145" s="40"/>
      <c r="AB145" s="27"/>
      <c r="AC145" s="27"/>
      <c r="AD145" s="27"/>
      <c r="AE145" s="40"/>
      <c r="AF145" s="24"/>
      <c r="AG145" s="24"/>
      <c r="AH145" s="24"/>
      <c r="AI145" s="24"/>
      <c r="AJ145" s="24"/>
      <c r="AK145" s="39"/>
      <c r="AL145" s="39"/>
      <c r="AM145" s="37"/>
      <c r="AN145" s="37"/>
      <c r="AO145" s="27"/>
      <c r="AP145" s="27"/>
      <c r="AQ145" s="27"/>
      <c r="AR145" s="27"/>
      <c r="AS145" s="42"/>
      <c r="AT145" s="41"/>
      <c r="AU145" s="42"/>
      <c r="AV145" s="42"/>
      <c r="AW145" s="42"/>
      <c r="AX145" s="42"/>
      <c r="AY145" s="42"/>
      <c r="AZ145" s="37"/>
      <c r="BA145" s="37"/>
      <c r="BB145" s="23"/>
      <c r="BC145" s="37"/>
      <c r="BD145" s="159"/>
      <c r="BE145" s="27"/>
      <c r="BF145" s="20"/>
      <c r="BG145" s="30"/>
      <c r="BH145" s="43"/>
      <c r="BI145" s="35"/>
      <c r="BJ145" s="35"/>
    </row>
    <row r="146" spans="1:62" s="33" customFormat="1" ht="150" x14ac:dyDescent="0.2">
      <c r="A146" s="20">
        <v>144</v>
      </c>
      <c r="B146" s="36"/>
      <c r="C146" s="271" t="s">
        <v>173</v>
      </c>
      <c r="D146" s="20" t="s">
        <v>51</v>
      </c>
      <c r="E146" s="239" t="s">
        <v>55</v>
      </c>
      <c r="F146" s="20" t="s">
        <v>47</v>
      </c>
      <c r="G146" s="273" t="s">
        <v>47</v>
      </c>
      <c r="H146" s="58" t="s">
        <v>47</v>
      </c>
      <c r="I146" s="37" t="s">
        <v>47</v>
      </c>
      <c r="J146" s="289" t="s">
        <v>174</v>
      </c>
      <c r="K146" s="160" t="s">
        <v>47</v>
      </c>
      <c r="L146" s="25" t="s">
        <v>604</v>
      </c>
      <c r="M146" s="237">
        <v>209</v>
      </c>
      <c r="N146" s="282" t="s">
        <v>822</v>
      </c>
      <c r="O146" s="158" t="s">
        <v>47</v>
      </c>
      <c r="P146" s="23"/>
      <c r="Q146" s="24"/>
      <c r="R146" s="25" t="s">
        <v>826</v>
      </c>
      <c r="S146" s="20" t="s">
        <v>593</v>
      </c>
      <c r="T146" s="284" t="s">
        <v>632</v>
      </c>
      <c r="U146" s="20" t="s">
        <v>827</v>
      </c>
      <c r="V146" s="26">
        <f>W146*1.2</f>
        <v>801022.35600000003</v>
      </c>
      <c r="W146" s="283">
        <v>667518.63</v>
      </c>
      <c r="X146" s="284" t="s">
        <v>693</v>
      </c>
      <c r="Y146" s="20" t="s">
        <v>828</v>
      </c>
      <c r="Z146" s="39" t="s">
        <v>47</v>
      </c>
      <c r="AA146" s="40" t="s">
        <v>47</v>
      </c>
      <c r="AB146" s="27">
        <v>1</v>
      </c>
      <c r="AC146" s="27">
        <v>0</v>
      </c>
      <c r="AD146" s="27" t="s">
        <v>47</v>
      </c>
      <c r="AE146" s="40" t="s">
        <v>47</v>
      </c>
      <c r="AF146" s="24">
        <v>44273</v>
      </c>
      <c r="AG146" s="24" t="s">
        <v>47</v>
      </c>
      <c r="AH146" s="24" t="s">
        <v>47</v>
      </c>
      <c r="AI146" s="24" t="s">
        <v>47</v>
      </c>
      <c r="AJ146" s="24" t="s">
        <v>47</v>
      </c>
      <c r="AK146" s="39" t="s">
        <v>163</v>
      </c>
      <c r="AL146" s="39" t="s">
        <v>175</v>
      </c>
      <c r="AM146" s="37">
        <v>44281</v>
      </c>
      <c r="AN146" s="37" t="s">
        <v>47</v>
      </c>
      <c r="AO146" s="27" t="s">
        <v>47</v>
      </c>
      <c r="AP146" s="27"/>
      <c r="AQ146" s="27" t="s">
        <v>176</v>
      </c>
      <c r="AR146" s="27">
        <v>7204660086</v>
      </c>
      <c r="AS146" s="42">
        <f>AT146*1.2</f>
        <v>801022.35600000003</v>
      </c>
      <c r="AT146" s="41">
        <f>W146</f>
        <v>667518.63</v>
      </c>
      <c r="AU146" s="42" t="s">
        <v>47</v>
      </c>
      <c r="AV146" s="39" t="s">
        <v>47</v>
      </c>
      <c r="AW146" s="42" t="s">
        <v>47</v>
      </c>
      <c r="AX146" s="42">
        <v>801022.36</v>
      </c>
      <c r="AY146" s="42">
        <f>AX146/1.2</f>
        <v>667518.6333333333</v>
      </c>
      <c r="AZ146" s="37" t="s">
        <v>829</v>
      </c>
      <c r="BA146" s="37">
        <v>44286</v>
      </c>
      <c r="BB146" s="23" t="s">
        <v>47</v>
      </c>
      <c r="BC146" s="37">
        <v>44286</v>
      </c>
      <c r="BD146" s="159"/>
      <c r="BE146" s="27"/>
      <c r="BF146" s="20" t="s">
        <v>60</v>
      </c>
      <c r="BG146" s="30" t="s">
        <v>177</v>
      </c>
      <c r="BH146" s="43"/>
      <c r="BI146" s="35"/>
      <c r="BJ146" s="35"/>
    </row>
    <row r="147" spans="1:62" s="33" customFormat="1" ht="165" x14ac:dyDescent="0.2">
      <c r="A147" s="20">
        <v>145</v>
      </c>
      <c r="B147" s="36"/>
      <c r="C147" s="271" t="s">
        <v>173</v>
      </c>
      <c r="D147" s="20" t="s">
        <v>51</v>
      </c>
      <c r="E147" s="239" t="s">
        <v>55</v>
      </c>
      <c r="F147" s="20" t="s">
        <v>47</v>
      </c>
      <c r="G147" s="273" t="s">
        <v>47</v>
      </c>
      <c r="H147" s="58" t="s">
        <v>47</v>
      </c>
      <c r="I147" s="37" t="s">
        <v>47</v>
      </c>
      <c r="J147" s="289" t="s">
        <v>178</v>
      </c>
      <c r="K147" s="160" t="s">
        <v>47</v>
      </c>
      <c r="L147" s="25" t="s">
        <v>830</v>
      </c>
      <c r="M147" s="237">
        <v>210</v>
      </c>
      <c r="N147" s="282" t="s">
        <v>824</v>
      </c>
      <c r="O147" s="158" t="s">
        <v>47</v>
      </c>
      <c r="P147" s="23"/>
      <c r="Q147" s="24"/>
      <c r="R147" s="25" t="s">
        <v>826</v>
      </c>
      <c r="S147" s="20" t="s">
        <v>593</v>
      </c>
      <c r="T147" s="284" t="s">
        <v>632</v>
      </c>
      <c r="U147" s="20" t="s">
        <v>827</v>
      </c>
      <c r="V147" s="26">
        <f>W147*1.12</f>
        <v>1624735.7280000001</v>
      </c>
      <c r="W147" s="283">
        <v>1450656.9</v>
      </c>
      <c r="X147" s="284" t="s">
        <v>693</v>
      </c>
      <c r="Y147" s="20" t="s">
        <v>831</v>
      </c>
      <c r="Z147" s="39" t="s">
        <v>47</v>
      </c>
      <c r="AA147" s="40" t="s">
        <v>47</v>
      </c>
      <c r="AB147" s="27">
        <v>1</v>
      </c>
      <c r="AC147" s="27">
        <v>0</v>
      </c>
      <c r="AD147" s="27" t="s">
        <v>47</v>
      </c>
      <c r="AE147" s="40" t="s">
        <v>47</v>
      </c>
      <c r="AF147" s="24">
        <v>44273</v>
      </c>
      <c r="AG147" s="24" t="s">
        <v>47</v>
      </c>
      <c r="AH147" s="24" t="s">
        <v>47</v>
      </c>
      <c r="AI147" s="24" t="s">
        <v>47</v>
      </c>
      <c r="AJ147" s="24" t="s">
        <v>47</v>
      </c>
      <c r="AK147" s="39" t="s">
        <v>163</v>
      </c>
      <c r="AL147" s="39" t="s">
        <v>175</v>
      </c>
      <c r="AM147" s="37">
        <v>44281</v>
      </c>
      <c r="AN147" s="37" t="s">
        <v>47</v>
      </c>
      <c r="AO147" s="27" t="s">
        <v>47</v>
      </c>
      <c r="AP147" s="27"/>
      <c r="AQ147" s="27" t="s">
        <v>176</v>
      </c>
      <c r="AR147" s="27">
        <v>7204660086</v>
      </c>
      <c r="AS147" s="42">
        <f>AT147*1.2</f>
        <v>1740788.2799999998</v>
      </c>
      <c r="AT147" s="41">
        <f>W147</f>
        <v>1450656.9</v>
      </c>
      <c r="AU147" s="42" t="s">
        <v>47</v>
      </c>
      <c r="AV147" s="39" t="s">
        <v>47</v>
      </c>
      <c r="AW147" s="42" t="s">
        <v>47</v>
      </c>
      <c r="AX147" s="42">
        <v>1740788.28</v>
      </c>
      <c r="AY147" s="42">
        <f>AX147/1.2</f>
        <v>1450656.9000000001</v>
      </c>
      <c r="AZ147" s="37" t="s">
        <v>832</v>
      </c>
      <c r="BA147" s="37">
        <v>44286</v>
      </c>
      <c r="BB147" s="23" t="s">
        <v>47</v>
      </c>
      <c r="BC147" s="37">
        <v>44286</v>
      </c>
      <c r="BD147" s="159"/>
      <c r="BE147" s="27"/>
      <c r="BF147" s="20" t="s">
        <v>60</v>
      </c>
      <c r="BG147" s="30" t="s">
        <v>177</v>
      </c>
      <c r="BH147" s="43"/>
      <c r="BI147" s="35"/>
      <c r="BJ147" s="35"/>
    </row>
    <row r="148" spans="1:62" s="33" customFormat="1" ht="150" x14ac:dyDescent="0.2">
      <c r="A148" s="20">
        <v>146</v>
      </c>
      <c r="B148" s="36"/>
      <c r="C148" s="20"/>
      <c r="D148" s="20"/>
      <c r="E148" s="239" t="s">
        <v>55</v>
      </c>
      <c r="F148" s="20"/>
      <c r="G148" s="273" t="s">
        <v>47</v>
      </c>
      <c r="H148" s="58" t="s">
        <v>47</v>
      </c>
      <c r="I148" s="37"/>
      <c r="J148" s="289" t="s">
        <v>833</v>
      </c>
      <c r="K148" s="160"/>
      <c r="L148" s="25"/>
      <c r="M148" s="237">
        <v>211</v>
      </c>
      <c r="N148" s="282" t="s">
        <v>822</v>
      </c>
      <c r="O148" s="158" t="s">
        <v>47</v>
      </c>
      <c r="P148" s="23"/>
      <c r="Q148" s="24"/>
      <c r="R148" s="25"/>
      <c r="S148" s="20"/>
      <c r="T148" s="284" t="s">
        <v>632</v>
      </c>
      <c r="U148" s="20"/>
      <c r="V148" s="26"/>
      <c r="W148" s="283">
        <v>3522609.6</v>
      </c>
      <c r="X148" s="284" t="s">
        <v>693</v>
      </c>
      <c r="Y148" s="20"/>
      <c r="Z148" s="39"/>
      <c r="AA148" s="40"/>
      <c r="AB148" s="27"/>
      <c r="AC148" s="27"/>
      <c r="AD148" s="27"/>
      <c r="AE148" s="40"/>
      <c r="AF148" s="24"/>
      <c r="AG148" s="39"/>
      <c r="AH148" s="39"/>
      <c r="AI148" s="37"/>
      <c r="AJ148" s="37"/>
      <c r="AK148" s="39"/>
      <c r="AL148" s="39"/>
      <c r="AM148" s="37"/>
      <c r="AN148" s="37"/>
      <c r="AO148" s="27"/>
      <c r="AP148" s="27"/>
      <c r="AQ148" s="27"/>
      <c r="AR148" s="27"/>
      <c r="AS148" s="42"/>
      <c r="AT148" s="41"/>
      <c r="AU148" s="42"/>
      <c r="AV148" s="39"/>
      <c r="AW148" s="42"/>
      <c r="AX148" s="42"/>
      <c r="AY148" s="42"/>
      <c r="AZ148" s="37"/>
      <c r="BA148" s="37"/>
      <c r="BB148" s="23"/>
      <c r="BC148" s="37"/>
      <c r="BD148" s="159"/>
      <c r="BE148" s="27"/>
      <c r="BF148" s="20"/>
      <c r="BG148" s="30"/>
      <c r="BH148" s="43"/>
      <c r="BI148" s="35"/>
      <c r="BJ148" s="35"/>
    </row>
    <row r="149" spans="1:62" s="33" customFormat="1" ht="165" x14ac:dyDescent="0.2">
      <c r="A149" s="20">
        <v>147</v>
      </c>
      <c r="B149" s="36"/>
      <c r="C149" s="20"/>
      <c r="D149" s="20"/>
      <c r="E149" s="239" t="s">
        <v>55</v>
      </c>
      <c r="F149" s="20"/>
      <c r="G149" s="273" t="s">
        <v>47</v>
      </c>
      <c r="H149" s="58" t="s">
        <v>47</v>
      </c>
      <c r="I149" s="37"/>
      <c r="J149" s="289" t="s">
        <v>834</v>
      </c>
      <c r="K149" s="160"/>
      <c r="L149" s="25"/>
      <c r="M149" s="237">
        <v>212</v>
      </c>
      <c r="N149" s="282" t="s">
        <v>824</v>
      </c>
      <c r="O149" s="158" t="s">
        <v>47</v>
      </c>
      <c r="P149" s="23"/>
      <c r="Q149" s="24"/>
      <c r="R149" s="25"/>
      <c r="S149" s="20"/>
      <c r="T149" s="284" t="s">
        <v>632</v>
      </c>
      <c r="U149" s="20"/>
      <c r="V149" s="26"/>
      <c r="W149" s="283">
        <v>1430790.0000000002</v>
      </c>
      <c r="X149" s="284" t="s">
        <v>693</v>
      </c>
      <c r="Y149" s="20"/>
      <c r="Z149" s="39"/>
      <c r="AA149" s="40"/>
      <c r="AB149" s="27"/>
      <c r="AC149" s="27"/>
      <c r="AD149" s="27"/>
      <c r="AE149" s="40"/>
      <c r="AF149" s="24"/>
      <c r="AG149" s="39"/>
      <c r="AH149" s="39"/>
      <c r="AI149" s="37"/>
      <c r="AJ149" s="37"/>
      <c r="AK149" s="37"/>
      <c r="AL149" s="37"/>
      <c r="AM149" s="37"/>
      <c r="AN149" s="37"/>
      <c r="AO149" s="27"/>
      <c r="AP149" s="27"/>
      <c r="AQ149" s="27"/>
      <c r="AR149" s="27"/>
      <c r="AS149" s="42"/>
      <c r="AT149" s="41"/>
      <c r="AU149" s="42"/>
      <c r="AV149" s="39"/>
      <c r="AW149" s="42"/>
      <c r="AX149" s="42"/>
      <c r="AY149" s="42"/>
      <c r="AZ149" s="37"/>
      <c r="BA149" s="37"/>
      <c r="BB149" s="23"/>
      <c r="BC149" s="37"/>
      <c r="BD149" s="159"/>
      <c r="BE149" s="27"/>
      <c r="BF149" s="20"/>
      <c r="BG149" s="30"/>
      <c r="BH149" s="43"/>
      <c r="BI149" s="35"/>
      <c r="BJ149" s="35"/>
    </row>
    <row r="150" spans="1:62" s="33" customFormat="1" ht="165" x14ac:dyDescent="0.2">
      <c r="A150" s="20">
        <v>148</v>
      </c>
      <c r="B150" s="36"/>
      <c r="C150" s="271" t="s">
        <v>179</v>
      </c>
      <c r="D150" s="20" t="s">
        <v>51</v>
      </c>
      <c r="E150" s="239" t="s">
        <v>55</v>
      </c>
      <c r="F150" s="20" t="s">
        <v>47</v>
      </c>
      <c r="G150" s="273" t="s">
        <v>47</v>
      </c>
      <c r="H150" s="58" t="s">
        <v>47</v>
      </c>
      <c r="I150" s="37" t="s">
        <v>47</v>
      </c>
      <c r="J150" s="289" t="s">
        <v>180</v>
      </c>
      <c r="K150" s="160" t="s">
        <v>47</v>
      </c>
      <c r="L150" s="25" t="s">
        <v>604</v>
      </c>
      <c r="M150" s="237">
        <v>213</v>
      </c>
      <c r="N150" s="282" t="s">
        <v>824</v>
      </c>
      <c r="O150" s="158" t="s">
        <v>47</v>
      </c>
      <c r="P150" s="23" t="s">
        <v>47</v>
      </c>
      <c r="Q150" s="24" t="s">
        <v>644</v>
      </c>
      <c r="R150" s="25" t="s">
        <v>826</v>
      </c>
      <c r="S150" s="20" t="s">
        <v>835</v>
      </c>
      <c r="T150" s="284" t="s">
        <v>632</v>
      </c>
      <c r="U150" s="20" t="s">
        <v>827</v>
      </c>
      <c r="V150" s="26">
        <f>W150*1.2</f>
        <v>3468050.0039999997</v>
      </c>
      <c r="W150" s="308">
        <v>2890041.67</v>
      </c>
      <c r="X150" s="284" t="s">
        <v>693</v>
      </c>
      <c r="Y150" s="20" t="s">
        <v>828</v>
      </c>
      <c r="Z150" s="39" t="s">
        <v>47</v>
      </c>
      <c r="AA150" s="40" t="s">
        <v>47</v>
      </c>
      <c r="AB150" s="27">
        <v>1</v>
      </c>
      <c r="AC150" s="27">
        <v>0</v>
      </c>
      <c r="AD150" s="27" t="s">
        <v>47</v>
      </c>
      <c r="AE150" s="40" t="s">
        <v>47</v>
      </c>
      <c r="AF150" s="24">
        <v>44236</v>
      </c>
      <c r="AG150" s="39" t="s">
        <v>47</v>
      </c>
      <c r="AH150" s="39" t="s">
        <v>47</v>
      </c>
      <c r="AI150" s="39" t="s">
        <v>47</v>
      </c>
      <c r="AJ150" s="39" t="s">
        <v>47</v>
      </c>
      <c r="AK150" s="39" t="s">
        <v>181</v>
      </c>
      <c r="AL150" s="39" t="s">
        <v>182</v>
      </c>
      <c r="AM150" s="37">
        <v>44239</v>
      </c>
      <c r="AN150" s="37" t="s">
        <v>47</v>
      </c>
      <c r="AO150" s="27" t="s">
        <v>47</v>
      </c>
      <c r="AP150" s="27"/>
      <c r="AQ150" s="27" t="s">
        <v>183</v>
      </c>
      <c r="AR150" s="27">
        <v>7203162698</v>
      </c>
      <c r="AS150" s="42">
        <v>3468050</v>
      </c>
      <c r="AT150" s="41">
        <f>AS150/1.2</f>
        <v>2890041.666666667</v>
      </c>
      <c r="AU150" s="42" t="s">
        <v>47</v>
      </c>
      <c r="AV150" s="39" t="s">
        <v>47</v>
      </c>
      <c r="AW150" s="42" t="s">
        <v>47</v>
      </c>
      <c r="AX150" s="42">
        <v>3468050</v>
      </c>
      <c r="AY150" s="42">
        <f>AX150/1.2</f>
        <v>2890041.666666667</v>
      </c>
      <c r="AZ150" s="37" t="s">
        <v>836</v>
      </c>
      <c r="BA150" s="37">
        <v>44239</v>
      </c>
      <c r="BB150" s="23" t="s">
        <v>47</v>
      </c>
      <c r="BC150" s="37">
        <v>44239</v>
      </c>
      <c r="BD150" s="159"/>
      <c r="BE150" s="27"/>
      <c r="BF150" s="20" t="s">
        <v>60</v>
      </c>
      <c r="BG150" s="30" t="s">
        <v>177</v>
      </c>
      <c r="BH150" s="43"/>
      <c r="BI150" s="35"/>
      <c r="BJ150" s="35"/>
    </row>
    <row r="151" spans="1:62" s="33" customFormat="1" ht="135" x14ac:dyDescent="0.2">
      <c r="A151" s="20">
        <v>149</v>
      </c>
      <c r="B151" s="36"/>
      <c r="C151" s="20"/>
      <c r="D151" s="20"/>
      <c r="E151" s="239" t="s">
        <v>55</v>
      </c>
      <c r="F151" s="20"/>
      <c r="G151" s="273" t="s">
        <v>47</v>
      </c>
      <c r="H151" s="58" t="s">
        <v>47</v>
      </c>
      <c r="I151" s="37"/>
      <c r="J151" s="289" t="s">
        <v>837</v>
      </c>
      <c r="K151" s="160"/>
      <c r="L151" s="25"/>
      <c r="M151" s="237">
        <v>214</v>
      </c>
      <c r="N151" s="282" t="s">
        <v>822</v>
      </c>
      <c r="O151" s="158" t="s">
        <v>47</v>
      </c>
      <c r="P151" s="23"/>
      <c r="Q151" s="24"/>
      <c r="R151" s="25"/>
      <c r="S151" s="20"/>
      <c r="T151" s="284" t="s">
        <v>632</v>
      </c>
      <c r="U151" s="20"/>
      <c r="V151" s="26"/>
      <c r="W151" s="283">
        <v>2223936</v>
      </c>
      <c r="X151" s="284" t="s">
        <v>693</v>
      </c>
      <c r="Y151" s="20"/>
      <c r="Z151" s="39"/>
      <c r="AA151" s="40"/>
      <c r="AB151" s="27"/>
      <c r="AC151" s="27"/>
      <c r="AD151" s="27"/>
      <c r="AE151" s="40"/>
      <c r="AF151" s="24"/>
      <c r="AG151" s="24"/>
      <c r="AH151" s="24"/>
      <c r="AI151" s="24"/>
      <c r="AJ151" s="24"/>
      <c r="AK151" s="39"/>
      <c r="AL151" s="39"/>
      <c r="AM151" s="37"/>
      <c r="AN151" s="37"/>
      <c r="AO151" s="27"/>
      <c r="AP151" s="27"/>
      <c r="AQ151" s="27"/>
      <c r="AR151" s="27"/>
      <c r="AS151" s="42"/>
      <c r="AT151" s="41"/>
      <c r="AU151" s="42"/>
      <c r="AV151" s="39"/>
      <c r="AW151" s="42"/>
      <c r="AX151" s="42"/>
      <c r="AY151" s="42"/>
      <c r="AZ151" s="37"/>
      <c r="BA151" s="37"/>
      <c r="BB151" s="23"/>
      <c r="BC151" s="37"/>
      <c r="BD151" s="159"/>
      <c r="BE151" s="27"/>
      <c r="BF151" s="20"/>
      <c r="BG151" s="30"/>
      <c r="BH151" s="43"/>
      <c r="BI151" s="35"/>
      <c r="BJ151" s="35"/>
    </row>
    <row r="152" spans="1:62" s="33" customFormat="1" ht="165" x14ac:dyDescent="0.2">
      <c r="A152" s="20">
        <v>150</v>
      </c>
      <c r="B152" s="36"/>
      <c r="C152" s="20"/>
      <c r="D152" s="20"/>
      <c r="E152" s="239" t="s">
        <v>55</v>
      </c>
      <c r="F152" s="20"/>
      <c r="G152" s="273" t="s">
        <v>47</v>
      </c>
      <c r="H152" s="58" t="s">
        <v>47</v>
      </c>
      <c r="I152" s="37"/>
      <c r="J152" s="289" t="s">
        <v>838</v>
      </c>
      <c r="K152" s="160"/>
      <c r="L152" s="25"/>
      <c r="M152" s="237">
        <v>215</v>
      </c>
      <c r="N152" s="282" t="s">
        <v>824</v>
      </c>
      <c r="O152" s="158" t="s">
        <v>47</v>
      </c>
      <c r="P152" s="23"/>
      <c r="Q152" s="24"/>
      <c r="R152" s="25"/>
      <c r="S152" s="20"/>
      <c r="T152" s="284" t="s">
        <v>632</v>
      </c>
      <c r="U152" s="20"/>
      <c r="V152" s="26"/>
      <c r="W152" s="283">
        <v>10386306</v>
      </c>
      <c r="X152" s="284" t="s">
        <v>693</v>
      </c>
      <c r="Y152" s="20"/>
      <c r="Z152" s="20"/>
      <c r="AA152" s="40"/>
      <c r="AB152" s="27"/>
      <c r="AC152" s="27"/>
      <c r="AD152" s="27"/>
      <c r="AE152" s="40"/>
      <c r="AF152" s="24"/>
      <c r="AG152" s="24"/>
      <c r="AH152" s="24"/>
      <c r="AI152" s="24"/>
      <c r="AJ152" s="24"/>
      <c r="AK152" s="39"/>
      <c r="AL152" s="39"/>
      <c r="AM152" s="37"/>
      <c r="AN152" s="37"/>
      <c r="AO152" s="27"/>
      <c r="AP152" s="27"/>
      <c r="AQ152" s="27"/>
      <c r="AR152" s="27"/>
      <c r="AS152" s="42"/>
      <c r="AT152" s="41"/>
      <c r="AU152" s="42"/>
      <c r="AV152" s="39"/>
      <c r="AW152" s="42"/>
      <c r="AX152" s="42"/>
      <c r="AY152" s="42"/>
      <c r="AZ152" s="37"/>
      <c r="BA152" s="37"/>
      <c r="BB152" s="23"/>
      <c r="BC152" s="37"/>
      <c r="BD152" s="159"/>
      <c r="BE152" s="27"/>
      <c r="BF152" s="20"/>
      <c r="BG152" s="30"/>
      <c r="BH152" s="43"/>
      <c r="BI152" s="35"/>
      <c r="BJ152" s="35"/>
    </row>
    <row r="153" spans="1:62" s="33" customFormat="1" ht="165" x14ac:dyDescent="0.2">
      <c r="A153" s="20">
        <v>151</v>
      </c>
      <c r="B153" s="36">
        <v>44222</v>
      </c>
      <c r="C153" s="271" t="s">
        <v>184</v>
      </c>
      <c r="D153" s="20" t="s">
        <v>51</v>
      </c>
      <c r="E153" s="239" t="s">
        <v>55</v>
      </c>
      <c r="F153" s="20" t="s">
        <v>47</v>
      </c>
      <c r="G153" s="273" t="s">
        <v>47</v>
      </c>
      <c r="H153" s="58" t="s">
        <v>47</v>
      </c>
      <c r="I153" s="37" t="s">
        <v>47</v>
      </c>
      <c r="J153" s="289" t="s">
        <v>185</v>
      </c>
      <c r="K153" s="160" t="s">
        <v>47</v>
      </c>
      <c r="L153" s="25" t="s">
        <v>604</v>
      </c>
      <c r="M153" s="237">
        <v>216</v>
      </c>
      <c r="N153" s="282" t="s">
        <v>824</v>
      </c>
      <c r="O153" s="158" t="s">
        <v>47</v>
      </c>
      <c r="P153" s="23"/>
      <c r="Q153" s="24"/>
      <c r="R153" s="25" t="s">
        <v>826</v>
      </c>
      <c r="S153" s="20" t="s">
        <v>835</v>
      </c>
      <c r="T153" s="284" t="s">
        <v>632</v>
      </c>
      <c r="U153" s="20" t="s">
        <v>827</v>
      </c>
      <c r="V153" s="26">
        <f>W153*1.2</f>
        <v>34851505.512000002</v>
      </c>
      <c r="W153" s="283">
        <v>29042921.260000002</v>
      </c>
      <c r="X153" s="284" t="s">
        <v>693</v>
      </c>
      <c r="Y153" s="20" t="s">
        <v>828</v>
      </c>
      <c r="Z153" s="20" t="s">
        <v>47</v>
      </c>
      <c r="AA153" s="40" t="s">
        <v>47</v>
      </c>
      <c r="AB153" s="27">
        <v>1</v>
      </c>
      <c r="AC153" s="27">
        <v>0</v>
      </c>
      <c r="AD153" s="27" t="s">
        <v>47</v>
      </c>
      <c r="AE153" s="40" t="s">
        <v>47</v>
      </c>
      <c r="AF153" s="24">
        <v>44236</v>
      </c>
      <c r="AG153" s="39" t="s">
        <v>47</v>
      </c>
      <c r="AH153" s="39" t="s">
        <v>47</v>
      </c>
      <c r="AI153" s="39" t="s">
        <v>47</v>
      </c>
      <c r="AJ153" s="39" t="s">
        <v>47</v>
      </c>
      <c r="AK153" s="39" t="s">
        <v>181</v>
      </c>
      <c r="AL153" s="39" t="s">
        <v>186</v>
      </c>
      <c r="AM153" s="37">
        <v>44257</v>
      </c>
      <c r="AN153" s="37" t="s">
        <v>47</v>
      </c>
      <c r="AO153" s="27" t="s">
        <v>47</v>
      </c>
      <c r="AP153" s="27"/>
      <c r="AQ153" s="27" t="s">
        <v>187</v>
      </c>
      <c r="AR153" s="27">
        <v>7203144385</v>
      </c>
      <c r="AS153" s="27">
        <f>AT153*1.2</f>
        <v>34851505.512000002</v>
      </c>
      <c r="AT153" s="41">
        <f>W153</f>
        <v>29042921.260000002</v>
      </c>
      <c r="AU153" s="27" t="s">
        <v>47</v>
      </c>
      <c r="AV153" s="27" t="s">
        <v>47</v>
      </c>
      <c r="AW153" s="27" t="s">
        <v>47</v>
      </c>
      <c r="AX153" s="42">
        <v>34851505.509999998</v>
      </c>
      <c r="AY153" s="42">
        <f>AX153/1.2</f>
        <v>29042921.258333333</v>
      </c>
      <c r="AZ153" s="37" t="s">
        <v>839</v>
      </c>
      <c r="BA153" s="37">
        <v>44259</v>
      </c>
      <c r="BB153" s="23" t="s">
        <v>47</v>
      </c>
      <c r="BC153" s="37">
        <v>44260</v>
      </c>
      <c r="BD153" s="159"/>
      <c r="BE153" s="27"/>
      <c r="BF153" s="20" t="s">
        <v>60</v>
      </c>
      <c r="BG153" s="30" t="s">
        <v>177</v>
      </c>
      <c r="BH153" s="43"/>
      <c r="BI153" s="60"/>
      <c r="BJ153" s="60"/>
    </row>
    <row r="154" spans="1:62" s="33" customFormat="1" ht="135" x14ac:dyDescent="0.2">
      <c r="A154" s="20">
        <v>152</v>
      </c>
      <c r="B154" s="36"/>
      <c r="C154" s="20"/>
      <c r="D154" s="20"/>
      <c r="E154" s="239" t="s">
        <v>55</v>
      </c>
      <c r="F154" s="20"/>
      <c r="G154" s="273" t="s">
        <v>47</v>
      </c>
      <c r="H154" s="58" t="s">
        <v>47</v>
      </c>
      <c r="I154" s="37"/>
      <c r="J154" s="289" t="s">
        <v>840</v>
      </c>
      <c r="K154" s="160"/>
      <c r="L154" s="25"/>
      <c r="M154" s="237">
        <v>217</v>
      </c>
      <c r="N154" s="282" t="s">
        <v>822</v>
      </c>
      <c r="O154" s="158" t="s">
        <v>47</v>
      </c>
      <c r="P154" s="23"/>
      <c r="Q154" s="24"/>
      <c r="R154" s="25"/>
      <c r="S154" s="20"/>
      <c r="T154" s="284" t="s">
        <v>632</v>
      </c>
      <c r="U154" s="20"/>
      <c r="V154" s="26"/>
      <c r="W154" s="283">
        <v>108458</v>
      </c>
      <c r="X154" s="284" t="s">
        <v>693</v>
      </c>
      <c r="Y154" s="20"/>
      <c r="Z154" s="39"/>
      <c r="AA154" s="40"/>
      <c r="AB154" s="27"/>
      <c r="AC154" s="27"/>
      <c r="AD154" s="27"/>
      <c r="AE154" s="40"/>
      <c r="AF154" s="24"/>
      <c r="AG154" s="39"/>
      <c r="AH154" s="39"/>
      <c r="AI154" s="37"/>
      <c r="AJ154" s="37"/>
      <c r="AK154" s="37"/>
      <c r="AL154" s="37"/>
      <c r="AM154" s="37"/>
      <c r="AN154" s="37"/>
      <c r="AO154" s="27"/>
      <c r="AP154" s="27"/>
      <c r="AQ154" s="27"/>
      <c r="AR154" s="27"/>
      <c r="AS154" s="42"/>
      <c r="AT154" s="41"/>
      <c r="AU154" s="42"/>
      <c r="AV154" s="39"/>
      <c r="AW154" s="42"/>
      <c r="AX154" s="42"/>
      <c r="AY154" s="42"/>
      <c r="AZ154" s="37"/>
      <c r="BA154" s="37"/>
      <c r="BB154" s="23"/>
      <c r="BC154" s="37"/>
      <c r="BD154" s="159"/>
      <c r="BE154" s="27"/>
      <c r="BF154" s="20"/>
      <c r="BG154" s="30"/>
      <c r="BH154" s="43"/>
      <c r="BI154" s="35"/>
      <c r="BJ154" s="35"/>
    </row>
    <row r="155" spans="1:62" s="33" customFormat="1" ht="165" x14ac:dyDescent="0.2">
      <c r="A155" s="20">
        <v>153</v>
      </c>
      <c r="B155" s="36"/>
      <c r="C155" s="20"/>
      <c r="D155" s="20"/>
      <c r="E155" s="239" t="s">
        <v>55</v>
      </c>
      <c r="F155" s="20"/>
      <c r="G155" s="273" t="s">
        <v>47</v>
      </c>
      <c r="H155" s="58" t="s">
        <v>47</v>
      </c>
      <c r="I155" s="37"/>
      <c r="J155" s="289" t="s">
        <v>841</v>
      </c>
      <c r="K155" s="160"/>
      <c r="L155" s="25"/>
      <c r="M155" s="237">
        <v>218</v>
      </c>
      <c r="N155" s="282" t="s">
        <v>824</v>
      </c>
      <c r="O155" s="158" t="s">
        <v>47</v>
      </c>
      <c r="P155" s="23"/>
      <c r="Q155" s="24"/>
      <c r="R155" s="25"/>
      <c r="S155" s="20"/>
      <c r="T155" s="284" t="s">
        <v>632</v>
      </c>
      <c r="U155" s="20"/>
      <c r="V155" s="26"/>
      <c r="W155" s="283">
        <v>110812</v>
      </c>
      <c r="X155" s="284" t="s">
        <v>693</v>
      </c>
      <c r="Y155" s="20"/>
      <c r="Z155" s="39"/>
      <c r="AA155" s="40"/>
      <c r="AB155" s="27"/>
      <c r="AC155" s="27"/>
      <c r="AD155" s="27"/>
      <c r="AE155" s="40"/>
      <c r="AF155" s="24"/>
      <c r="AG155" s="39"/>
      <c r="AH155" s="39"/>
      <c r="AI155" s="37"/>
      <c r="AJ155" s="37"/>
      <c r="AK155" s="37"/>
      <c r="AL155" s="37"/>
      <c r="AM155" s="37"/>
      <c r="AN155" s="37"/>
      <c r="AO155" s="27"/>
      <c r="AP155" s="27"/>
      <c r="AQ155" s="27"/>
      <c r="AR155" s="27"/>
      <c r="AS155" s="42"/>
      <c r="AT155" s="41"/>
      <c r="AU155" s="42"/>
      <c r="AV155" s="39"/>
      <c r="AW155" s="42"/>
      <c r="AX155" s="42"/>
      <c r="AY155" s="42"/>
      <c r="AZ155" s="37"/>
      <c r="BA155" s="37"/>
      <c r="BB155" s="23"/>
      <c r="BC155" s="37"/>
      <c r="BD155" s="159"/>
      <c r="BE155" s="27"/>
      <c r="BF155" s="20"/>
      <c r="BG155" s="30"/>
      <c r="BH155" s="43"/>
      <c r="BI155" s="35"/>
      <c r="BJ155" s="35"/>
    </row>
    <row r="156" spans="1:62" s="33" customFormat="1" ht="30" x14ac:dyDescent="0.2">
      <c r="A156" s="20">
        <v>154</v>
      </c>
      <c r="B156" s="36"/>
      <c r="C156" s="20" t="s">
        <v>1439</v>
      </c>
      <c r="D156" s="20" t="s">
        <v>68</v>
      </c>
      <c r="E156" s="235" t="s">
        <v>54</v>
      </c>
      <c r="F156" s="20">
        <v>32109893902</v>
      </c>
      <c r="G156" s="273" t="s">
        <v>47</v>
      </c>
      <c r="H156" s="273" t="s">
        <v>52</v>
      </c>
      <c r="I156" s="37">
        <v>44211</v>
      </c>
      <c r="J156" s="284" t="s">
        <v>188</v>
      </c>
      <c r="K156" s="160"/>
      <c r="L156" s="25" t="s">
        <v>604</v>
      </c>
      <c r="M156" s="237">
        <v>219</v>
      </c>
      <c r="N156" s="239" t="s">
        <v>842</v>
      </c>
      <c r="O156" s="158" t="s">
        <v>47</v>
      </c>
      <c r="P156" s="23"/>
      <c r="Q156" s="24"/>
      <c r="R156" s="25"/>
      <c r="S156" s="20" t="s">
        <v>610</v>
      </c>
      <c r="T156" s="284" t="s">
        <v>782</v>
      </c>
      <c r="U156" s="20"/>
      <c r="V156" s="26"/>
      <c r="W156" s="283">
        <v>27894442.620000001</v>
      </c>
      <c r="X156" s="284" t="s">
        <v>716</v>
      </c>
      <c r="Y156" s="20"/>
      <c r="Z156" s="39"/>
      <c r="AA156" s="40"/>
      <c r="AB156" s="27"/>
      <c r="AC156" s="27"/>
      <c r="AD156" s="27"/>
      <c r="AE156" s="40"/>
      <c r="AF156" s="24"/>
      <c r="AG156" s="39"/>
      <c r="AH156" s="39"/>
      <c r="AI156" s="37"/>
      <c r="AJ156" s="37"/>
      <c r="AK156" s="27"/>
      <c r="AL156" s="27"/>
      <c r="AM156" s="27"/>
      <c r="AN156" s="27"/>
      <c r="AO156" s="27"/>
      <c r="AP156" s="27"/>
      <c r="AQ156" s="27"/>
      <c r="AR156" s="27"/>
      <c r="AS156" s="42"/>
      <c r="AT156" s="41"/>
      <c r="AU156" s="42"/>
      <c r="AV156" s="39"/>
      <c r="AW156" s="42"/>
      <c r="AX156" s="42"/>
      <c r="AY156" s="42"/>
      <c r="AZ156" s="37"/>
      <c r="BA156" s="37"/>
      <c r="BB156" s="23"/>
      <c r="BC156" s="37"/>
      <c r="BD156" s="159"/>
      <c r="BE156" s="27"/>
      <c r="BF156" s="20"/>
      <c r="BG156" s="30"/>
      <c r="BH156" s="43"/>
      <c r="BI156" s="35"/>
      <c r="BJ156" s="35"/>
    </row>
    <row r="157" spans="1:62" s="33" customFormat="1" ht="75" x14ac:dyDescent="0.2">
      <c r="A157" s="20">
        <v>155</v>
      </c>
      <c r="B157" s="56">
        <v>44190</v>
      </c>
      <c r="C157" s="20" t="s">
        <v>189</v>
      </c>
      <c r="D157" s="20" t="s">
        <v>68</v>
      </c>
      <c r="E157" s="46" t="s">
        <v>55</v>
      </c>
      <c r="F157" s="20" t="s">
        <v>47</v>
      </c>
      <c r="G157" s="35" t="s">
        <v>47</v>
      </c>
      <c r="H157" s="35" t="s">
        <v>47</v>
      </c>
      <c r="I157" s="37" t="s">
        <v>47</v>
      </c>
      <c r="J157" s="51" t="s">
        <v>190</v>
      </c>
      <c r="K157" s="160" t="s">
        <v>843</v>
      </c>
      <c r="L157" s="25" t="s">
        <v>604</v>
      </c>
      <c r="M157" s="237">
        <v>220</v>
      </c>
      <c r="N157" s="25" t="s">
        <v>794</v>
      </c>
      <c r="O157" s="158">
        <v>60</v>
      </c>
      <c r="P157" s="23" t="s">
        <v>47</v>
      </c>
      <c r="Q157" s="24" t="s">
        <v>775</v>
      </c>
      <c r="R157" s="310" t="s">
        <v>795</v>
      </c>
      <c r="S157" s="20" t="s">
        <v>610</v>
      </c>
      <c r="T157" s="20" t="s">
        <v>613</v>
      </c>
      <c r="U157" s="20" t="s">
        <v>754</v>
      </c>
      <c r="V157" s="26">
        <f>W157*1.2</f>
        <v>208459.212</v>
      </c>
      <c r="W157" s="64">
        <v>173716.01</v>
      </c>
      <c r="X157" s="175" t="s">
        <v>776</v>
      </c>
      <c r="Y157" s="20" t="s">
        <v>777</v>
      </c>
      <c r="Z157" s="39" t="s">
        <v>47</v>
      </c>
      <c r="AA157" s="40" t="s">
        <v>47</v>
      </c>
      <c r="AB157" s="27">
        <v>1</v>
      </c>
      <c r="AC157" s="27">
        <v>0</v>
      </c>
      <c r="AD157" s="27" t="s">
        <v>47</v>
      </c>
      <c r="AE157" s="40" t="s">
        <v>47</v>
      </c>
      <c r="AF157" s="24">
        <v>44194</v>
      </c>
      <c r="AG157" s="39" t="s">
        <v>47</v>
      </c>
      <c r="AH157" s="39" t="s">
        <v>47</v>
      </c>
      <c r="AI157" s="37" t="s">
        <v>47</v>
      </c>
      <c r="AJ157" s="37" t="s">
        <v>47</v>
      </c>
      <c r="AK157" s="39" t="s">
        <v>191</v>
      </c>
      <c r="AL157" s="39" t="s">
        <v>192</v>
      </c>
      <c r="AM157" s="37">
        <v>44195</v>
      </c>
      <c r="AN157" s="37" t="s">
        <v>47</v>
      </c>
      <c r="AO157" s="27" t="s">
        <v>47</v>
      </c>
      <c r="AP157" s="27"/>
      <c r="AQ157" s="27" t="s">
        <v>193</v>
      </c>
      <c r="AR157" s="27">
        <v>5032196725</v>
      </c>
      <c r="AS157" s="42">
        <f>AT157*1.2</f>
        <v>208459.212</v>
      </c>
      <c r="AT157" s="41">
        <v>173716.01</v>
      </c>
      <c r="AU157" s="42" t="s">
        <v>194</v>
      </c>
      <c r="AV157" s="39" t="s">
        <v>47</v>
      </c>
      <c r="AW157" s="42"/>
      <c r="AX157" s="42">
        <f>AY157*1.2</f>
        <v>208459.212</v>
      </c>
      <c r="AY157" s="42">
        <v>173716.01</v>
      </c>
      <c r="AZ157" s="37" t="s">
        <v>844</v>
      </c>
      <c r="BA157" s="37">
        <v>44218</v>
      </c>
      <c r="BB157" s="37">
        <v>44218</v>
      </c>
      <c r="BC157" s="37"/>
      <c r="BD157" s="159"/>
      <c r="BE157" s="27"/>
      <c r="BF157" s="20" t="s">
        <v>104</v>
      </c>
      <c r="BG157" s="30" t="s">
        <v>75</v>
      </c>
      <c r="BH157" s="43"/>
      <c r="BI157" s="35"/>
      <c r="BJ157" s="35"/>
    </row>
    <row r="158" spans="1:62" s="33" customFormat="1" ht="76.5" customHeight="1" x14ac:dyDescent="0.2">
      <c r="A158" s="20">
        <v>156</v>
      </c>
      <c r="B158" s="36">
        <v>44147</v>
      </c>
      <c r="C158" s="20" t="s">
        <v>195</v>
      </c>
      <c r="D158" s="20" t="s">
        <v>68</v>
      </c>
      <c r="E158" s="46" t="s">
        <v>54</v>
      </c>
      <c r="F158" s="20">
        <v>32109910429</v>
      </c>
      <c r="G158" s="35" t="s">
        <v>47</v>
      </c>
      <c r="H158" s="35" t="s">
        <v>52</v>
      </c>
      <c r="I158" s="37">
        <v>44248</v>
      </c>
      <c r="J158" s="51" t="s">
        <v>196</v>
      </c>
      <c r="K158" s="160" t="s">
        <v>845</v>
      </c>
      <c r="L158" s="25" t="s">
        <v>830</v>
      </c>
      <c r="M158" s="237">
        <v>221</v>
      </c>
      <c r="N158" s="176" t="s">
        <v>846</v>
      </c>
      <c r="O158" s="158" t="s">
        <v>47</v>
      </c>
      <c r="P158" s="23" t="s">
        <v>52</v>
      </c>
      <c r="Q158" s="24" t="s">
        <v>644</v>
      </c>
      <c r="R158" s="25" t="s">
        <v>847</v>
      </c>
      <c r="S158" s="20" t="s">
        <v>610</v>
      </c>
      <c r="T158" s="20" t="s">
        <v>660</v>
      </c>
      <c r="U158" s="20" t="s">
        <v>848</v>
      </c>
      <c r="V158" s="26">
        <f>W158*1.2</f>
        <v>8041418.2919999994</v>
      </c>
      <c r="W158" s="64">
        <v>6701181.9100000001</v>
      </c>
      <c r="X158" s="175" t="s">
        <v>633</v>
      </c>
      <c r="Y158" s="20" t="s">
        <v>634</v>
      </c>
      <c r="Z158" s="39" t="s">
        <v>47</v>
      </c>
      <c r="AA158" s="40"/>
      <c r="AB158" s="27"/>
      <c r="AC158" s="27"/>
      <c r="AD158" s="27"/>
      <c r="AE158" s="40"/>
      <c r="AF158" s="24">
        <v>44264</v>
      </c>
      <c r="AG158" s="39" t="s">
        <v>47</v>
      </c>
      <c r="AH158" s="39" t="s">
        <v>47</v>
      </c>
      <c r="AI158" s="37" t="s">
        <v>47</v>
      </c>
      <c r="AJ158" s="37" t="s">
        <v>47</v>
      </c>
      <c r="AK158" s="37" t="s">
        <v>113</v>
      </c>
      <c r="AL158" s="37" t="s">
        <v>197</v>
      </c>
      <c r="AM158" s="37">
        <v>44271</v>
      </c>
      <c r="AN158" s="37"/>
      <c r="AO158" s="27" t="s">
        <v>47</v>
      </c>
      <c r="AP158" s="27"/>
      <c r="AQ158" s="27" t="s">
        <v>198</v>
      </c>
      <c r="AR158" s="27">
        <v>7710680280</v>
      </c>
      <c r="AS158" s="42">
        <f>AT158*1.2</f>
        <v>7518036</v>
      </c>
      <c r="AT158" s="41">
        <v>6265030</v>
      </c>
      <c r="AU158" s="42" t="s">
        <v>47</v>
      </c>
      <c r="AV158" s="39"/>
      <c r="AW158" s="42"/>
      <c r="AX158" s="42">
        <v>7518036</v>
      </c>
      <c r="AY158" s="42">
        <f>AX158/1.2</f>
        <v>6265030</v>
      </c>
      <c r="AZ158" s="37" t="s">
        <v>849</v>
      </c>
      <c r="BA158" s="37">
        <v>44298</v>
      </c>
      <c r="BB158" s="37" t="s">
        <v>52</v>
      </c>
      <c r="BC158" s="37">
        <v>44298</v>
      </c>
      <c r="BD158" s="159"/>
      <c r="BE158" s="27"/>
      <c r="BF158" s="20" t="s">
        <v>104</v>
      </c>
      <c r="BG158" s="30"/>
      <c r="BH158" s="43"/>
      <c r="BI158" s="35"/>
      <c r="BJ158" s="35"/>
    </row>
    <row r="159" spans="1:62" s="33" customFormat="1" ht="90" x14ac:dyDescent="0.2">
      <c r="A159" s="20">
        <v>157</v>
      </c>
      <c r="B159" s="36"/>
      <c r="C159" s="20" t="s">
        <v>199</v>
      </c>
      <c r="D159" s="20" t="s">
        <v>68</v>
      </c>
      <c r="E159" s="46" t="s">
        <v>54</v>
      </c>
      <c r="F159" s="20">
        <v>32109939041</v>
      </c>
      <c r="G159" s="35" t="s">
        <v>47</v>
      </c>
      <c r="H159" s="35" t="s">
        <v>52</v>
      </c>
      <c r="I159" s="37">
        <v>44225</v>
      </c>
      <c r="J159" s="51" t="s">
        <v>200</v>
      </c>
      <c r="K159" s="160" t="s">
        <v>850</v>
      </c>
      <c r="L159" s="25" t="s">
        <v>604</v>
      </c>
      <c r="M159" s="237">
        <v>222</v>
      </c>
      <c r="N159" s="311" t="s">
        <v>851</v>
      </c>
      <c r="O159" s="158" t="s">
        <v>47</v>
      </c>
      <c r="P159" s="23"/>
      <c r="Q159" s="177"/>
      <c r="R159" s="25" t="s">
        <v>852</v>
      </c>
      <c r="S159" s="20" t="s">
        <v>593</v>
      </c>
      <c r="T159" s="20" t="s">
        <v>632</v>
      </c>
      <c r="U159" s="20" t="s">
        <v>853</v>
      </c>
      <c r="V159" s="26"/>
      <c r="W159" s="64">
        <v>1050000</v>
      </c>
      <c r="X159" s="175" t="s">
        <v>710</v>
      </c>
      <c r="Y159" s="20" t="s">
        <v>854</v>
      </c>
      <c r="Z159" s="39"/>
      <c r="AA159" s="40"/>
      <c r="AB159" s="27"/>
      <c r="AC159" s="27"/>
      <c r="AD159" s="27"/>
      <c r="AE159" s="40"/>
      <c r="AF159" s="24">
        <v>44278</v>
      </c>
      <c r="AG159" s="39" t="s">
        <v>47</v>
      </c>
      <c r="AH159" s="39" t="s">
        <v>47</v>
      </c>
      <c r="AI159" s="39" t="s">
        <v>47</v>
      </c>
      <c r="AJ159" s="39" t="s">
        <v>47</v>
      </c>
      <c r="AK159" s="37" t="s">
        <v>169</v>
      </c>
      <c r="AL159" s="37" t="s">
        <v>201</v>
      </c>
      <c r="AM159" s="37">
        <v>44281</v>
      </c>
      <c r="AN159" s="37">
        <v>44281</v>
      </c>
      <c r="AO159" s="27" t="s">
        <v>47</v>
      </c>
      <c r="AP159" s="27"/>
      <c r="AQ159" s="27" t="s">
        <v>202</v>
      </c>
      <c r="AR159" s="27">
        <v>7713056834</v>
      </c>
      <c r="AS159" s="42"/>
      <c r="AT159" s="41">
        <v>900000</v>
      </c>
      <c r="AU159" s="42" t="s">
        <v>47</v>
      </c>
      <c r="AV159" s="39"/>
      <c r="AW159" s="42"/>
      <c r="AX159" s="42"/>
      <c r="AY159" s="42">
        <v>900000</v>
      </c>
      <c r="AZ159" s="37" t="s">
        <v>855</v>
      </c>
      <c r="BA159" s="37">
        <v>44295</v>
      </c>
      <c r="BB159" s="37" t="s">
        <v>52</v>
      </c>
      <c r="BC159" s="37">
        <v>44298</v>
      </c>
      <c r="BD159" s="159"/>
      <c r="BE159" s="27"/>
      <c r="BF159" s="20" t="s">
        <v>104</v>
      </c>
      <c r="BG159" s="30"/>
      <c r="BH159" s="43"/>
      <c r="BI159" s="35"/>
      <c r="BJ159" s="35"/>
    </row>
    <row r="160" spans="1:62" s="33" customFormat="1" ht="60.75" customHeight="1" x14ac:dyDescent="0.2">
      <c r="A160" s="20">
        <v>158</v>
      </c>
      <c r="B160" s="36">
        <v>44183</v>
      </c>
      <c r="C160" s="20" t="s">
        <v>203</v>
      </c>
      <c r="D160" s="20" t="s">
        <v>51</v>
      </c>
      <c r="E160" s="46" t="s">
        <v>55</v>
      </c>
      <c r="F160" s="20" t="s">
        <v>47</v>
      </c>
      <c r="G160" s="35" t="s">
        <v>47</v>
      </c>
      <c r="H160" s="35" t="s">
        <v>47</v>
      </c>
      <c r="I160" s="37" t="s">
        <v>47</v>
      </c>
      <c r="J160" s="51" t="s">
        <v>204</v>
      </c>
      <c r="K160" s="160" t="s">
        <v>856</v>
      </c>
      <c r="L160" s="25" t="s">
        <v>604</v>
      </c>
      <c r="M160" s="312">
        <v>223</v>
      </c>
      <c r="N160" s="68" t="s">
        <v>857</v>
      </c>
      <c r="O160" s="158" t="s">
        <v>47</v>
      </c>
      <c r="P160" s="23" t="s">
        <v>52</v>
      </c>
      <c r="Q160" s="178" t="s">
        <v>858</v>
      </c>
      <c r="R160" s="25" t="s">
        <v>781</v>
      </c>
      <c r="S160" s="20" t="s">
        <v>610</v>
      </c>
      <c r="T160" s="20" t="s">
        <v>782</v>
      </c>
      <c r="U160" s="20" t="s">
        <v>595</v>
      </c>
      <c r="V160" s="26">
        <f>W160*1.2</f>
        <v>8502600</v>
      </c>
      <c r="W160" s="64">
        <v>7085500</v>
      </c>
      <c r="X160" s="175" t="s">
        <v>716</v>
      </c>
      <c r="Y160" s="20" t="s">
        <v>859</v>
      </c>
      <c r="Z160" s="39" t="s">
        <v>47</v>
      </c>
      <c r="AA160" s="40" t="s">
        <v>47</v>
      </c>
      <c r="AB160" s="27">
        <v>1</v>
      </c>
      <c r="AC160" s="27">
        <v>0</v>
      </c>
      <c r="AD160" s="27" t="s">
        <v>47</v>
      </c>
      <c r="AE160" s="40" t="s">
        <v>47</v>
      </c>
      <c r="AF160" s="24">
        <v>44190</v>
      </c>
      <c r="AG160" s="39" t="s">
        <v>47</v>
      </c>
      <c r="AH160" s="39" t="s">
        <v>47</v>
      </c>
      <c r="AI160" s="37" t="s">
        <v>47</v>
      </c>
      <c r="AJ160" s="37" t="s">
        <v>47</v>
      </c>
      <c r="AK160" s="37" t="s">
        <v>205</v>
      </c>
      <c r="AL160" s="37" t="s">
        <v>206</v>
      </c>
      <c r="AM160" s="37">
        <v>44194</v>
      </c>
      <c r="AN160" s="37" t="s">
        <v>47</v>
      </c>
      <c r="AO160" s="27" t="s">
        <v>47</v>
      </c>
      <c r="AP160" s="27"/>
      <c r="AQ160" s="27" t="s">
        <v>207</v>
      </c>
      <c r="AR160" s="27">
        <v>7804635324</v>
      </c>
      <c r="AS160" s="26">
        <f>AT160*1.2</f>
        <v>8502600</v>
      </c>
      <c r="AT160" s="64">
        <v>7085500</v>
      </c>
      <c r="AU160" s="42" t="s">
        <v>91</v>
      </c>
      <c r="AV160" s="39" t="s">
        <v>47</v>
      </c>
      <c r="AW160" s="39"/>
      <c r="AX160" s="42">
        <v>8502600</v>
      </c>
      <c r="AY160" s="42">
        <f>AX160/1.2</f>
        <v>7085500</v>
      </c>
      <c r="AZ160" s="37" t="s">
        <v>860</v>
      </c>
      <c r="BA160" s="37">
        <v>44221</v>
      </c>
      <c r="BB160" s="37">
        <v>44221</v>
      </c>
      <c r="BC160" s="37"/>
      <c r="BD160" s="159"/>
      <c r="BE160" s="27"/>
      <c r="BF160" s="20" t="s">
        <v>104</v>
      </c>
      <c r="BG160" s="30" t="s">
        <v>208</v>
      </c>
      <c r="BH160" s="43"/>
      <c r="BI160" s="35"/>
      <c r="BJ160" s="35"/>
    </row>
    <row r="161" spans="1:62" s="268" customFormat="1" ht="165" x14ac:dyDescent="0.2">
      <c r="A161" s="250">
        <v>159</v>
      </c>
      <c r="B161" s="251">
        <v>44218</v>
      </c>
      <c r="C161" s="250" t="s">
        <v>209</v>
      </c>
      <c r="D161" s="250" t="s">
        <v>51</v>
      </c>
      <c r="E161" s="313" t="s">
        <v>54</v>
      </c>
      <c r="F161" s="250">
        <v>32109954019</v>
      </c>
      <c r="G161" s="267" t="s">
        <v>47</v>
      </c>
      <c r="H161" s="267" t="s">
        <v>52</v>
      </c>
      <c r="I161" s="254">
        <v>44230</v>
      </c>
      <c r="J161" s="314" t="s">
        <v>210</v>
      </c>
      <c r="K161" s="278" t="s">
        <v>47</v>
      </c>
      <c r="L161" s="255" t="s">
        <v>861</v>
      </c>
      <c r="M161" s="315">
        <v>224</v>
      </c>
      <c r="N161" s="255" t="s">
        <v>862</v>
      </c>
      <c r="O161" s="158">
        <v>50</v>
      </c>
      <c r="P161" s="253" t="s">
        <v>47</v>
      </c>
      <c r="Q161" s="177" t="s">
        <v>863</v>
      </c>
      <c r="R161" s="255" t="s">
        <v>864</v>
      </c>
      <c r="S161" s="250" t="s">
        <v>610</v>
      </c>
      <c r="T161" s="250" t="s">
        <v>865</v>
      </c>
      <c r="U161" s="250" t="s">
        <v>866</v>
      </c>
      <c r="V161" s="262">
        <v>1657333.3320000002</v>
      </c>
      <c r="W161" s="64">
        <v>1381111.11</v>
      </c>
      <c r="X161" s="316" t="s">
        <v>790</v>
      </c>
      <c r="Y161" s="250" t="s">
        <v>867</v>
      </c>
      <c r="Z161" s="259" t="s">
        <v>47</v>
      </c>
      <c r="AA161" s="260" t="s">
        <v>47</v>
      </c>
      <c r="AB161" s="261">
        <v>1</v>
      </c>
      <c r="AC161" s="261">
        <v>0</v>
      </c>
      <c r="AD161" s="261" t="s">
        <v>47</v>
      </c>
      <c r="AE161" s="260" t="s">
        <v>47</v>
      </c>
      <c r="AF161" s="256">
        <v>44264</v>
      </c>
      <c r="AG161" s="259" t="s">
        <v>47</v>
      </c>
      <c r="AH161" s="259" t="s">
        <v>47</v>
      </c>
      <c r="AI161" s="254" t="s">
        <v>47</v>
      </c>
      <c r="AJ161" s="254" t="s">
        <v>47</v>
      </c>
      <c r="AK161" s="259" t="s">
        <v>113</v>
      </c>
      <c r="AL161" s="259"/>
      <c r="AM161" s="254">
        <v>44271</v>
      </c>
      <c r="AN161" s="254">
        <v>44272</v>
      </c>
      <c r="AO161" s="261" t="s">
        <v>52</v>
      </c>
      <c r="AP161" s="261" t="s">
        <v>868</v>
      </c>
      <c r="AQ161" s="261" t="s">
        <v>211</v>
      </c>
      <c r="AR161" s="261">
        <v>7202094727</v>
      </c>
      <c r="AS161" s="263">
        <v>1640000</v>
      </c>
      <c r="AT161" s="41">
        <v>1366666.67</v>
      </c>
      <c r="AU161" s="263" t="s">
        <v>194</v>
      </c>
      <c r="AV161" s="259"/>
      <c r="AW161" s="263"/>
      <c r="AX161" s="263"/>
      <c r="AY161" s="263"/>
      <c r="AZ161" s="254"/>
      <c r="BA161" s="254"/>
      <c r="BB161" s="254"/>
      <c r="BC161" s="254"/>
      <c r="BD161" s="264"/>
      <c r="BE161" s="261" t="s">
        <v>212</v>
      </c>
      <c r="BF161" s="250" t="s">
        <v>65</v>
      </c>
      <c r="BG161" s="265"/>
      <c r="BH161" s="266"/>
      <c r="BI161" s="297">
        <v>44222</v>
      </c>
      <c r="BJ161" s="297">
        <v>44230</v>
      </c>
    </row>
    <row r="162" spans="1:62" s="33" customFormat="1" ht="58.5" customHeight="1" x14ac:dyDescent="0.2">
      <c r="A162" s="20">
        <v>160</v>
      </c>
      <c r="B162" s="36">
        <v>44189</v>
      </c>
      <c r="C162" s="20" t="s">
        <v>213</v>
      </c>
      <c r="D162" s="20" t="s">
        <v>45</v>
      </c>
      <c r="E162" s="46" t="s">
        <v>55</v>
      </c>
      <c r="F162" s="20" t="s">
        <v>47</v>
      </c>
      <c r="G162" s="35" t="s">
        <v>52</v>
      </c>
      <c r="H162" s="35" t="s">
        <v>47</v>
      </c>
      <c r="I162" s="37" t="s">
        <v>47</v>
      </c>
      <c r="J162" s="51" t="s">
        <v>214</v>
      </c>
      <c r="K162" s="160" t="s">
        <v>869</v>
      </c>
      <c r="L162" s="25" t="s">
        <v>604</v>
      </c>
      <c r="M162" s="312">
        <v>225</v>
      </c>
      <c r="N162" s="25" t="s">
        <v>870</v>
      </c>
      <c r="O162" s="158" t="s">
        <v>47</v>
      </c>
      <c r="P162" s="23"/>
      <c r="Q162" s="177"/>
      <c r="R162" s="25" t="s">
        <v>727</v>
      </c>
      <c r="S162" s="20" t="s">
        <v>722</v>
      </c>
      <c r="T162" s="20" t="s">
        <v>714</v>
      </c>
      <c r="U162" s="20" t="s">
        <v>729</v>
      </c>
      <c r="V162" s="26"/>
      <c r="W162" s="317">
        <v>6050431</v>
      </c>
      <c r="X162" s="175" t="s">
        <v>716</v>
      </c>
      <c r="Y162" s="20" t="s">
        <v>871</v>
      </c>
      <c r="Z162" s="39" t="s">
        <v>47</v>
      </c>
      <c r="AA162" s="40" t="s">
        <v>47</v>
      </c>
      <c r="AB162" s="27">
        <v>1</v>
      </c>
      <c r="AC162" s="27">
        <v>0</v>
      </c>
      <c r="AD162" s="27" t="s">
        <v>47</v>
      </c>
      <c r="AE162" s="40" t="s">
        <v>47</v>
      </c>
      <c r="AF162" s="24">
        <v>44221</v>
      </c>
      <c r="AG162" s="39" t="s">
        <v>215</v>
      </c>
      <c r="AH162" s="39" t="s">
        <v>216</v>
      </c>
      <c r="AI162" s="37">
        <v>44222</v>
      </c>
      <c r="AJ162" s="37" t="s">
        <v>47</v>
      </c>
      <c r="AK162" s="37" t="s">
        <v>47</v>
      </c>
      <c r="AL162" s="37" t="s">
        <v>47</v>
      </c>
      <c r="AM162" s="37" t="s">
        <v>47</v>
      </c>
      <c r="AN162" s="37" t="s">
        <v>47</v>
      </c>
      <c r="AO162" s="37" t="s">
        <v>47</v>
      </c>
      <c r="AP162" s="27"/>
      <c r="AQ162" s="27" t="s">
        <v>217</v>
      </c>
      <c r="AR162" s="27">
        <v>7203426703</v>
      </c>
      <c r="AS162" s="42"/>
      <c r="AT162" s="286">
        <v>6050431</v>
      </c>
      <c r="AU162" s="42" t="s">
        <v>91</v>
      </c>
      <c r="AV162" s="39" t="s">
        <v>47</v>
      </c>
      <c r="AW162" s="42"/>
      <c r="AX162" s="42"/>
      <c r="AY162" s="42">
        <v>6050431</v>
      </c>
      <c r="AZ162" s="37" t="s">
        <v>872</v>
      </c>
      <c r="BA162" s="37">
        <v>44223</v>
      </c>
      <c r="BB162" s="37">
        <v>44223</v>
      </c>
      <c r="BC162" s="37"/>
      <c r="BD162" s="159"/>
      <c r="BE162" s="27"/>
      <c r="BF162" s="20" t="s">
        <v>104</v>
      </c>
      <c r="BG162" s="30" t="s">
        <v>218</v>
      </c>
      <c r="BH162" s="43"/>
      <c r="BI162" s="35"/>
      <c r="BJ162" s="35"/>
    </row>
    <row r="163" spans="1:62" s="33" customFormat="1" ht="45" x14ac:dyDescent="0.2">
      <c r="A163" s="20">
        <v>161</v>
      </c>
      <c r="B163" s="36">
        <v>44216</v>
      </c>
      <c r="C163" s="271" t="s">
        <v>219</v>
      </c>
      <c r="D163" s="20" t="s">
        <v>45</v>
      </c>
      <c r="E163" s="46" t="s">
        <v>55</v>
      </c>
      <c r="F163" s="20" t="s">
        <v>47</v>
      </c>
      <c r="G163" s="35" t="s">
        <v>47</v>
      </c>
      <c r="H163" s="35"/>
      <c r="I163" s="37"/>
      <c r="J163" s="51" t="s">
        <v>220</v>
      </c>
      <c r="K163" s="160" t="s">
        <v>873</v>
      </c>
      <c r="L163" s="25" t="s">
        <v>604</v>
      </c>
      <c r="M163" s="312">
        <v>226</v>
      </c>
      <c r="N163" s="25" t="s">
        <v>874</v>
      </c>
      <c r="O163" s="158" t="s">
        <v>47</v>
      </c>
      <c r="P163" s="158" t="s">
        <v>52</v>
      </c>
      <c r="Q163" s="177" t="s">
        <v>644</v>
      </c>
      <c r="R163" s="25" t="s">
        <v>875</v>
      </c>
      <c r="S163" s="20" t="s">
        <v>593</v>
      </c>
      <c r="T163" s="20" t="s">
        <v>632</v>
      </c>
      <c r="U163" s="20" t="s">
        <v>876</v>
      </c>
      <c r="V163" s="26"/>
      <c r="W163" s="64">
        <v>202500</v>
      </c>
      <c r="X163" s="175" t="s">
        <v>877</v>
      </c>
      <c r="Y163" s="20" t="s">
        <v>878</v>
      </c>
      <c r="Z163" s="39" t="s">
        <v>47</v>
      </c>
      <c r="AA163" s="40" t="s">
        <v>47</v>
      </c>
      <c r="AB163" s="27">
        <v>1</v>
      </c>
      <c r="AC163" s="27">
        <v>0</v>
      </c>
      <c r="AD163" s="27" t="s">
        <v>47</v>
      </c>
      <c r="AE163" s="40" t="s">
        <v>47</v>
      </c>
      <c r="AF163" s="24">
        <v>44221</v>
      </c>
      <c r="AG163" s="39" t="s">
        <v>215</v>
      </c>
      <c r="AH163" s="39" t="s">
        <v>221</v>
      </c>
      <c r="AI163" s="37">
        <v>44222</v>
      </c>
      <c r="AJ163" s="37" t="s">
        <v>47</v>
      </c>
      <c r="AK163" s="37" t="s">
        <v>47</v>
      </c>
      <c r="AL163" s="37" t="s">
        <v>47</v>
      </c>
      <c r="AM163" s="37" t="s">
        <v>47</v>
      </c>
      <c r="AN163" s="37" t="s">
        <v>47</v>
      </c>
      <c r="AO163" s="27" t="s">
        <v>47</v>
      </c>
      <c r="AP163" s="27"/>
      <c r="AQ163" s="27" t="s">
        <v>222</v>
      </c>
      <c r="AR163" s="27">
        <v>7203210550</v>
      </c>
      <c r="AS163" s="42"/>
      <c r="AT163" s="41">
        <v>202500</v>
      </c>
      <c r="AU163" s="42" t="s">
        <v>91</v>
      </c>
      <c r="AV163" s="39"/>
      <c r="AW163" s="42"/>
      <c r="AX163" s="42"/>
      <c r="AY163" s="42">
        <v>202500</v>
      </c>
      <c r="AZ163" s="37" t="s">
        <v>879</v>
      </c>
      <c r="BA163" s="37">
        <v>44231</v>
      </c>
      <c r="BB163" s="37" t="s">
        <v>47</v>
      </c>
      <c r="BC163" s="37">
        <v>44231</v>
      </c>
      <c r="BD163" s="159"/>
      <c r="BE163" s="27"/>
      <c r="BF163" s="20" t="s">
        <v>65</v>
      </c>
      <c r="BG163" s="30" t="s">
        <v>218</v>
      </c>
      <c r="BH163" s="43"/>
      <c r="BI163" s="35"/>
      <c r="BJ163" s="35"/>
    </row>
    <row r="164" spans="1:62" s="33" customFormat="1" ht="45" x14ac:dyDescent="0.2">
      <c r="A164" s="20">
        <v>162</v>
      </c>
      <c r="B164" s="36">
        <v>44215</v>
      </c>
      <c r="C164" s="271" t="s">
        <v>223</v>
      </c>
      <c r="D164" s="20" t="s">
        <v>45</v>
      </c>
      <c r="E164" s="46" t="s">
        <v>55</v>
      </c>
      <c r="F164" s="20" t="s">
        <v>47</v>
      </c>
      <c r="G164" s="35" t="s">
        <v>47</v>
      </c>
      <c r="H164" s="35"/>
      <c r="I164" s="37"/>
      <c r="J164" s="51" t="s">
        <v>224</v>
      </c>
      <c r="K164" s="160" t="s">
        <v>880</v>
      </c>
      <c r="L164" s="25" t="s">
        <v>604</v>
      </c>
      <c r="M164" s="312">
        <v>227</v>
      </c>
      <c r="N164" s="25" t="s">
        <v>881</v>
      </c>
      <c r="O164" s="158" t="s">
        <v>47</v>
      </c>
      <c r="P164" s="158" t="s">
        <v>52</v>
      </c>
      <c r="Q164" s="177" t="s">
        <v>739</v>
      </c>
      <c r="R164" s="25" t="s">
        <v>882</v>
      </c>
      <c r="S164" s="20" t="s">
        <v>610</v>
      </c>
      <c r="T164" s="20" t="s">
        <v>782</v>
      </c>
      <c r="U164" s="20" t="s">
        <v>883</v>
      </c>
      <c r="V164" s="26">
        <v>381905.00399999996</v>
      </c>
      <c r="W164" s="64">
        <v>318254.17</v>
      </c>
      <c r="X164" s="175" t="s">
        <v>716</v>
      </c>
      <c r="Y164" s="20" t="s">
        <v>871</v>
      </c>
      <c r="Z164" s="39" t="s">
        <v>47</v>
      </c>
      <c r="AA164" s="40" t="s">
        <v>47</v>
      </c>
      <c r="AB164" s="27">
        <v>1</v>
      </c>
      <c r="AC164" s="27">
        <v>0</v>
      </c>
      <c r="AD164" s="27" t="s">
        <v>47</v>
      </c>
      <c r="AE164" s="40" t="s">
        <v>47</v>
      </c>
      <c r="AF164" s="24">
        <v>44221</v>
      </c>
      <c r="AG164" s="39" t="s">
        <v>215</v>
      </c>
      <c r="AH164" s="39" t="s">
        <v>225</v>
      </c>
      <c r="AI164" s="37">
        <v>44222</v>
      </c>
      <c r="AJ164" s="37" t="s">
        <v>47</v>
      </c>
      <c r="AK164" s="37" t="s">
        <v>47</v>
      </c>
      <c r="AL164" s="37" t="s">
        <v>47</v>
      </c>
      <c r="AM164" s="37" t="s">
        <v>47</v>
      </c>
      <c r="AN164" s="37" t="s">
        <v>47</v>
      </c>
      <c r="AO164" s="27" t="s">
        <v>47</v>
      </c>
      <c r="AP164" s="27"/>
      <c r="AQ164" s="27" t="s">
        <v>226</v>
      </c>
      <c r="AR164" s="27">
        <v>7204179260</v>
      </c>
      <c r="AS164" s="42">
        <v>381905.00399999996</v>
      </c>
      <c r="AT164" s="41">
        <v>318254.17</v>
      </c>
      <c r="AU164" s="42" t="s">
        <v>91</v>
      </c>
      <c r="AV164" s="39"/>
      <c r="AW164" s="42"/>
      <c r="AX164" s="42">
        <v>381905</v>
      </c>
      <c r="AY164" s="42">
        <v>318254.16666666669</v>
      </c>
      <c r="AZ164" s="37" t="s">
        <v>884</v>
      </c>
      <c r="BA164" s="37">
        <v>44232</v>
      </c>
      <c r="BB164" s="37" t="s">
        <v>47</v>
      </c>
      <c r="BC164" s="37">
        <v>44232</v>
      </c>
      <c r="BD164" s="159"/>
      <c r="BE164" s="27"/>
      <c r="BF164" s="20" t="s">
        <v>65</v>
      </c>
      <c r="BG164" s="30" t="s">
        <v>75</v>
      </c>
      <c r="BH164" s="43"/>
      <c r="BI164" s="35"/>
      <c r="BJ164" s="35"/>
    </row>
    <row r="165" spans="1:62" s="33" customFormat="1" ht="45" x14ac:dyDescent="0.2">
      <c r="A165" s="20">
        <v>163</v>
      </c>
      <c r="B165" s="36">
        <v>44221</v>
      </c>
      <c r="C165" s="271" t="s">
        <v>227</v>
      </c>
      <c r="D165" s="20" t="s">
        <v>45</v>
      </c>
      <c r="E165" s="46" t="s">
        <v>55</v>
      </c>
      <c r="F165" s="20" t="s">
        <v>47</v>
      </c>
      <c r="G165" s="35" t="s">
        <v>47</v>
      </c>
      <c r="H165" s="35"/>
      <c r="I165" s="37"/>
      <c r="J165" s="51" t="s">
        <v>228</v>
      </c>
      <c r="K165" s="160" t="s">
        <v>885</v>
      </c>
      <c r="L165" s="25" t="s">
        <v>604</v>
      </c>
      <c r="M165" s="312">
        <v>228</v>
      </c>
      <c r="N165" s="25" t="s">
        <v>881</v>
      </c>
      <c r="O165" s="158" t="s">
        <v>47</v>
      </c>
      <c r="P165" s="158" t="s">
        <v>52</v>
      </c>
      <c r="Q165" s="177" t="s">
        <v>644</v>
      </c>
      <c r="R165" s="25" t="s">
        <v>592</v>
      </c>
      <c r="S165" s="20" t="s">
        <v>610</v>
      </c>
      <c r="T165" s="20" t="s">
        <v>608</v>
      </c>
      <c r="U165" s="20" t="s">
        <v>595</v>
      </c>
      <c r="V165" s="26">
        <v>525879</v>
      </c>
      <c r="W165" s="64">
        <v>438232.5</v>
      </c>
      <c r="X165" s="175" t="s">
        <v>776</v>
      </c>
      <c r="Y165" s="20" t="s">
        <v>796</v>
      </c>
      <c r="Z165" s="39" t="s">
        <v>47</v>
      </c>
      <c r="AA165" s="40" t="s">
        <v>47</v>
      </c>
      <c r="AB165" s="27">
        <v>1</v>
      </c>
      <c r="AC165" s="27">
        <v>0</v>
      </c>
      <c r="AD165" s="27" t="s">
        <v>47</v>
      </c>
      <c r="AE165" s="40" t="s">
        <v>47</v>
      </c>
      <c r="AF165" s="24">
        <v>44221</v>
      </c>
      <c r="AG165" s="39" t="s">
        <v>215</v>
      </c>
      <c r="AH165" s="39" t="s">
        <v>73</v>
      </c>
      <c r="AI165" s="37">
        <v>44221</v>
      </c>
      <c r="AJ165" s="37" t="s">
        <v>47</v>
      </c>
      <c r="AK165" s="37" t="s">
        <v>47</v>
      </c>
      <c r="AL165" s="37" t="s">
        <v>47</v>
      </c>
      <c r="AM165" s="37" t="s">
        <v>47</v>
      </c>
      <c r="AN165" s="37" t="s">
        <v>47</v>
      </c>
      <c r="AO165" s="27" t="s">
        <v>47</v>
      </c>
      <c r="AP165" s="27"/>
      <c r="AQ165" s="27" t="s">
        <v>229</v>
      </c>
      <c r="AR165" s="27">
        <v>7451246680</v>
      </c>
      <c r="AS165" s="42">
        <v>525879</v>
      </c>
      <c r="AT165" s="41">
        <v>438232.5</v>
      </c>
      <c r="AU165" s="42" t="s">
        <v>91</v>
      </c>
      <c r="AV165" s="39"/>
      <c r="AW165" s="42"/>
      <c r="AX165" s="42">
        <v>525879</v>
      </c>
      <c r="AY165" s="42">
        <v>438232.5</v>
      </c>
      <c r="AZ165" s="37" t="s">
        <v>886</v>
      </c>
      <c r="BA165" s="37">
        <v>44228</v>
      </c>
      <c r="BB165" s="37" t="s">
        <v>47</v>
      </c>
      <c r="BC165" s="37">
        <v>44228</v>
      </c>
      <c r="BD165" s="159"/>
      <c r="BE165" s="27"/>
      <c r="BF165" s="20" t="s">
        <v>65</v>
      </c>
      <c r="BG165" s="30" t="s">
        <v>75</v>
      </c>
      <c r="BH165" s="43"/>
      <c r="BI165" s="35"/>
      <c r="BJ165" s="35"/>
    </row>
    <row r="166" spans="1:62" s="33" customFormat="1" ht="60" x14ac:dyDescent="0.2">
      <c r="A166" s="20">
        <v>164</v>
      </c>
      <c r="B166" s="36">
        <v>44186</v>
      </c>
      <c r="C166" s="20" t="s">
        <v>230</v>
      </c>
      <c r="D166" s="20" t="s">
        <v>51</v>
      </c>
      <c r="E166" s="46" t="s">
        <v>55</v>
      </c>
      <c r="F166" s="20" t="s">
        <v>47</v>
      </c>
      <c r="G166" s="35" t="s">
        <v>52</v>
      </c>
      <c r="H166" s="35" t="s">
        <v>47</v>
      </c>
      <c r="I166" s="37" t="s">
        <v>47</v>
      </c>
      <c r="J166" s="51" t="s">
        <v>231</v>
      </c>
      <c r="K166" s="160" t="s">
        <v>887</v>
      </c>
      <c r="L166" s="25" t="s">
        <v>604</v>
      </c>
      <c r="M166" s="312">
        <v>229</v>
      </c>
      <c r="N166" s="25" t="s">
        <v>750</v>
      </c>
      <c r="O166" s="158" t="s">
        <v>47</v>
      </c>
      <c r="P166" s="158"/>
      <c r="Q166" s="177"/>
      <c r="R166" s="25" t="s">
        <v>727</v>
      </c>
      <c r="S166" s="20" t="s">
        <v>722</v>
      </c>
      <c r="T166" s="20" t="s">
        <v>714</v>
      </c>
      <c r="U166" s="20" t="s">
        <v>729</v>
      </c>
      <c r="V166" s="26">
        <f>W166*1.2</f>
        <v>31564435.620000001</v>
      </c>
      <c r="W166" s="64">
        <v>26303696.350000001</v>
      </c>
      <c r="X166" s="175" t="s">
        <v>716</v>
      </c>
      <c r="Y166" s="20" t="s">
        <v>888</v>
      </c>
      <c r="Z166" s="39" t="s">
        <v>47</v>
      </c>
      <c r="AA166" s="40" t="s">
        <v>47</v>
      </c>
      <c r="AB166" s="27">
        <v>1</v>
      </c>
      <c r="AC166" s="27">
        <v>0</v>
      </c>
      <c r="AD166" s="27" t="s">
        <v>47</v>
      </c>
      <c r="AE166" s="40" t="s">
        <v>47</v>
      </c>
      <c r="AF166" s="24">
        <v>44190</v>
      </c>
      <c r="AG166" s="39" t="s">
        <v>47</v>
      </c>
      <c r="AH166" s="39" t="s">
        <v>47</v>
      </c>
      <c r="AI166" s="37" t="s">
        <v>47</v>
      </c>
      <c r="AJ166" s="37" t="s">
        <v>47</v>
      </c>
      <c r="AK166" s="37" t="s">
        <v>205</v>
      </c>
      <c r="AL166" s="37" t="s">
        <v>138</v>
      </c>
      <c r="AM166" s="37">
        <v>43855</v>
      </c>
      <c r="AN166" s="37" t="s">
        <v>47</v>
      </c>
      <c r="AO166" s="37" t="s">
        <v>47</v>
      </c>
      <c r="AP166" s="27"/>
      <c r="AQ166" s="27" t="s">
        <v>232</v>
      </c>
      <c r="AR166" s="27">
        <v>7204097843</v>
      </c>
      <c r="AS166" s="26">
        <f>AT166*1.2</f>
        <v>31564435.620000001</v>
      </c>
      <c r="AT166" s="64">
        <v>26303696.350000001</v>
      </c>
      <c r="AU166" s="42" t="s">
        <v>84</v>
      </c>
      <c r="AV166" s="39" t="s">
        <v>47</v>
      </c>
      <c r="AW166" s="42"/>
      <c r="AX166" s="42">
        <f>AY166*1.2</f>
        <v>31564435.620000001</v>
      </c>
      <c r="AY166" s="42">
        <v>26303696.350000001</v>
      </c>
      <c r="AZ166" s="37" t="s">
        <v>889</v>
      </c>
      <c r="BA166" s="37">
        <v>44224</v>
      </c>
      <c r="BB166" s="37" t="s">
        <v>47</v>
      </c>
      <c r="BC166" s="37">
        <v>44224</v>
      </c>
      <c r="BD166" s="159"/>
      <c r="BE166" s="27"/>
      <c r="BF166" s="20" t="s">
        <v>104</v>
      </c>
      <c r="BG166" s="30" t="s">
        <v>218</v>
      </c>
      <c r="BH166" s="43"/>
      <c r="BI166" s="35"/>
      <c r="BJ166" s="35"/>
    </row>
    <row r="167" spans="1:62" s="33" customFormat="1" ht="42.75" x14ac:dyDescent="0.2">
      <c r="A167" s="20">
        <v>165</v>
      </c>
      <c r="B167" s="36">
        <v>44224</v>
      </c>
      <c r="C167" s="20" t="s">
        <v>233</v>
      </c>
      <c r="D167" s="20" t="s">
        <v>45</v>
      </c>
      <c r="E167" s="46" t="s">
        <v>234</v>
      </c>
      <c r="F167" s="20">
        <v>32109944314</v>
      </c>
      <c r="G167" s="35" t="s">
        <v>47</v>
      </c>
      <c r="H167" s="35" t="s">
        <v>52</v>
      </c>
      <c r="I167" s="37">
        <v>44228</v>
      </c>
      <c r="J167" s="51" t="s">
        <v>235</v>
      </c>
      <c r="K167" s="160" t="s">
        <v>47</v>
      </c>
      <c r="L167" s="25" t="s">
        <v>604</v>
      </c>
      <c r="M167" s="312">
        <v>230</v>
      </c>
      <c r="N167" s="25" t="s">
        <v>774</v>
      </c>
      <c r="O167" s="158" t="s">
        <v>47</v>
      </c>
      <c r="P167" s="158" t="s">
        <v>33</v>
      </c>
      <c r="Q167" s="177" t="s">
        <v>890</v>
      </c>
      <c r="R167" s="25" t="s">
        <v>592</v>
      </c>
      <c r="S167" s="20" t="s">
        <v>610</v>
      </c>
      <c r="T167" s="20" t="s">
        <v>660</v>
      </c>
      <c r="U167" s="20" t="s">
        <v>595</v>
      </c>
      <c r="V167" s="26">
        <v>730407.75599999994</v>
      </c>
      <c r="W167" s="64">
        <v>608673.13</v>
      </c>
      <c r="X167" s="175" t="s">
        <v>790</v>
      </c>
      <c r="Y167" s="20" t="s">
        <v>867</v>
      </c>
      <c r="Z167" s="39" t="s">
        <v>47</v>
      </c>
      <c r="AA167" s="40" t="s">
        <v>47</v>
      </c>
      <c r="AB167" s="27">
        <v>3</v>
      </c>
      <c r="AC167" s="27">
        <v>0</v>
      </c>
      <c r="AD167" s="27" t="s">
        <v>47</v>
      </c>
      <c r="AE167" s="40" t="s">
        <v>47</v>
      </c>
      <c r="AF167" s="24">
        <v>44252</v>
      </c>
      <c r="AG167" s="39" t="s">
        <v>236</v>
      </c>
      <c r="AH167" s="39"/>
      <c r="AI167" s="37">
        <v>44253</v>
      </c>
      <c r="AJ167" s="37">
        <v>44253</v>
      </c>
      <c r="AK167" s="37" t="s">
        <v>47</v>
      </c>
      <c r="AL167" s="37" t="s">
        <v>47</v>
      </c>
      <c r="AM167" s="37" t="s">
        <v>47</v>
      </c>
      <c r="AN167" s="37" t="s">
        <v>47</v>
      </c>
      <c r="AO167" s="27" t="s">
        <v>47</v>
      </c>
      <c r="AP167" s="27"/>
      <c r="AQ167" s="27" t="s">
        <v>237</v>
      </c>
      <c r="AR167" s="27">
        <v>6319097277</v>
      </c>
      <c r="AS167" s="42">
        <v>437670</v>
      </c>
      <c r="AT167" s="41">
        <v>364725</v>
      </c>
      <c r="AU167" s="42" t="s">
        <v>84</v>
      </c>
      <c r="AV167" s="39" t="s">
        <v>238</v>
      </c>
      <c r="AW167" s="42">
        <v>688147.19</v>
      </c>
      <c r="AX167" s="42">
        <v>437670</v>
      </c>
      <c r="AY167" s="42">
        <v>364725</v>
      </c>
      <c r="AZ167" s="37" t="s">
        <v>891</v>
      </c>
      <c r="BA167" s="37">
        <v>44267</v>
      </c>
      <c r="BB167" s="37">
        <v>44267</v>
      </c>
      <c r="BC167" s="37"/>
      <c r="BD167" s="159"/>
      <c r="BE167" s="27"/>
      <c r="BF167" s="20" t="s">
        <v>65</v>
      </c>
      <c r="BG167" s="30"/>
      <c r="BH167" s="43"/>
      <c r="BI167" s="35"/>
      <c r="BJ167" s="35"/>
    </row>
    <row r="168" spans="1:62" s="33" customFormat="1" ht="45" x14ac:dyDescent="0.2">
      <c r="A168" s="20">
        <v>166</v>
      </c>
      <c r="B168" s="36"/>
      <c r="C168" s="271" t="s">
        <v>239</v>
      </c>
      <c r="D168" s="20" t="s">
        <v>45</v>
      </c>
      <c r="E168" s="46" t="s">
        <v>55</v>
      </c>
      <c r="F168" s="20" t="s">
        <v>47</v>
      </c>
      <c r="G168" s="35" t="s">
        <v>52</v>
      </c>
      <c r="H168" s="35" t="s">
        <v>47</v>
      </c>
      <c r="I168" s="37" t="s">
        <v>47</v>
      </c>
      <c r="J168" s="51" t="s">
        <v>240</v>
      </c>
      <c r="K168" s="160" t="s">
        <v>47</v>
      </c>
      <c r="L168" s="25" t="s">
        <v>604</v>
      </c>
      <c r="M168" s="312">
        <v>231</v>
      </c>
      <c r="N168" s="25" t="s">
        <v>892</v>
      </c>
      <c r="O168" s="158" t="s">
        <v>47</v>
      </c>
      <c r="P168" s="158"/>
      <c r="Q168" s="177"/>
      <c r="R168" s="25" t="s">
        <v>592</v>
      </c>
      <c r="S168" s="20" t="s">
        <v>610</v>
      </c>
      <c r="T168" s="20" t="s">
        <v>608</v>
      </c>
      <c r="U168" s="20" t="s">
        <v>595</v>
      </c>
      <c r="V168" s="26">
        <v>1000000</v>
      </c>
      <c r="W168" s="64">
        <v>833333.33</v>
      </c>
      <c r="X168" s="175" t="s">
        <v>790</v>
      </c>
      <c r="Y168" s="20" t="s">
        <v>893</v>
      </c>
      <c r="Z168" s="39" t="s">
        <v>47</v>
      </c>
      <c r="AA168" s="40" t="s">
        <v>47</v>
      </c>
      <c r="AB168" s="27">
        <v>1</v>
      </c>
      <c r="AC168" s="27">
        <v>0</v>
      </c>
      <c r="AD168" s="27" t="s">
        <v>47</v>
      </c>
      <c r="AE168" s="40" t="s">
        <v>47</v>
      </c>
      <c r="AF168" s="24">
        <v>44224</v>
      </c>
      <c r="AG168" s="39" t="s">
        <v>134</v>
      </c>
      <c r="AH168" s="39" t="s">
        <v>98</v>
      </c>
      <c r="AI168" s="37">
        <v>44229</v>
      </c>
      <c r="AJ168" s="37" t="s">
        <v>47</v>
      </c>
      <c r="AK168" s="37" t="s">
        <v>47</v>
      </c>
      <c r="AL168" s="37" t="s">
        <v>47</v>
      </c>
      <c r="AM168" s="37" t="s">
        <v>47</v>
      </c>
      <c r="AN168" s="37" t="s">
        <v>47</v>
      </c>
      <c r="AO168" s="27" t="s">
        <v>47</v>
      </c>
      <c r="AP168" s="27"/>
      <c r="AQ168" s="27" t="s">
        <v>241</v>
      </c>
      <c r="AR168" s="44">
        <v>720300093449</v>
      </c>
      <c r="AS168" s="42">
        <v>1000000</v>
      </c>
      <c r="AT168" s="41">
        <f>AS168/1.2</f>
        <v>833333.33333333337</v>
      </c>
      <c r="AU168" s="42" t="s">
        <v>84</v>
      </c>
      <c r="AV168" s="39" t="s">
        <v>47</v>
      </c>
      <c r="AW168" s="42" t="s">
        <v>47</v>
      </c>
      <c r="AX168" s="42">
        <v>1000000</v>
      </c>
      <c r="AY168" s="42">
        <f>AX168/1.2</f>
        <v>833333.33333333337</v>
      </c>
      <c r="AZ168" s="37" t="s">
        <v>894</v>
      </c>
      <c r="BA168" s="37">
        <v>44239</v>
      </c>
      <c r="BB168" s="37" t="s">
        <v>47</v>
      </c>
      <c r="BC168" s="37">
        <v>44242</v>
      </c>
      <c r="BD168" s="159"/>
      <c r="BE168" s="27"/>
      <c r="BF168" s="20" t="s">
        <v>60</v>
      </c>
      <c r="BG168" s="30" t="s">
        <v>218</v>
      </c>
      <c r="BH168" s="43"/>
      <c r="BI168" s="35"/>
      <c r="BJ168" s="35"/>
    </row>
    <row r="169" spans="1:62" s="33" customFormat="1" ht="45" x14ac:dyDescent="0.2">
      <c r="A169" s="20">
        <v>167</v>
      </c>
      <c r="B169" s="36"/>
      <c r="C169" s="20" t="s">
        <v>895</v>
      </c>
      <c r="D169" s="20" t="s">
        <v>68</v>
      </c>
      <c r="E169" s="46" t="s">
        <v>54</v>
      </c>
      <c r="F169" s="35">
        <v>32109965780</v>
      </c>
      <c r="G169" s="35" t="s">
        <v>47</v>
      </c>
      <c r="H169" s="35" t="s">
        <v>47</v>
      </c>
      <c r="I169" s="37">
        <v>44232</v>
      </c>
      <c r="J169" s="67" t="s">
        <v>242</v>
      </c>
      <c r="K169" s="160" t="s">
        <v>896</v>
      </c>
      <c r="L169" s="25" t="s">
        <v>590</v>
      </c>
      <c r="M169" s="312">
        <v>232</v>
      </c>
      <c r="N169" s="69" t="s">
        <v>857</v>
      </c>
      <c r="O169" s="158" t="s">
        <v>47</v>
      </c>
      <c r="P169" s="158" t="s">
        <v>52</v>
      </c>
      <c r="Q169" s="177" t="s">
        <v>644</v>
      </c>
      <c r="R169" s="25" t="s">
        <v>897</v>
      </c>
      <c r="S169" s="20" t="s">
        <v>610</v>
      </c>
      <c r="T169" s="20" t="s">
        <v>660</v>
      </c>
      <c r="U169" s="20" t="s">
        <v>898</v>
      </c>
      <c r="V169" s="70">
        <f>W169*1.2</f>
        <v>5323068.7560000001</v>
      </c>
      <c r="W169" s="64">
        <v>4435890.63</v>
      </c>
      <c r="X169" s="175" t="s">
        <v>633</v>
      </c>
      <c r="Y169" s="20" t="s">
        <v>634</v>
      </c>
      <c r="Z169" s="39" t="s">
        <v>47</v>
      </c>
      <c r="AA169" s="39" t="s">
        <v>47</v>
      </c>
      <c r="AB169" s="27"/>
      <c r="AC169" s="27"/>
      <c r="AD169" s="27"/>
      <c r="AE169" s="40"/>
      <c r="AF169" s="24">
        <v>44285</v>
      </c>
      <c r="AG169" s="39" t="s">
        <v>47</v>
      </c>
      <c r="AH169" s="39" t="s">
        <v>47</v>
      </c>
      <c r="AI169" s="37" t="s">
        <v>47</v>
      </c>
      <c r="AJ169" s="37" t="s">
        <v>47</v>
      </c>
      <c r="AK169" s="39" t="s">
        <v>78</v>
      </c>
      <c r="AL169" s="39" t="s">
        <v>201</v>
      </c>
      <c r="AM169" s="37">
        <v>44294</v>
      </c>
      <c r="AN169" s="37">
        <v>44294</v>
      </c>
      <c r="AO169" s="27" t="s">
        <v>47</v>
      </c>
      <c r="AP169" s="27"/>
      <c r="AQ169" s="27" t="s">
        <v>899</v>
      </c>
      <c r="AR169" s="27">
        <v>7729475372</v>
      </c>
      <c r="AS169" s="42">
        <f>AT169*1.2</f>
        <v>5018750.0759999994</v>
      </c>
      <c r="AT169" s="41">
        <v>4182291.73</v>
      </c>
      <c r="AU169" s="42" t="s">
        <v>91</v>
      </c>
      <c r="AV169" s="39"/>
      <c r="AW169" s="42"/>
      <c r="AX169" s="42">
        <f>AY169*1.2</f>
        <v>5018750.0759999994</v>
      </c>
      <c r="AY169" s="42">
        <v>4182291.73</v>
      </c>
      <c r="AZ169" s="37" t="s">
        <v>900</v>
      </c>
      <c r="BA169" s="37">
        <v>44306</v>
      </c>
      <c r="BB169" s="37" t="s">
        <v>52</v>
      </c>
      <c r="BC169" s="37">
        <v>44306</v>
      </c>
      <c r="BD169" s="159"/>
      <c r="BE169" s="27"/>
      <c r="BF169" s="20" t="s">
        <v>104</v>
      </c>
      <c r="BG169" s="30"/>
      <c r="BH169" s="43"/>
      <c r="BI169" s="46"/>
      <c r="BJ169" s="46"/>
    </row>
    <row r="170" spans="1:62" s="268" customFormat="1" ht="45" x14ac:dyDescent="0.2">
      <c r="A170" s="250">
        <v>168</v>
      </c>
      <c r="B170" s="251">
        <v>44173</v>
      </c>
      <c r="C170" s="250" t="s">
        <v>901</v>
      </c>
      <c r="D170" s="250" t="s">
        <v>68</v>
      </c>
      <c r="E170" s="313" t="s">
        <v>54</v>
      </c>
      <c r="F170" s="250">
        <v>32109982768</v>
      </c>
      <c r="G170" s="267" t="s">
        <v>47</v>
      </c>
      <c r="H170" s="267" t="s">
        <v>52</v>
      </c>
      <c r="I170" s="254">
        <v>44238</v>
      </c>
      <c r="J170" s="318" t="s">
        <v>243</v>
      </c>
      <c r="K170" s="278" t="s">
        <v>902</v>
      </c>
      <c r="L170" s="255" t="s">
        <v>604</v>
      </c>
      <c r="M170" s="315">
        <v>233</v>
      </c>
      <c r="N170" s="318" t="s">
        <v>903</v>
      </c>
      <c r="O170" s="158" t="s">
        <v>47</v>
      </c>
      <c r="P170" s="158"/>
      <c r="Q170" s="177"/>
      <c r="R170" s="255" t="s">
        <v>904</v>
      </c>
      <c r="S170" s="250" t="s">
        <v>610</v>
      </c>
      <c r="T170" s="250" t="s">
        <v>613</v>
      </c>
      <c r="U170" s="250" t="s">
        <v>905</v>
      </c>
      <c r="V170" s="279">
        <f>W170*1.2</f>
        <v>2896905.9959999998</v>
      </c>
      <c r="W170" s="64">
        <v>2414088.33</v>
      </c>
      <c r="X170" s="316" t="s">
        <v>776</v>
      </c>
      <c r="Y170" s="250" t="s">
        <v>796</v>
      </c>
      <c r="Z170" s="259"/>
      <c r="AA170" s="260"/>
      <c r="AB170" s="261"/>
      <c r="AC170" s="261"/>
      <c r="AD170" s="261"/>
      <c r="AE170" s="260"/>
      <c r="AF170" s="256">
        <v>44292</v>
      </c>
      <c r="AG170" s="259" t="s">
        <v>47</v>
      </c>
      <c r="AH170" s="259" t="s">
        <v>47</v>
      </c>
      <c r="AI170" s="259" t="s">
        <v>47</v>
      </c>
      <c r="AJ170" s="259" t="s">
        <v>47</v>
      </c>
      <c r="AK170" s="259" t="s">
        <v>72</v>
      </c>
      <c r="AL170" s="259" t="s">
        <v>416</v>
      </c>
      <c r="AM170" s="259" t="s">
        <v>906</v>
      </c>
      <c r="AN170" s="259" t="s">
        <v>906</v>
      </c>
      <c r="AO170" s="261" t="s">
        <v>52</v>
      </c>
      <c r="AP170" s="261" t="s">
        <v>868</v>
      </c>
      <c r="AQ170" s="261"/>
      <c r="AR170" s="261"/>
      <c r="AS170" s="263"/>
      <c r="AT170" s="41"/>
      <c r="AU170" s="263"/>
      <c r="AV170" s="259"/>
      <c r="AW170" s="263"/>
      <c r="AX170" s="263"/>
      <c r="AY170" s="263"/>
      <c r="AZ170" s="254"/>
      <c r="BA170" s="254"/>
      <c r="BB170" s="254"/>
      <c r="BC170" s="254"/>
      <c r="BD170" s="264"/>
      <c r="BE170" s="261" t="s">
        <v>907</v>
      </c>
      <c r="BF170" s="250" t="s">
        <v>104</v>
      </c>
      <c r="BG170" s="265" t="s">
        <v>908</v>
      </c>
      <c r="BH170" s="266"/>
      <c r="BI170" s="267"/>
      <c r="BJ170" s="267"/>
    </row>
    <row r="171" spans="1:62" s="33" customFormat="1" ht="87.75" customHeight="1" x14ac:dyDescent="0.2">
      <c r="A171" s="20">
        <v>169</v>
      </c>
      <c r="B171" s="36">
        <v>44098</v>
      </c>
      <c r="C171" s="20" t="s">
        <v>244</v>
      </c>
      <c r="D171" s="20" t="s">
        <v>68</v>
      </c>
      <c r="E171" s="46" t="s">
        <v>55</v>
      </c>
      <c r="F171" s="20" t="s">
        <v>47</v>
      </c>
      <c r="G171" s="35" t="s">
        <v>47</v>
      </c>
      <c r="H171" s="35" t="s">
        <v>47</v>
      </c>
      <c r="I171" s="37" t="s">
        <v>47</v>
      </c>
      <c r="J171" s="67" t="s">
        <v>245</v>
      </c>
      <c r="K171" s="160" t="s">
        <v>909</v>
      </c>
      <c r="L171" s="25" t="s">
        <v>604</v>
      </c>
      <c r="M171" s="312">
        <v>234</v>
      </c>
      <c r="N171" s="67" t="s">
        <v>684</v>
      </c>
      <c r="O171" s="158" t="s">
        <v>47</v>
      </c>
      <c r="P171" s="158"/>
      <c r="Q171" s="177"/>
      <c r="R171" s="25" t="s">
        <v>910</v>
      </c>
      <c r="S171" s="20" t="s">
        <v>610</v>
      </c>
      <c r="T171" s="20" t="s">
        <v>865</v>
      </c>
      <c r="U171" s="20" t="s">
        <v>911</v>
      </c>
      <c r="V171" s="47">
        <f>W171*1.2</f>
        <v>2415474.6839999999</v>
      </c>
      <c r="W171" s="64">
        <v>2012895.57</v>
      </c>
      <c r="X171" s="175" t="s">
        <v>877</v>
      </c>
      <c r="Y171" s="20" t="s">
        <v>912</v>
      </c>
      <c r="Z171" s="39" t="s">
        <v>47</v>
      </c>
      <c r="AA171" s="40" t="s">
        <v>47</v>
      </c>
      <c r="AB171" s="27">
        <v>1</v>
      </c>
      <c r="AC171" s="27">
        <v>0</v>
      </c>
      <c r="AD171" s="27" t="s">
        <v>47</v>
      </c>
      <c r="AE171" s="40" t="s">
        <v>47</v>
      </c>
      <c r="AF171" s="24">
        <v>44392</v>
      </c>
      <c r="AG171" s="39" t="s">
        <v>47</v>
      </c>
      <c r="AH171" s="39" t="s">
        <v>47</v>
      </c>
      <c r="AI171" s="37" t="s">
        <v>47</v>
      </c>
      <c r="AJ171" s="37" t="s">
        <v>47</v>
      </c>
      <c r="AK171" s="37" t="s">
        <v>913</v>
      </c>
      <c r="AL171" s="37" t="s">
        <v>246</v>
      </c>
      <c r="AM171" s="37">
        <v>44218</v>
      </c>
      <c r="AN171" s="37" t="s">
        <v>47</v>
      </c>
      <c r="AO171" s="27" t="s">
        <v>47</v>
      </c>
      <c r="AP171" s="27"/>
      <c r="AQ171" s="27" t="s">
        <v>247</v>
      </c>
      <c r="AR171" s="27">
        <v>5044057860</v>
      </c>
      <c r="AS171" s="42"/>
      <c r="AT171" s="286">
        <v>2163131</v>
      </c>
      <c r="AU171" s="42" t="s">
        <v>47</v>
      </c>
      <c r="AV171" s="39" t="s">
        <v>47</v>
      </c>
      <c r="AW171" s="42" t="s">
        <v>47</v>
      </c>
      <c r="AX171" s="42">
        <v>2595757.2000000002</v>
      </c>
      <c r="AY171" s="42">
        <v>2163131</v>
      </c>
      <c r="AZ171" s="37" t="s">
        <v>914</v>
      </c>
      <c r="BA171" s="37">
        <v>44287</v>
      </c>
      <c r="BB171" s="37" t="s">
        <v>47</v>
      </c>
      <c r="BC171" s="37">
        <v>44287</v>
      </c>
      <c r="BD171" s="159"/>
      <c r="BE171" s="27"/>
      <c r="BF171" s="20" t="s">
        <v>104</v>
      </c>
      <c r="BG171" s="30" t="s">
        <v>248</v>
      </c>
      <c r="BH171" s="43"/>
      <c r="BI171" s="35"/>
      <c r="BJ171" s="35"/>
    </row>
    <row r="172" spans="1:62" s="33" customFormat="1" ht="45" x14ac:dyDescent="0.2">
      <c r="A172" s="20">
        <v>170</v>
      </c>
      <c r="B172" s="36">
        <v>44228</v>
      </c>
      <c r="C172" s="271" t="s">
        <v>249</v>
      </c>
      <c r="D172" s="20" t="s">
        <v>45</v>
      </c>
      <c r="E172" s="46" t="s">
        <v>55</v>
      </c>
      <c r="F172" s="20" t="s">
        <v>47</v>
      </c>
      <c r="G172" s="35" t="s">
        <v>47</v>
      </c>
      <c r="H172" s="35"/>
      <c r="I172" s="37"/>
      <c r="J172" s="67" t="s">
        <v>250</v>
      </c>
      <c r="K172" s="160" t="s">
        <v>915</v>
      </c>
      <c r="L172" s="25" t="s">
        <v>604</v>
      </c>
      <c r="M172" s="312">
        <v>235</v>
      </c>
      <c r="N172" s="67" t="s">
        <v>916</v>
      </c>
      <c r="O172" s="158" t="s">
        <v>47</v>
      </c>
      <c r="P172" s="158" t="s">
        <v>52</v>
      </c>
      <c r="Q172" s="177" t="s">
        <v>644</v>
      </c>
      <c r="R172" s="25" t="s">
        <v>592</v>
      </c>
      <c r="S172" s="20" t="s">
        <v>593</v>
      </c>
      <c r="T172" s="20" t="s">
        <v>632</v>
      </c>
      <c r="U172" s="20" t="s">
        <v>595</v>
      </c>
      <c r="V172" s="26"/>
      <c r="W172" s="64">
        <v>164000</v>
      </c>
      <c r="X172" s="175" t="s">
        <v>790</v>
      </c>
      <c r="Y172" s="20" t="s">
        <v>867</v>
      </c>
      <c r="Z172" s="39" t="s">
        <v>47</v>
      </c>
      <c r="AA172" s="39" t="s">
        <v>47</v>
      </c>
      <c r="AB172" s="27">
        <v>1</v>
      </c>
      <c r="AC172" s="27">
        <v>0</v>
      </c>
      <c r="AD172" s="27" t="s">
        <v>47</v>
      </c>
      <c r="AE172" s="40" t="s">
        <v>47</v>
      </c>
      <c r="AF172" s="37">
        <v>44229</v>
      </c>
      <c r="AG172" s="37" t="s">
        <v>251</v>
      </c>
      <c r="AH172" s="37" t="s">
        <v>108</v>
      </c>
      <c r="AI172" s="37">
        <v>44229</v>
      </c>
      <c r="AJ172" s="37" t="s">
        <v>47</v>
      </c>
      <c r="AK172" s="37" t="s">
        <v>47</v>
      </c>
      <c r="AL172" s="37" t="s">
        <v>47</v>
      </c>
      <c r="AM172" s="37" t="s">
        <v>47</v>
      </c>
      <c r="AN172" s="37" t="s">
        <v>47</v>
      </c>
      <c r="AO172" s="27" t="s">
        <v>47</v>
      </c>
      <c r="AP172" s="27"/>
      <c r="AQ172" s="27" t="s">
        <v>252</v>
      </c>
      <c r="AR172" s="27">
        <v>7224052713</v>
      </c>
      <c r="AS172" s="42"/>
      <c r="AT172" s="41">
        <v>164000</v>
      </c>
      <c r="AU172" s="42" t="s">
        <v>91</v>
      </c>
      <c r="AV172" s="39" t="s">
        <v>47</v>
      </c>
      <c r="AW172" s="42"/>
      <c r="AX172" s="42"/>
      <c r="AY172" s="42"/>
      <c r="AZ172" s="37"/>
      <c r="BA172" s="37"/>
      <c r="BB172" s="37"/>
      <c r="BC172" s="37"/>
      <c r="BD172" s="159"/>
      <c r="BE172" s="27"/>
      <c r="BF172" s="20" t="s">
        <v>65</v>
      </c>
      <c r="BG172" s="30" t="s">
        <v>75</v>
      </c>
      <c r="BH172" s="43"/>
      <c r="BI172" s="35"/>
      <c r="BJ172" s="35"/>
    </row>
    <row r="173" spans="1:62" s="33" customFormat="1" ht="63" customHeight="1" x14ac:dyDescent="0.2">
      <c r="A173" s="20">
        <v>171</v>
      </c>
      <c r="B173" s="36"/>
      <c r="C173" s="20" t="s">
        <v>917</v>
      </c>
      <c r="D173" s="20" t="s">
        <v>68</v>
      </c>
      <c r="E173" s="46" t="s">
        <v>54</v>
      </c>
      <c r="F173" s="20">
        <v>32109977152</v>
      </c>
      <c r="G173" s="35" t="s">
        <v>47</v>
      </c>
      <c r="H173" s="35" t="s">
        <v>52</v>
      </c>
      <c r="I173" s="37">
        <v>44237</v>
      </c>
      <c r="J173" s="67" t="s">
        <v>253</v>
      </c>
      <c r="K173" s="160" t="s">
        <v>896</v>
      </c>
      <c r="L173" s="25" t="s">
        <v>590</v>
      </c>
      <c r="M173" s="312">
        <v>236</v>
      </c>
      <c r="N173" s="69" t="s">
        <v>857</v>
      </c>
      <c r="O173" s="158" t="s">
        <v>47</v>
      </c>
      <c r="P173" s="158" t="s">
        <v>52</v>
      </c>
      <c r="Q173" s="177" t="s">
        <v>644</v>
      </c>
      <c r="R173" s="25" t="s">
        <v>897</v>
      </c>
      <c r="S173" s="20" t="s">
        <v>610</v>
      </c>
      <c r="T173" s="20" t="s">
        <v>660</v>
      </c>
      <c r="U173" s="20" t="s">
        <v>898</v>
      </c>
      <c r="V173" s="26">
        <f>W173*1.2</f>
        <v>101614831.31999999</v>
      </c>
      <c r="W173" s="64">
        <v>84679026.099999994</v>
      </c>
      <c r="X173" s="175" t="s">
        <v>633</v>
      </c>
      <c r="Y173" s="20" t="s">
        <v>634</v>
      </c>
      <c r="Z173" s="39" t="s">
        <v>47</v>
      </c>
      <c r="AA173" s="39" t="s">
        <v>47</v>
      </c>
      <c r="AB173" s="27"/>
      <c r="AC173" s="27"/>
      <c r="AD173" s="27"/>
      <c r="AE173" s="40"/>
      <c r="AF173" s="24">
        <v>44271</v>
      </c>
      <c r="AG173" s="39" t="s">
        <v>47</v>
      </c>
      <c r="AH173" s="39" t="s">
        <v>47</v>
      </c>
      <c r="AI173" s="37" t="s">
        <v>47</v>
      </c>
      <c r="AJ173" s="37" t="s">
        <v>47</v>
      </c>
      <c r="AK173" s="37" t="s">
        <v>254</v>
      </c>
      <c r="AL173" s="37" t="s">
        <v>201</v>
      </c>
      <c r="AM173" s="37">
        <v>44292</v>
      </c>
      <c r="AN173" s="37">
        <v>44292</v>
      </c>
      <c r="AO173" s="27" t="s">
        <v>47</v>
      </c>
      <c r="AP173" s="27"/>
      <c r="AQ173" s="27" t="s">
        <v>255</v>
      </c>
      <c r="AR173" s="27" t="s">
        <v>256</v>
      </c>
      <c r="AS173" s="42">
        <f>AT173*1.2</f>
        <v>92960772.623999998</v>
      </c>
      <c r="AT173" s="41">
        <f>74968365.52+2498945</f>
        <v>77467310.519999996</v>
      </c>
      <c r="AU173" s="42" t="s">
        <v>47</v>
      </c>
      <c r="AV173" s="39"/>
      <c r="AW173" s="42"/>
      <c r="AX173" s="42">
        <f>AY173*1.2</f>
        <v>92960772.623999998</v>
      </c>
      <c r="AY173" s="42">
        <v>77467310.519999996</v>
      </c>
      <c r="AZ173" s="37" t="s">
        <v>918</v>
      </c>
      <c r="BA173" s="37">
        <v>44309</v>
      </c>
      <c r="BB173" s="37" t="s">
        <v>52</v>
      </c>
      <c r="BC173" s="37">
        <v>44309</v>
      </c>
      <c r="BD173" s="159"/>
      <c r="BE173" s="27" t="s">
        <v>257</v>
      </c>
      <c r="BF173" s="20" t="s">
        <v>104</v>
      </c>
      <c r="BG173" s="30"/>
      <c r="BH173" s="43"/>
      <c r="BI173" s="35"/>
      <c r="BJ173" s="35"/>
    </row>
    <row r="174" spans="1:62" s="33" customFormat="1" ht="45" x14ac:dyDescent="0.2">
      <c r="A174" s="20">
        <v>172</v>
      </c>
      <c r="B174" s="36"/>
      <c r="C174" s="20" t="s">
        <v>258</v>
      </c>
      <c r="D174" s="20" t="s">
        <v>45</v>
      </c>
      <c r="E174" s="46" t="s">
        <v>259</v>
      </c>
      <c r="F174" s="20">
        <v>32109970981</v>
      </c>
      <c r="G174" s="35" t="s">
        <v>47</v>
      </c>
      <c r="H174" s="35" t="s">
        <v>47</v>
      </c>
      <c r="I174" s="37">
        <v>44236</v>
      </c>
      <c r="J174" s="299" t="s">
        <v>260</v>
      </c>
      <c r="K174" s="160"/>
      <c r="L174" s="25" t="s">
        <v>590</v>
      </c>
      <c r="M174" s="312">
        <v>237</v>
      </c>
      <c r="N174" s="301" t="s">
        <v>919</v>
      </c>
      <c r="O174" s="158" t="s">
        <v>47</v>
      </c>
      <c r="P174" s="158"/>
      <c r="Q174" s="177"/>
      <c r="R174" s="25" t="s">
        <v>592</v>
      </c>
      <c r="S174" s="20" t="s">
        <v>610</v>
      </c>
      <c r="T174" s="20" t="s">
        <v>608</v>
      </c>
      <c r="U174" s="20" t="s">
        <v>595</v>
      </c>
      <c r="V174" s="26">
        <v>2014956.12</v>
      </c>
      <c r="W174" s="64">
        <v>1679130.1</v>
      </c>
      <c r="X174" s="175" t="s">
        <v>920</v>
      </c>
      <c r="Y174" s="20" t="s">
        <v>921</v>
      </c>
      <c r="Z174" s="39"/>
      <c r="AA174" s="40"/>
      <c r="AB174" s="27">
        <v>1</v>
      </c>
      <c r="AC174" s="27">
        <v>0</v>
      </c>
      <c r="AD174" s="27" t="s">
        <v>47</v>
      </c>
      <c r="AE174" s="40" t="s">
        <v>47</v>
      </c>
      <c r="AF174" s="24">
        <v>44245</v>
      </c>
      <c r="AG174" s="39" t="s">
        <v>261</v>
      </c>
      <c r="AH174" s="39"/>
      <c r="AI174" s="37">
        <v>44247</v>
      </c>
      <c r="AJ174" s="37">
        <v>44247</v>
      </c>
      <c r="AK174" s="37" t="s">
        <v>47</v>
      </c>
      <c r="AL174" s="37" t="s">
        <v>47</v>
      </c>
      <c r="AM174" s="37" t="s">
        <v>47</v>
      </c>
      <c r="AN174" s="37" t="s">
        <v>47</v>
      </c>
      <c r="AO174" s="27" t="s">
        <v>47</v>
      </c>
      <c r="AP174" s="27"/>
      <c r="AQ174" s="27" t="s">
        <v>262</v>
      </c>
      <c r="AR174" s="27">
        <v>7203260575</v>
      </c>
      <c r="AS174" s="42">
        <v>1881500</v>
      </c>
      <c r="AT174" s="41">
        <f>AS174/1.2</f>
        <v>1567916.6666666667</v>
      </c>
      <c r="AU174" s="42" t="s">
        <v>91</v>
      </c>
      <c r="AV174" s="39"/>
      <c r="AW174" s="42"/>
      <c r="AX174" s="42">
        <v>1881500</v>
      </c>
      <c r="AY174" s="42">
        <f>AX174/1.2</f>
        <v>1567916.6666666667</v>
      </c>
      <c r="AZ174" s="37" t="s">
        <v>922</v>
      </c>
      <c r="BA174" s="37">
        <v>44264</v>
      </c>
      <c r="BB174" s="37" t="s">
        <v>47</v>
      </c>
      <c r="BC174" s="37">
        <v>44264</v>
      </c>
      <c r="BD174" s="159"/>
      <c r="BE174" s="27"/>
      <c r="BF174" s="20" t="s">
        <v>49</v>
      </c>
      <c r="BG174" s="30"/>
      <c r="BH174" s="43"/>
      <c r="BI174" s="35"/>
      <c r="BJ174" s="35"/>
    </row>
    <row r="175" spans="1:62" s="33" customFormat="1" ht="45" x14ac:dyDescent="0.2">
      <c r="A175" s="20">
        <v>173</v>
      </c>
      <c r="B175" s="36"/>
      <c r="C175" s="20" t="s">
        <v>263</v>
      </c>
      <c r="D175" s="20" t="s">
        <v>45</v>
      </c>
      <c r="E175" s="46" t="s">
        <v>259</v>
      </c>
      <c r="F175" s="20">
        <v>32109971073</v>
      </c>
      <c r="G175" s="35" t="s">
        <v>47</v>
      </c>
      <c r="H175" s="35" t="s">
        <v>47</v>
      </c>
      <c r="I175" s="37">
        <v>44236</v>
      </c>
      <c r="J175" s="299" t="s">
        <v>264</v>
      </c>
      <c r="K175" s="160"/>
      <c r="L175" s="25" t="s">
        <v>590</v>
      </c>
      <c r="M175" s="312">
        <v>238</v>
      </c>
      <c r="N175" s="301" t="s">
        <v>923</v>
      </c>
      <c r="O175" s="158" t="s">
        <v>47</v>
      </c>
      <c r="P175" s="158" t="s">
        <v>52</v>
      </c>
      <c r="Q175" s="177" t="s">
        <v>644</v>
      </c>
      <c r="R175" s="25" t="s">
        <v>592</v>
      </c>
      <c r="S175" s="20" t="s">
        <v>610</v>
      </c>
      <c r="T175" s="20" t="s">
        <v>608</v>
      </c>
      <c r="U175" s="20" t="s">
        <v>595</v>
      </c>
      <c r="V175" s="26">
        <v>950262</v>
      </c>
      <c r="W175" s="64">
        <v>791885</v>
      </c>
      <c r="X175" s="175" t="s">
        <v>920</v>
      </c>
      <c r="Y175" s="20" t="s">
        <v>921</v>
      </c>
      <c r="Z175" s="39" t="s">
        <v>47</v>
      </c>
      <c r="AA175" s="39" t="s">
        <v>47</v>
      </c>
      <c r="AB175" s="27">
        <v>3</v>
      </c>
      <c r="AC175" s="27">
        <v>0</v>
      </c>
      <c r="AD175" s="27" t="s">
        <v>47</v>
      </c>
      <c r="AE175" s="40" t="s">
        <v>47</v>
      </c>
      <c r="AF175" s="24">
        <v>44243</v>
      </c>
      <c r="AG175" s="24" t="s">
        <v>265</v>
      </c>
      <c r="AH175" s="24"/>
      <c r="AI175" s="24">
        <v>44244</v>
      </c>
      <c r="AJ175" s="24">
        <v>44245</v>
      </c>
      <c r="AK175" s="39" t="s">
        <v>47</v>
      </c>
      <c r="AL175" s="39" t="s">
        <v>47</v>
      </c>
      <c r="AM175" s="37" t="s">
        <v>47</v>
      </c>
      <c r="AN175" s="37" t="s">
        <v>47</v>
      </c>
      <c r="AO175" s="27" t="s">
        <v>47</v>
      </c>
      <c r="AP175" s="27"/>
      <c r="AQ175" s="27" t="s">
        <v>262</v>
      </c>
      <c r="AR175" s="27">
        <v>7203260575</v>
      </c>
      <c r="AS175" s="42">
        <v>806600</v>
      </c>
      <c r="AT175" s="41">
        <f>AS175/1.2</f>
        <v>672166.66666666674</v>
      </c>
      <c r="AU175" s="42" t="s">
        <v>91</v>
      </c>
      <c r="AV175" s="39" t="s">
        <v>266</v>
      </c>
      <c r="AW175" s="42">
        <v>872000</v>
      </c>
      <c r="AX175" s="42">
        <v>806600</v>
      </c>
      <c r="AY175" s="42">
        <f>AX175/1.2</f>
        <v>672166.66666666674</v>
      </c>
      <c r="AZ175" s="37" t="s">
        <v>924</v>
      </c>
      <c r="BA175" s="37">
        <v>44264</v>
      </c>
      <c r="BB175" s="37" t="s">
        <v>47</v>
      </c>
      <c r="BC175" s="37">
        <v>44264</v>
      </c>
      <c r="BD175" s="159"/>
      <c r="BE175" s="27"/>
      <c r="BF175" s="20" t="s">
        <v>49</v>
      </c>
      <c r="BG175" s="30"/>
      <c r="BH175" s="43"/>
      <c r="BI175" s="35"/>
      <c r="BJ175" s="35"/>
    </row>
    <row r="176" spans="1:62" s="33" customFormat="1" ht="45" x14ac:dyDescent="0.2">
      <c r="A176" s="20">
        <v>174</v>
      </c>
      <c r="B176" s="36">
        <v>44232</v>
      </c>
      <c r="C176" s="20" t="s">
        <v>267</v>
      </c>
      <c r="D176" s="20" t="s">
        <v>51</v>
      </c>
      <c r="E176" s="59" t="s">
        <v>54</v>
      </c>
      <c r="F176" s="20">
        <v>32110014576</v>
      </c>
      <c r="G176" s="273" t="s">
        <v>47</v>
      </c>
      <c r="H176" s="35" t="s">
        <v>52</v>
      </c>
      <c r="I176" s="37">
        <v>44247</v>
      </c>
      <c r="J176" s="299" t="s">
        <v>268</v>
      </c>
      <c r="K176" s="160" t="s">
        <v>925</v>
      </c>
      <c r="L176" s="25" t="s">
        <v>590</v>
      </c>
      <c r="M176" s="237">
        <v>239</v>
      </c>
      <c r="N176" s="301" t="s">
        <v>804</v>
      </c>
      <c r="O176" s="158" t="s">
        <v>47</v>
      </c>
      <c r="P176" s="158" t="s">
        <v>47</v>
      </c>
      <c r="Q176" s="177" t="s">
        <v>47</v>
      </c>
      <c r="R176" s="25" t="s">
        <v>805</v>
      </c>
      <c r="S176" s="20" t="s">
        <v>593</v>
      </c>
      <c r="T176" s="69" t="s">
        <v>594</v>
      </c>
      <c r="U176" s="20" t="s">
        <v>806</v>
      </c>
      <c r="V176" s="26">
        <v>5944492.7999999998</v>
      </c>
      <c r="W176" s="308">
        <v>4953744</v>
      </c>
      <c r="X176" s="69" t="s">
        <v>640</v>
      </c>
      <c r="Y176" s="20" t="s">
        <v>801</v>
      </c>
      <c r="Z176" s="39" t="s">
        <v>47</v>
      </c>
      <c r="AA176" s="39" t="s">
        <v>47</v>
      </c>
      <c r="AB176" s="27">
        <v>3</v>
      </c>
      <c r="AC176" s="27">
        <v>0</v>
      </c>
      <c r="AD176" s="27" t="s">
        <v>47</v>
      </c>
      <c r="AE176" s="40" t="s">
        <v>269</v>
      </c>
      <c r="AF176" s="24">
        <v>44273</v>
      </c>
      <c r="AG176" s="39" t="s">
        <v>47</v>
      </c>
      <c r="AH176" s="39" t="s">
        <v>47</v>
      </c>
      <c r="AI176" s="37" t="s">
        <v>47</v>
      </c>
      <c r="AJ176" s="37" t="s">
        <v>47</v>
      </c>
      <c r="AK176" s="37" t="s">
        <v>163</v>
      </c>
      <c r="AL176" s="37" t="s">
        <v>270</v>
      </c>
      <c r="AM176" s="37">
        <v>44281</v>
      </c>
      <c r="AN176" s="37">
        <v>44284</v>
      </c>
      <c r="AO176" s="27" t="s">
        <v>47</v>
      </c>
      <c r="AP176" s="27"/>
      <c r="AQ176" s="27" t="s">
        <v>164</v>
      </c>
      <c r="AR176" s="27">
        <v>7203414112</v>
      </c>
      <c r="AS176" s="42"/>
      <c r="AT176" s="41">
        <v>3500000</v>
      </c>
      <c r="AU176" s="42" t="s">
        <v>91</v>
      </c>
      <c r="AV176" s="39" t="s">
        <v>271</v>
      </c>
      <c r="AW176" s="42">
        <v>4904206.5599999996</v>
      </c>
      <c r="AX176" s="42"/>
      <c r="AY176" s="42">
        <v>3500000</v>
      </c>
      <c r="AZ176" s="37" t="s">
        <v>926</v>
      </c>
      <c r="BA176" s="37">
        <v>44300</v>
      </c>
      <c r="BB176" s="37" t="s">
        <v>52</v>
      </c>
      <c r="BC176" s="37">
        <v>44300</v>
      </c>
      <c r="BD176" s="159"/>
      <c r="BE176" s="27"/>
      <c r="BF176" s="20" t="s">
        <v>65</v>
      </c>
      <c r="BG176" s="30"/>
      <c r="BH176" s="43"/>
      <c r="BI176" s="35"/>
      <c r="BJ176" s="35"/>
    </row>
    <row r="177" spans="1:62" s="33" customFormat="1" ht="45" x14ac:dyDescent="0.2">
      <c r="A177" s="20">
        <v>175</v>
      </c>
      <c r="B177" s="36">
        <v>44232</v>
      </c>
      <c r="C177" s="20" t="s">
        <v>267</v>
      </c>
      <c r="D177" s="20" t="s">
        <v>51</v>
      </c>
      <c r="E177" s="59" t="s">
        <v>54</v>
      </c>
      <c r="F177" s="20">
        <v>32110014576</v>
      </c>
      <c r="G177" s="273" t="s">
        <v>47</v>
      </c>
      <c r="H177" s="35" t="s">
        <v>52</v>
      </c>
      <c r="I177" s="37">
        <v>44247</v>
      </c>
      <c r="J177" s="299" t="s">
        <v>272</v>
      </c>
      <c r="K177" s="160" t="s">
        <v>925</v>
      </c>
      <c r="L177" s="25" t="s">
        <v>830</v>
      </c>
      <c r="M177" s="237">
        <v>240</v>
      </c>
      <c r="N177" s="301" t="s">
        <v>804</v>
      </c>
      <c r="O177" s="158" t="s">
        <v>47</v>
      </c>
      <c r="P177" s="158" t="s">
        <v>47</v>
      </c>
      <c r="Q177" s="177" t="s">
        <v>47</v>
      </c>
      <c r="R177" s="25" t="s">
        <v>805</v>
      </c>
      <c r="S177" s="20" t="s">
        <v>593</v>
      </c>
      <c r="T177" s="69" t="s">
        <v>594</v>
      </c>
      <c r="U177" s="20" t="s">
        <v>806</v>
      </c>
      <c r="V177" s="26">
        <v>8164134</v>
      </c>
      <c r="W177" s="308">
        <v>6803445</v>
      </c>
      <c r="X177" s="69" t="s">
        <v>640</v>
      </c>
      <c r="Y177" s="20" t="s">
        <v>801</v>
      </c>
      <c r="Z177" s="39" t="s">
        <v>47</v>
      </c>
      <c r="AA177" s="40" t="s">
        <v>47</v>
      </c>
      <c r="AB177" s="27">
        <v>3</v>
      </c>
      <c r="AC177" s="27">
        <v>0</v>
      </c>
      <c r="AD177" s="27" t="s">
        <v>47</v>
      </c>
      <c r="AE177" s="40" t="s">
        <v>269</v>
      </c>
      <c r="AF177" s="24">
        <v>44273</v>
      </c>
      <c r="AG177" s="39" t="s">
        <v>47</v>
      </c>
      <c r="AH177" s="39" t="s">
        <v>47</v>
      </c>
      <c r="AI177" s="37" t="s">
        <v>47</v>
      </c>
      <c r="AJ177" s="37" t="s">
        <v>47</v>
      </c>
      <c r="AK177" s="37" t="s">
        <v>163</v>
      </c>
      <c r="AL177" s="37" t="s">
        <v>270</v>
      </c>
      <c r="AM177" s="37">
        <v>44281</v>
      </c>
      <c r="AN177" s="37">
        <v>44284</v>
      </c>
      <c r="AO177" s="27" t="s">
        <v>47</v>
      </c>
      <c r="AP177" s="27"/>
      <c r="AQ177" s="27" t="s">
        <v>164</v>
      </c>
      <c r="AR177" s="27">
        <v>7203414112</v>
      </c>
      <c r="AS177" s="42"/>
      <c r="AT177" s="41">
        <v>5500000</v>
      </c>
      <c r="AU177" s="42" t="s">
        <v>91</v>
      </c>
      <c r="AV177" s="39" t="s">
        <v>271</v>
      </c>
      <c r="AW177" s="42">
        <v>6735410.5499999998</v>
      </c>
      <c r="AX177" s="42"/>
      <c r="AY177" s="42">
        <v>5500000</v>
      </c>
      <c r="AZ177" s="37" t="s">
        <v>927</v>
      </c>
      <c r="BA177" s="37">
        <v>44300</v>
      </c>
      <c r="BB177" s="37" t="s">
        <v>52</v>
      </c>
      <c r="BC177" s="37">
        <v>44300</v>
      </c>
      <c r="BD177" s="159"/>
      <c r="BE177" s="27"/>
      <c r="BF177" s="20" t="s">
        <v>65</v>
      </c>
      <c r="BG177" s="30"/>
      <c r="BH177" s="43"/>
      <c r="BI177" s="35"/>
      <c r="BJ177" s="35"/>
    </row>
    <row r="178" spans="1:62" s="33" customFormat="1" ht="42.75" x14ac:dyDescent="0.2">
      <c r="A178" s="20">
        <v>176</v>
      </c>
      <c r="B178" s="36">
        <v>44218</v>
      </c>
      <c r="C178" s="319" t="s">
        <v>273</v>
      </c>
      <c r="D178" s="20" t="s">
        <v>45</v>
      </c>
      <c r="E178" s="71" t="s">
        <v>55</v>
      </c>
      <c r="F178" s="20" t="s">
        <v>47</v>
      </c>
      <c r="G178" s="58" t="s">
        <v>47</v>
      </c>
      <c r="H178" s="35" t="s">
        <v>47</v>
      </c>
      <c r="I178" s="37" t="s">
        <v>47</v>
      </c>
      <c r="J178" s="67" t="s">
        <v>274</v>
      </c>
      <c r="K178" s="160" t="s">
        <v>47</v>
      </c>
      <c r="L178" s="25" t="s">
        <v>604</v>
      </c>
      <c r="M178" s="237">
        <v>241</v>
      </c>
      <c r="N178" s="179" t="s">
        <v>928</v>
      </c>
      <c r="O178" s="158" t="s">
        <v>47</v>
      </c>
      <c r="P178" s="158" t="s">
        <v>47</v>
      </c>
      <c r="Q178" s="177" t="s">
        <v>644</v>
      </c>
      <c r="R178" s="25" t="s">
        <v>592</v>
      </c>
      <c r="S178" s="20" t="s">
        <v>593</v>
      </c>
      <c r="T178" s="69" t="s">
        <v>632</v>
      </c>
      <c r="U178" s="20" t="s">
        <v>595</v>
      </c>
      <c r="V178" s="26"/>
      <c r="W178" s="308">
        <v>300000</v>
      </c>
      <c r="X178" s="69" t="s">
        <v>929</v>
      </c>
      <c r="Y178" s="20" t="s">
        <v>930</v>
      </c>
      <c r="Z178" s="39" t="s">
        <v>47</v>
      </c>
      <c r="AA178" s="40" t="s">
        <v>47</v>
      </c>
      <c r="AB178" s="27">
        <v>1</v>
      </c>
      <c r="AC178" s="27">
        <v>0</v>
      </c>
      <c r="AD178" s="27" t="s">
        <v>47</v>
      </c>
      <c r="AE178" s="40" t="s">
        <v>47</v>
      </c>
      <c r="AF178" s="24">
        <v>44231</v>
      </c>
      <c r="AG178" s="39" t="s">
        <v>97</v>
      </c>
      <c r="AH178" s="39" t="s">
        <v>275</v>
      </c>
      <c r="AI178" s="37">
        <v>44237</v>
      </c>
      <c r="AJ178" s="37" t="s">
        <v>47</v>
      </c>
      <c r="AK178" s="37" t="s">
        <v>47</v>
      </c>
      <c r="AL178" s="37" t="s">
        <v>47</v>
      </c>
      <c r="AM178" s="37" t="s">
        <v>47</v>
      </c>
      <c r="AN178" s="37" t="s">
        <v>47</v>
      </c>
      <c r="AO178" s="27" t="s">
        <v>47</v>
      </c>
      <c r="AP178" s="27"/>
      <c r="AQ178" s="27" t="s">
        <v>276</v>
      </c>
      <c r="AR178" s="27">
        <v>7203411802</v>
      </c>
      <c r="AS178" s="42"/>
      <c r="AT178" s="41">
        <v>300000</v>
      </c>
      <c r="AU178" s="42" t="s">
        <v>91</v>
      </c>
      <c r="AV178" s="39" t="s">
        <v>47</v>
      </c>
      <c r="AW178" s="42" t="s">
        <v>47</v>
      </c>
      <c r="AX178" s="42"/>
      <c r="AY178" s="42">
        <v>300000</v>
      </c>
      <c r="AZ178" s="37" t="s">
        <v>931</v>
      </c>
      <c r="BA178" s="37">
        <v>44244</v>
      </c>
      <c r="BB178" s="37" t="s">
        <v>47</v>
      </c>
      <c r="BC178" s="37">
        <v>44244</v>
      </c>
      <c r="BD178" s="159"/>
      <c r="BE178" s="27"/>
      <c r="BF178" s="20" t="s">
        <v>60</v>
      </c>
      <c r="BG178" s="30" t="s">
        <v>218</v>
      </c>
      <c r="BH178" s="43"/>
      <c r="BI178" s="35"/>
      <c r="BJ178" s="35"/>
    </row>
    <row r="179" spans="1:62" s="33" customFormat="1" ht="64.5" customHeight="1" x14ac:dyDescent="0.2">
      <c r="A179" s="20">
        <v>177</v>
      </c>
      <c r="B179" s="36">
        <v>44235</v>
      </c>
      <c r="C179" s="20" t="s">
        <v>277</v>
      </c>
      <c r="D179" s="20" t="s">
        <v>45</v>
      </c>
      <c r="E179" s="59" t="s">
        <v>54</v>
      </c>
      <c r="F179" s="20">
        <v>32109994823</v>
      </c>
      <c r="G179" s="58" t="s">
        <v>47</v>
      </c>
      <c r="H179" s="35" t="s">
        <v>52</v>
      </c>
      <c r="I179" s="24">
        <v>44243</v>
      </c>
      <c r="J179" s="67" t="s">
        <v>278</v>
      </c>
      <c r="K179" s="160" t="s">
        <v>932</v>
      </c>
      <c r="L179" s="160" t="s">
        <v>604</v>
      </c>
      <c r="M179" s="237">
        <v>242</v>
      </c>
      <c r="N179" s="69" t="s">
        <v>815</v>
      </c>
      <c r="O179" s="158" t="s">
        <v>47</v>
      </c>
      <c r="P179" s="158"/>
      <c r="Q179" s="177"/>
      <c r="R179" s="25" t="s">
        <v>592</v>
      </c>
      <c r="S179" s="20" t="s">
        <v>593</v>
      </c>
      <c r="T179" s="69" t="s">
        <v>632</v>
      </c>
      <c r="U179" s="20" t="s">
        <v>595</v>
      </c>
      <c r="V179" s="26">
        <f>W179*1.2</f>
        <v>2813925.3960000002</v>
      </c>
      <c r="W179" s="308">
        <v>2344937.83</v>
      </c>
      <c r="X179" s="69" t="s">
        <v>816</v>
      </c>
      <c r="Y179" s="20" t="s">
        <v>819</v>
      </c>
      <c r="Z179" s="39" t="s">
        <v>279</v>
      </c>
      <c r="AA179" s="39" t="s">
        <v>933</v>
      </c>
      <c r="AB179" s="27">
        <v>5</v>
      </c>
      <c r="AC179" s="27">
        <v>0</v>
      </c>
      <c r="AD179" s="27" t="s">
        <v>47</v>
      </c>
      <c r="AE179" s="40" t="s">
        <v>47</v>
      </c>
      <c r="AF179" s="24">
        <v>44280</v>
      </c>
      <c r="AG179" s="39" t="s">
        <v>279</v>
      </c>
      <c r="AH179" s="39"/>
      <c r="AI179" s="39" t="s">
        <v>280</v>
      </c>
      <c r="AJ179" s="39" t="s">
        <v>280</v>
      </c>
      <c r="AK179" s="37" t="s">
        <v>47</v>
      </c>
      <c r="AL179" s="37" t="s">
        <v>47</v>
      </c>
      <c r="AM179" s="37" t="s">
        <v>47</v>
      </c>
      <c r="AN179" s="37" t="s">
        <v>47</v>
      </c>
      <c r="AO179" s="27" t="s">
        <v>47</v>
      </c>
      <c r="AP179" s="27"/>
      <c r="AQ179" s="27" t="s">
        <v>281</v>
      </c>
      <c r="AR179" s="27">
        <v>7203209956</v>
      </c>
      <c r="AS179" s="42"/>
      <c r="AT179" s="286">
        <v>900230</v>
      </c>
      <c r="AU179" s="42" t="s">
        <v>47</v>
      </c>
      <c r="AV179" s="39" t="s">
        <v>282</v>
      </c>
      <c r="AW179" s="42">
        <v>1154150</v>
      </c>
      <c r="AX179" s="42"/>
      <c r="AY179" s="42">
        <v>900230</v>
      </c>
      <c r="AZ179" s="37" t="s">
        <v>934</v>
      </c>
      <c r="BA179" s="37">
        <v>44301</v>
      </c>
      <c r="BB179" s="37" t="s">
        <v>52</v>
      </c>
      <c r="BC179" s="37">
        <v>44301</v>
      </c>
      <c r="BD179" s="159"/>
      <c r="BE179" s="27"/>
      <c r="BF179" s="20" t="s">
        <v>104</v>
      </c>
      <c r="BG179" s="30"/>
      <c r="BH179" s="43"/>
      <c r="BI179" s="35"/>
      <c r="BJ179" s="35"/>
    </row>
    <row r="180" spans="1:62" s="268" customFormat="1" ht="165" x14ac:dyDescent="0.2">
      <c r="A180" s="250">
        <v>178</v>
      </c>
      <c r="B180" s="251"/>
      <c r="C180" s="250" t="s">
        <v>283</v>
      </c>
      <c r="D180" s="250" t="s">
        <v>68</v>
      </c>
      <c r="E180" s="252" t="s">
        <v>54</v>
      </c>
      <c r="F180" s="250" t="s">
        <v>284</v>
      </c>
      <c r="G180" s="320" t="s">
        <v>47</v>
      </c>
      <c r="H180" s="267" t="s">
        <v>52</v>
      </c>
      <c r="I180" s="254">
        <v>44244</v>
      </c>
      <c r="J180" s="318" t="s">
        <v>285</v>
      </c>
      <c r="K180" s="278" t="s">
        <v>47</v>
      </c>
      <c r="L180" s="321" t="s">
        <v>604</v>
      </c>
      <c r="M180" s="237">
        <v>243</v>
      </c>
      <c r="N180" s="322" t="s">
        <v>935</v>
      </c>
      <c r="O180" s="158">
        <v>90</v>
      </c>
      <c r="P180" s="158" t="s">
        <v>52</v>
      </c>
      <c r="Q180" s="177" t="s">
        <v>644</v>
      </c>
      <c r="R180" s="255" t="s">
        <v>1079</v>
      </c>
      <c r="S180" s="250" t="s">
        <v>610</v>
      </c>
      <c r="T180" s="295" t="s">
        <v>865</v>
      </c>
      <c r="U180" s="250" t="s">
        <v>1080</v>
      </c>
      <c r="V180" s="262">
        <v>32204716.991999999</v>
      </c>
      <c r="W180" s="308">
        <v>26837264.16</v>
      </c>
      <c r="X180" s="295" t="s">
        <v>790</v>
      </c>
      <c r="Y180" s="259" t="s">
        <v>867</v>
      </c>
      <c r="Z180" s="259" t="s">
        <v>47</v>
      </c>
      <c r="AA180" s="259" t="s">
        <v>47</v>
      </c>
      <c r="AB180" s="261">
        <v>0</v>
      </c>
      <c r="AC180" s="261"/>
      <c r="AD180" s="261"/>
      <c r="AE180" s="260"/>
      <c r="AF180" s="256">
        <v>44341</v>
      </c>
      <c r="AG180" s="259" t="s">
        <v>47</v>
      </c>
      <c r="AH180" s="259" t="s">
        <v>47</v>
      </c>
      <c r="AI180" s="259" t="s">
        <v>47</v>
      </c>
      <c r="AJ180" s="259" t="s">
        <v>47</v>
      </c>
      <c r="AK180" s="254" t="s">
        <v>1234</v>
      </c>
      <c r="AL180" s="254" t="s">
        <v>246</v>
      </c>
      <c r="AM180" s="254">
        <v>44344</v>
      </c>
      <c r="AN180" s="254"/>
      <c r="AO180" s="261" t="s">
        <v>52</v>
      </c>
      <c r="AP180" s="261" t="s">
        <v>1013</v>
      </c>
      <c r="AQ180" s="261"/>
      <c r="AR180" s="261"/>
      <c r="AS180" s="263"/>
      <c r="AT180" s="41"/>
      <c r="AU180" s="263"/>
      <c r="AV180" s="259"/>
      <c r="AW180" s="263"/>
      <c r="AX180" s="263"/>
      <c r="AY180" s="263"/>
      <c r="AZ180" s="254"/>
      <c r="BA180" s="254"/>
      <c r="BB180" s="254"/>
      <c r="BC180" s="254"/>
      <c r="BD180" s="264"/>
      <c r="BE180" s="261"/>
      <c r="BF180" s="250" t="s">
        <v>65</v>
      </c>
      <c r="BG180" s="265"/>
      <c r="BH180" s="266"/>
      <c r="BI180" s="267"/>
      <c r="BJ180" s="267"/>
    </row>
    <row r="181" spans="1:62" s="33" customFormat="1" ht="45" x14ac:dyDescent="0.2">
      <c r="A181" s="20">
        <v>179</v>
      </c>
      <c r="B181" s="36">
        <v>44231</v>
      </c>
      <c r="C181" s="20" t="s">
        <v>286</v>
      </c>
      <c r="D181" s="20" t="s">
        <v>51</v>
      </c>
      <c r="E181" s="235" t="s">
        <v>66</v>
      </c>
      <c r="F181" s="20">
        <v>32110021532</v>
      </c>
      <c r="G181" s="58" t="s">
        <v>52</v>
      </c>
      <c r="H181" s="35" t="s">
        <v>52</v>
      </c>
      <c r="I181" s="37">
        <v>44251</v>
      </c>
      <c r="J181" s="67" t="s">
        <v>287</v>
      </c>
      <c r="K181" s="160" t="s">
        <v>936</v>
      </c>
      <c r="L181" s="25" t="s">
        <v>590</v>
      </c>
      <c r="M181" s="237">
        <v>244</v>
      </c>
      <c r="N181" s="323" t="s">
        <v>623</v>
      </c>
      <c r="O181" s="158" t="s">
        <v>47</v>
      </c>
      <c r="P181" s="158" t="s">
        <v>52</v>
      </c>
      <c r="Q181" s="177" t="s">
        <v>644</v>
      </c>
      <c r="R181" s="25" t="s">
        <v>712</v>
      </c>
      <c r="S181" s="20" t="s">
        <v>713</v>
      </c>
      <c r="T181" s="69" t="s">
        <v>594</v>
      </c>
      <c r="U181" s="20" t="s">
        <v>715</v>
      </c>
      <c r="V181" s="26">
        <v>2275514.7599999998</v>
      </c>
      <c r="W181" s="308">
        <v>1896262.3</v>
      </c>
      <c r="X181" s="69" t="s">
        <v>640</v>
      </c>
      <c r="Y181" s="20" t="s">
        <v>937</v>
      </c>
      <c r="Z181" s="39" t="s">
        <v>47</v>
      </c>
      <c r="AA181" s="40" t="s">
        <v>47</v>
      </c>
      <c r="AB181" s="27">
        <v>3</v>
      </c>
      <c r="AC181" s="27">
        <v>0</v>
      </c>
      <c r="AD181" s="27" t="s">
        <v>47</v>
      </c>
      <c r="AE181" s="40" t="s">
        <v>47</v>
      </c>
      <c r="AF181" s="24">
        <v>44285</v>
      </c>
      <c r="AG181" s="39" t="s">
        <v>47</v>
      </c>
      <c r="AH181" s="39" t="s">
        <v>47</v>
      </c>
      <c r="AI181" s="37" t="s">
        <v>47</v>
      </c>
      <c r="AJ181" s="37" t="s">
        <v>47</v>
      </c>
      <c r="AK181" s="39" t="s">
        <v>78</v>
      </c>
      <c r="AL181" s="39" t="s">
        <v>206</v>
      </c>
      <c r="AM181" s="37">
        <v>44288</v>
      </c>
      <c r="AN181" s="37">
        <v>44291</v>
      </c>
      <c r="AO181" s="27" t="s">
        <v>47</v>
      </c>
      <c r="AP181" s="27"/>
      <c r="AQ181" s="27" t="s">
        <v>288</v>
      </c>
      <c r="AR181" s="27">
        <v>7203239809</v>
      </c>
      <c r="AS181" s="42">
        <v>0</v>
      </c>
      <c r="AT181" s="41">
        <v>1288511.29</v>
      </c>
      <c r="AU181" s="42" t="s">
        <v>84</v>
      </c>
      <c r="AV181" s="39" t="s">
        <v>289</v>
      </c>
      <c r="AW181" s="42">
        <v>1327383.6100000001</v>
      </c>
      <c r="AX181" s="42"/>
      <c r="AY181" s="41">
        <v>1288511.29</v>
      </c>
      <c r="AZ181" s="37" t="s">
        <v>938</v>
      </c>
      <c r="BA181" s="37">
        <v>44306</v>
      </c>
      <c r="BB181" s="37" t="s">
        <v>52</v>
      </c>
      <c r="BC181" s="37">
        <v>44306</v>
      </c>
      <c r="BD181" s="159"/>
      <c r="BE181" s="27"/>
      <c r="BF181" s="20" t="s">
        <v>65</v>
      </c>
      <c r="BG181" s="30"/>
      <c r="BH181" s="43"/>
      <c r="BI181" s="60">
        <v>44238</v>
      </c>
      <c r="BJ181" s="60">
        <v>44251</v>
      </c>
    </row>
    <row r="182" spans="1:62" s="33" customFormat="1" ht="45" x14ac:dyDescent="0.2">
      <c r="A182" s="20">
        <v>180</v>
      </c>
      <c r="B182" s="36">
        <v>44231</v>
      </c>
      <c r="C182" s="20" t="s">
        <v>286</v>
      </c>
      <c r="D182" s="20" t="s">
        <v>51</v>
      </c>
      <c r="E182" s="235" t="s">
        <v>66</v>
      </c>
      <c r="F182" s="20">
        <v>32110021532</v>
      </c>
      <c r="G182" s="58" t="s">
        <v>52</v>
      </c>
      <c r="H182" s="35" t="s">
        <v>52</v>
      </c>
      <c r="I182" s="37">
        <v>44251</v>
      </c>
      <c r="J182" s="67" t="s">
        <v>290</v>
      </c>
      <c r="K182" s="160" t="s">
        <v>936</v>
      </c>
      <c r="L182" s="25" t="s">
        <v>830</v>
      </c>
      <c r="M182" s="237">
        <v>245</v>
      </c>
      <c r="N182" s="323" t="s">
        <v>623</v>
      </c>
      <c r="O182" s="158" t="s">
        <v>47</v>
      </c>
      <c r="P182" s="158" t="s">
        <v>52</v>
      </c>
      <c r="Q182" s="177" t="s">
        <v>644</v>
      </c>
      <c r="R182" s="25" t="s">
        <v>712</v>
      </c>
      <c r="S182" s="20" t="s">
        <v>713</v>
      </c>
      <c r="T182" s="69" t="s">
        <v>594</v>
      </c>
      <c r="U182" s="20" t="s">
        <v>715</v>
      </c>
      <c r="V182" s="26">
        <v>2937053.4479999999</v>
      </c>
      <c r="W182" s="308">
        <v>2447544.54</v>
      </c>
      <c r="X182" s="69" t="s">
        <v>640</v>
      </c>
      <c r="Y182" s="20" t="s">
        <v>937</v>
      </c>
      <c r="Z182" s="39" t="s">
        <v>47</v>
      </c>
      <c r="AA182" s="40" t="s">
        <v>47</v>
      </c>
      <c r="AB182" s="27">
        <v>3</v>
      </c>
      <c r="AC182" s="27">
        <v>0</v>
      </c>
      <c r="AD182" s="27" t="s">
        <v>47</v>
      </c>
      <c r="AE182" s="40" t="s">
        <v>47</v>
      </c>
      <c r="AF182" s="24">
        <v>44285</v>
      </c>
      <c r="AG182" s="39" t="s">
        <v>47</v>
      </c>
      <c r="AH182" s="39" t="s">
        <v>47</v>
      </c>
      <c r="AI182" s="37" t="s">
        <v>47</v>
      </c>
      <c r="AJ182" s="37" t="s">
        <v>47</v>
      </c>
      <c r="AK182" s="39" t="s">
        <v>78</v>
      </c>
      <c r="AL182" s="39" t="s">
        <v>206</v>
      </c>
      <c r="AM182" s="37">
        <v>44288</v>
      </c>
      <c r="AN182" s="37">
        <v>44291</v>
      </c>
      <c r="AO182" s="27" t="s">
        <v>47</v>
      </c>
      <c r="AP182" s="27"/>
      <c r="AQ182" s="27" t="s">
        <v>288</v>
      </c>
      <c r="AR182" s="27">
        <v>7203239809</v>
      </c>
      <c r="AS182" s="42">
        <v>0</v>
      </c>
      <c r="AT182" s="41">
        <v>1711245.38</v>
      </c>
      <c r="AU182" s="42" t="s">
        <v>84</v>
      </c>
      <c r="AV182" s="39" t="s">
        <v>289</v>
      </c>
      <c r="AW182" s="42">
        <v>1713281.18</v>
      </c>
      <c r="AX182" s="42"/>
      <c r="AY182" s="41">
        <v>1711245.38</v>
      </c>
      <c r="AZ182" s="37" t="s">
        <v>939</v>
      </c>
      <c r="BA182" s="37">
        <v>44306</v>
      </c>
      <c r="BB182" s="37" t="s">
        <v>52</v>
      </c>
      <c r="BC182" s="37">
        <v>44306</v>
      </c>
      <c r="BD182" s="159"/>
      <c r="BE182" s="27"/>
      <c r="BF182" s="20" t="s">
        <v>65</v>
      </c>
      <c r="BG182" s="30"/>
      <c r="BH182" s="43"/>
      <c r="BI182" s="60">
        <v>44238</v>
      </c>
      <c r="BJ182" s="60">
        <v>44251</v>
      </c>
    </row>
    <row r="183" spans="1:62" s="33" customFormat="1" ht="72" customHeight="1" x14ac:dyDescent="0.2">
      <c r="A183" s="20">
        <v>181</v>
      </c>
      <c r="B183" s="36">
        <v>44235</v>
      </c>
      <c r="C183" s="20" t="s">
        <v>291</v>
      </c>
      <c r="D183" s="20" t="s">
        <v>51</v>
      </c>
      <c r="E183" s="324" t="s">
        <v>259</v>
      </c>
      <c r="F183" s="20">
        <v>32110014491</v>
      </c>
      <c r="G183" s="23" t="s">
        <v>52</v>
      </c>
      <c r="H183" s="35" t="s">
        <v>47</v>
      </c>
      <c r="I183" s="37">
        <v>44247</v>
      </c>
      <c r="J183" s="63" t="s">
        <v>292</v>
      </c>
      <c r="K183" s="160" t="s">
        <v>940</v>
      </c>
      <c r="L183" s="25" t="s">
        <v>590</v>
      </c>
      <c r="M183" s="237">
        <v>246</v>
      </c>
      <c r="N183" s="71" t="s">
        <v>750</v>
      </c>
      <c r="O183" s="158" t="s">
        <v>47</v>
      </c>
      <c r="P183" s="158"/>
      <c r="Q183" s="177"/>
      <c r="R183" s="25" t="s">
        <v>727</v>
      </c>
      <c r="S183" s="20" t="s">
        <v>722</v>
      </c>
      <c r="T183" s="69" t="s">
        <v>714</v>
      </c>
      <c r="U183" s="20" t="s">
        <v>729</v>
      </c>
      <c r="V183" s="26">
        <f>W183*1.2</f>
        <v>5268000</v>
      </c>
      <c r="W183" s="325">
        <v>4390000</v>
      </c>
      <c r="X183" s="69" t="s">
        <v>716</v>
      </c>
      <c r="Y183" s="20" t="s">
        <v>941</v>
      </c>
      <c r="Z183" s="39" t="s">
        <v>47</v>
      </c>
      <c r="AA183" s="39" t="s">
        <v>47</v>
      </c>
      <c r="AB183" s="27">
        <v>4</v>
      </c>
      <c r="AC183" s="27">
        <v>1</v>
      </c>
      <c r="AD183" s="27" t="s">
        <v>293</v>
      </c>
      <c r="AE183" s="40" t="s">
        <v>294</v>
      </c>
      <c r="AF183" s="24">
        <v>44278</v>
      </c>
      <c r="AG183" s="39" t="s">
        <v>47</v>
      </c>
      <c r="AH183" s="39" t="s">
        <v>47</v>
      </c>
      <c r="AI183" s="37" t="s">
        <v>47</v>
      </c>
      <c r="AJ183" s="37" t="s">
        <v>47</v>
      </c>
      <c r="AK183" s="39" t="s">
        <v>169</v>
      </c>
      <c r="AL183" s="39" t="s">
        <v>295</v>
      </c>
      <c r="AM183" s="37">
        <v>44281</v>
      </c>
      <c r="AN183" s="37">
        <v>44284</v>
      </c>
      <c r="AO183" s="27" t="s">
        <v>47</v>
      </c>
      <c r="AP183" s="27"/>
      <c r="AQ183" s="27" t="s">
        <v>296</v>
      </c>
      <c r="AR183" s="27">
        <v>5406987323</v>
      </c>
      <c r="AS183" s="42">
        <v>3920000</v>
      </c>
      <c r="AT183" s="41">
        <v>3266667</v>
      </c>
      <c r="AU183" s="42" t="s">
        <v>91</v>
      </c>
      <c r="AV183" s="39" t="s">
        <v>297</v>
      </c>
      <c r="AW183" s="42">
        <v>3600000</v>
      </c>
      <c r="AX183" s="42">
        <v>3920000.4</v>
      </c>
      <c r="AY183" s="42">
        <f>AX183/1.2</f>
        <v>3266667</v>
      </c>
      <c r="AZ183" s="37" t="s">
        <v>942</v>
      </c>
      <c r="BA183" s="37">
        <v>44301</v>
      </c>
      <c r="BB183" s="37" t="s">
        <v>47</v>
      </c>
      <c r="BC183" s="37">
        <v>44302</v>
      </c>
      <c r="BD183" s="159"/>
      <c r="BE183" s="27"/>
      <c r="BF183" s="20" t="s">
        <v>104</v>
      </c>
      <c r="BG183" s="30"/>
      <c r="BH183" s="43"/>
      <c r="BI183" s="62">
        <v>44238</v>
      </c>
      <c r="BJ183" s="62">
        <v>44247</v>
      </c>
    </row>
    <row r="184" spans="1:62" s="33" customFormat="1" ht="42.75" x14ac:dyDescent="0.2">
      <c r="A184" s="20">
        <v>182</v>
      </c>
      <c r="B184" s="36">
        <v>44229</v>
      </c>
      <c r="C184" s="271" t="s">
        <v>298</v>
      </c>
      <c r="D184" s="20" t="s">
        <v>45</v>
      </c>
      <c r="E184" s="71" t="s">
        <v>55</v>
      </c>
      <c r="F184" s="20" t="s">
        <v>47</v>
      </c>
      <c r="G184" s="58" t="s">
        <v>52</v>
      </c>
      <c r="H184" s="35" t="s">
        <v>47</v>
      </c>
      <c r="I184" s="37" t="s">
        <v>47</v>
      </c>
      <c r="J184" s="71" t="s">
        <v>299</v>
      </c>
      <c r="K184" s="160" t="s">
        <v>943</v>
      </c>
      <c r="L184" s="25" t="s">
        <v>604</v>
      </c>
      <c r="M184" s="237">
        <v>247</v>
      </c>
      <c r="N184" s="71" t="s">
        <v>916</v>
      </c>
      <c r="O184" s="158" t="s">
        <v>47</v>
      </c>
      <c r="P184" s="158" t="s">
        <v>52</v>
      </c>
      <c r="Q184" s="177" t="s">
        <v>644</v>
      </c>
      <c r="R184" s="25" t="s">
        <v>592</v>
      </c>
      <c r="S184" s="20" t="s">
        <v>593</v>
      </c>
      <c r="T184" s="69" t="s">
        <v>632</v>
      </c>
      <c r="U184" s="20" t="s">
        <v>595</v>
      </c>
      <c r="V184" s="26"/>
      <c r="W184" s="308">
        <v>90410</v>
      </c>
      <c r="X184" s="69" t="s">
        <v>790</v>
      </c>
      <c r="Y184" s="39" t="s">
        <v>867</v>
      </c>
      <c r="Z184" s="39" t="s">
        <v>47</v>
      </c>
      <c r="AA184" s="40" t="s">
        <v>47</v>
      </c>
      <c r="AB184" s="27">
        <v>1</v>
      </c>
      <c r="AC184" s="27">
        <v>0</v>
      </c>
      <c r="AD184" s="27" t="s">
        <v>47</v>
      </c>
      <c r="AE184" s="40" t="s">
        <v>47</v>
      </c>
      <c r="AF184" s="24">
        <v>44231</v>
      </c>
      <c r="AG184" s="39" t="s">
        <v>97</v>
      </c>
      <c r="AH184" s="39" t="s">
        <v>300</v>
      </c>
      <c r="AI184" s="37">
        <v>44237</v>
      </c>
      <c r="AJ184" s="37" t="s">
        <v>47</v>
      </c>
      <c r="AK184" s="39" t="s">
        <v>47</v>
      </c>
      <c r="AL184" s="39"/>
      <c r="AM184" s="37"/>
      <c r="AN184" s="37"/>
      <c r="AO184" s="27" t="s">
        <v>47</v>
      </c>
      <c r="AP184" s="27"/>
      <c r="AQ184" s="27" t="s">
        <v>301</v>
      </c>
      <c r="AR184" s="27" t="s">
        <v>302</v>
      </c>
      <c r="AS184" s="42"/>
      <c r="AT184" s="41">
        <v>90410</v>
      </c>
      <c r="AU184" s="42" t="s">
        <v>91</v>
      </c>
      <c r="AV184" s="39"/>
      <c r="AW184" s="42"/>
      <c r="AX184" s="42"/>
      <c r="AY184" s="42">
        <v>90410</v>
      </c>
      <c r="AZ184" s="37" t="s">
        <v>944</v>
      </c>
      <c r="BA184" s="37">
        <v>44247</v>
      </c>
      <c r="BB184" s="37" t="s">
        <v>47</v>
      </c>
      <c r="BC184" s="37">
        <v>44247</v>
      </c>
      <c r="BD184" s="159"/>
      <c r="BE184" s="27"/>
      <c r="BF184" s="20" t="s">
        <v>65</v>
      </c>
      <c r="BG184" s="30" t="s">
        <v>75</v>
      </c>
      <c r="BH184" s="43"/>
      <c r="BI184" s="35"/>
      <c r="BJ184" s="35"/>
    </row>
    <row r="185" spans="1:62" s="33" customFormat="1" ht="45" x14ac:dyDescent="0.2">
      <c r="A185" s="20">
        <v>183</v>
      </c>
      <c r="B185" s="36">
        <v>44228</v>
      </c>
      <c r="C185" s="271" t="s">
        <v>303</v>
      </c>
      <c r="D185" s="20" t="s">
        <v>45</v>
      </c>
      <c r="E185" s="50" t="s">
        <v>55</v>
      </c>
      <c r="F185" s="20" t="s">
        <v>47</v>
      </c>
      <c r="G185" s="273" t="s">
        <v>47</v>
      </c>
      <c r="H185" s="35" t="s">
        <v>47</v>
      </c>
      <c r="I185" s="37" t="s">
        <v>47</v>
      </c>
      <c r="J185" s="51" t="s">
        <v>304</v>
      </c>
      <c r="K185" s="160" t="s">
        <v>945</v>
      </c>
      <c r="L185" s="25" t="s">
        <v>604</v>
      </c>
      <c r="M185" s="326">
        <v>248</v>
      </c>
      <c r="N185" s="301" t="s">
        <v>946</v>
      </c>
      <c r="O185" s="158" t="s">
        <v>47</v>
      </c>
      <c r="P185" s="158" t="s">
        <v>52</v>
      </c>
      <c r="Q185" s="177" t="s">
        <v>644</v>
      </c>
      <c r="R185" s="25" t="s">
        <v>592</v>
      </c>
      <c r="S185" s="20" t="s">
        <v>593</v>
      </c>
      <c r="T185" s="50" t="s">
        <v>632</v>
      </c>
      <c r="U185" s="20" t="s">
        <v>595</v>
      </c>
      <c r="V185" s="26"/>
      <c r="W185" s="64">
        <v>131575</v>
      </c>
      <c r="X185" s="69" t="s">
        <v>947</v>
      </c>
      <c r="Y185" s="20" t="s">
        <v>948</v>
      </c>
      <c r="Z185" s="39" t="s">
        <v>47</v>
      </c>
      <c r="AA185" s="40" t="s">
        <v>47</v>
      </c>
      <c r="AB185" s="27">
        <v>1</v>
      </c>
      <c r="AC185" s="27">
        <v>0</v>
      </c>
      <c r="AD185" s="27" t="s">
        <v>47</v>
      </c>
      <c r="AE185" s="40" t="s">
        <v>47</v>
      </c>
      <c r="AF185" s="24">
        <v>44238</v>
      </c>
      <c r="AG185" s="20" t="s">
        <v>305</v>
      </c>
      <c r="AH185" s="20">
        <v>7</v>
      </c>
      <c r="AI185" s="37">
        <v>44243</v>
      </c>
      <c r="AJ185" s="40" t="s">
        <v>47</v>
      </c>
      <c r="AK185" s="20" t="s">
        <v>47</v>
      </c>
      <c r="AL185" s="20" t="s">
        <v>47</v>
      </c>
      <c r="AM185" s="37" t="s">
        <v>47</v>
      </c>
      <c r="AN185" s="37" t="s">
        <v>47</v>
      </c>
      <c r="AO185" s="27" t="s">
        <v>47</v>
      </c>
      <c r="AP185" s="27"/>
      <c r="AQ185" s="27" t="s">
        <v>306</v>
      </c>
      <c r="AR185" s="27">
        <v>7203115232</v>
      </c>
      <c r="AS185" s="42"/>
      <c r="AT185" s="41">
        <v>131575</v>
      </c>
      <c r="AU185" s="42" t="s">
        <v>91</v>
      </c>
      <c r="AV185" s="39"/>
      <c r="AW185" s="42"/>
      <c r="AX185" s="42"/>
      <c r="AY185" s="42">
        <v>131575</v>
      </c>
      <c r="AZ185" s="37" t="s">
        <v>949</v>
      </c>
      <c r="BA185" s="37">
        <v>44259</v>
      </c>
      <c r="BB185" s="37" t="s">
        <v>47</v>
      </c>
      <c r="BC185" s="37">
        <v>44259</v>
      </c>
      <c r="BD185" s="159"/>
      <c r="BE185" s="27"/>
      <c r="BF185" s="20" t="s">
        <v>65</v>
      </c>
      <c r="BG185" s="30" t="s">
        <v>208</v>
      </c>
      <c r="BH185" s="43"/>
      <c r="BI185" s="35"/>
      <c r="BJ185" s="35"/>
    </row>
    <row r="186" spans="1:62" s="33" customFormat="1" ht="42.75" x14ac:dyDescent="0.2">
      <c r="A186" s="20">
        <v>184</v>
      </c>
      <c r="B186" s="36">
        <v>44229</v>
      </c>
      <c r="C186" s="271" t="s">
        <v>307</v>
      </c>
      <c r="D186" s="20" t="s">
        <v>45</v>
      </c>
      <c r="E186" s="50" t="s">
        <v>55</v>
      </c>
      <c r="F186" s="20" t="s">
        <v>47</v>
      </c>
      <c r="G186" s="273" t="s">
        <v>47</v>
      </c>
      <c r="H186" s="35" t="s">
        <v>47</v>
      </c>
      <c r="I186" s="37" t="s">
        <v>47</v>
      </c>
      <c r="J186" s="51" t="s">
        <v>308</v>
      </c>
      <c r="K186" s="160" t="s">
        <v>47</v>
      </c>
      <c r="L186" s="25" t="s">
        <v>604</v>
      </c>
      <c r="M186" s="326">
        <v>249</v>
      </c>
      <c r="N186" s="301" t="s">
        <v>774</v>
      </c>
      <c r="O186" s="158" t="s">
        <v>47</v>
      </c>
      <c r="P186" s="158" t="s">
        <v>47</v>
      </c>
      <c r="Q186" s="177" t="s">
        <v>775</v>
      </c>
      <c r="R186" s="25" t="s">
        <v>592</v>
      </c>
      <c r="S186" s="20" t="s">
        <v>610</v>
      </c>
      <c r="T186" s="50" t="s">
        <v>608</v>
      </c>
      <c r="U186" s="20" t="s">
        <v>595</v>
      </c>
      <c r="V186" s="26">
        <f>W186*1.2</f>
        <v>425732.58</v>
      </c>
      <c r="W186" s="64">
        <v>354777.15</v>
      </c>
      <c r="X186" s="69" t="s">
        <v>776</v>
      </c>
      <c r="Y186" s="20" t="s">
        <v>777</v>
      </c>
      <c r="Z186" s="39" t="s">
        <v>47</v>
      </c>
      <c r="AA186" s="40" t="s">
        <v>47</v>
      </c>
      <c r="AB186" s="27">
        <v>1</v>
      </c>
      <c r="AC186" s="27">
        <v>0</v>
      </c>
      <c r="AD186" s="27" t="s">
        <v>47</v>
      </c>
      <c r="AE186" s="40" t="s">
        <v>47</v>
      </c>
      <c r="AF186" s="24">
        <v>44231</v>
      </c>
      <c r="AG186" s="39" t="s">
        <v>97</v>
      </c>
      <c r="AH186" s="39" t="s">
        <v>309</v>
      </c>
      <c r="AI186" s="37">
        <v>44237</v>
      </c>
      <c r="AJ186" s="37" t="s">
        <v>47</v>
      </c>
      <c r="AK186" s="37" t="s">
        <v>47</v>
      </c>
      <c r="AL186" s="37" t="s">
        <v>47</v>
      </c>
      <c r="AM186" s="37" t="s">
        <v>47</v>
      </c>
      <c r="AN186" s="37" t="s">
        <v>47</v>
      </c>
      <c r="AO186" s="27" t="s">
        <v>47</v>
      </c>
      <c r="AP186" s="27"/>
      <c r="AQ186" s="27" t="s">
        <v>310</v>
      </c>
      <c r="AR186" s="27">
        <v>5406137823</v>
      </c>
      <c r="AS186" s="42">
        <f>AT186*1.2</f>
        <v>425732.58</v>
      </c>
      <c r="AT186" s="41">
        <f>W186</f>
        <v>354777.15</v>
      </c>
      <c r="AU186" s="42" t="s">
        <v>91</v>
      </c>
      <c r="AV186" s="39" t="s">
        <v>47</v>
      </c>
      <c r="AW186" s="42" t="s">
        <v>47</v>
      </c>
      <c r="AX186" s="42">
        <v>415698.95</v>
      </c>
      <c r="AY186" s="42">
        <f>AX186/1.2</f>
        <v>346415.79166666669</v>
      </c>
      <c r="AZ186" s="37" t="s">
        <v>950</v>
      </c>
      <c r="BA186" s="37">
        <v>44239</v>
      </c>
      <c r="BB186" s="37" t="s">
        <v>47</v>
      </c>
      <c r="BC186" s="37">
        <v>44239</v>
      </c>
      <c r="BD186" s="159"/>
      <c r="BE186" s="27"/>
      <c r="BF186" s="20" t="s">
        <v>60</v>
      </c>
      <c r="BG186" s="30" t="s">
        <v>110</v>
      </c>
      <c r="BH186" s="43"/>
      <c r="BI186" s="35"/>
      <c r="BJ186" s="35"/>
    </row>
    <row r="187" spans="1:62" s="33" customFormat="1" ht="42.75" x14ac:dyDescent="0.2">
      <c r="A187" s="20">
        <v>185</v>
      </c>
      <c r="B187" s="36">
        <v>44216</v>
      </c>
      <c r="C187" s="271" t="s">
        <v>311</v>
      </c>
      <c r="D187" s="20" t="s">
        <v>45</v>
      </c>
      <c r="E187" s="50" t="s">
        <v>55</v>
      </c>
      <c r="F187" s="20" t="s">
        <v>47</v>
      </c>
      <c r="G187" s="273" t="s">
        <v>47</v>
      </c>
      <c r="H187" s="35" t="s">
        <v>47</v>
      </c>
      <c r="I187" s="37" t="s">
        <v>47</v>
      </c>
      <c r="J187" s="51" t="s">
        <v>312</v>
      </c>
      <c r="K187" s="160" t="s">
        <v>47</v>
      </c>
      <c r="L187" s="25" t="s">
        <v>604</v>
      </c>
      <c r="M187" s="326">
        <v>250</v>
      </c>
      <c r="N187" s="301" t="s">
        <v>774</v>
      </c>
      <c r="O187" s="158" t="s">
        <v>47</v>
      </c>
      <c r="P187" s="158" t="s">
        <v>52</v>
      </c>
      <c r="Q187" s="177" t="s">
        <v>858</v>
      </c>
      <c r="R187" s="25" t="s">
        <v>592</v>
      </c>
      <c r="S187" s="20" t="s">
        <v>610</v>
      </c>
      <c r="T187" s="50" t="s">
        <v>608</v>
      </c>
      <c r="U187" s="20" t="s">
        <v>595</v>
      </c>
      <c r="V187" s="26">
        <f>W187*1.2</f>
        <v>380400</v>
      </c>
      <c r="W187" s="64">
        <v>317000</v>
      </c>
      <c r="X187" s="69" t="s">
        <v>776</v>
      </c>
      <c r="Y187" s="20" t="s">
        <v>951</v>
      </c>
      <c r="Z187" s="39" t="s">
        <v>47</v>
      </c>
      <c r="AA187" s="40" t="s">
        <v>47</v>
      </c>
      <c r="AB187" s="27">
        <v>1</v>
      </c>
      <c r="AC187" s="27">
        <v>0</v>
      </c>
      <c r="AD187" s="27" t="s">
        <v>47</v>
      </c>
      <c r="AE187" s="40" t="s">
        <v>313</v>
      </c>
      <c r="AF187" s="24">
        <v>44231</v>
      </c>
      <c r="AG187" s="39" t="s">
        <v>314</v>
      </c>
      <c r="AH187" s="39" t="s">
        <v>315</v>
      </c>
      <c r="AI187" s="37">
        <v>44237</v>
      </c>
      <c r="AJ187" s="37" t="s">
        <v>47</v>
      </c>
      <c r="AK187" s="37" t="s">
        <v>47</v>
      </c>
      <c r="AL187" s="37" t="s">
        <v>47</v>
      </c>
      <c r="AM187" s="37" t="s">
        <v>47</v>
      </c>
      <c r="AN187" s="37" t="s">
        <v>47</v>
      </c>
      <c r="AO187" s="27" t="s">
        <v>47</v>
      </c>
      <c r="AP187" s="27"/>
      <c r="AQ187" s="27" t="s">
        <v>316</v>
      </c>
      <c r="AR187" s="27">
        <v>6674182365</v>
      </c>
      <c r="AS187" s="42">
        <f>V187</f>
        <v>380400</v>
      </c>
      <c r="AT187" s="41">
        <f>AS187/1.2</f>
        <v>317000</v>
      </c>
      <c r="AU187" s="42" t="s">
        <v>84</v>
      </c>
      <c r="AV187" s="39" t="s">
        <v>47</v>
      </c>
      <c r="AW187" s="42" t="s">
        <v>47</v>
      </c>
      <c r="AX187" s="42">
        <v>380400</v>
      </c>
      <c r="AY187" s="42">
        <v>317000</v>
      </c>
      <c r="AZ187" s="37" t="s">
        <v>952</v>
      </c>
      <c r="BA187" s="37">
        <v>44244</v>
      </c>
      <c r="BB187" s="37" t="s">
        <v>47</v>
      </c>
      <c r="BC187" s="37">
        <v>44245</v>
      </c>
      <c r="BD187" s="159"/>
      <c r="BE187" s="27"/>
      <c r="BF187" s="20" t="s">
        <v>60</v>
      </c>
      <c r="BG187" s="30" t="s">
        <v>110</v>
      </c>
      <c r="BH187" s="43"/>
      <c r="BI187" s="60"/>
      <c r="BJ187" s="60"/>
    </row>
    <row r="188" spans="1:62" s="33" customFormat="1" ht="75" x14ac:dyDescent="0.2">
      <c r="A188" s="20">
        <v>186</v>
      </c>
      <c r="B188" s="36">
        <v>44223</v>
      </c>
      <c r="C188" s="271" t="s">
        <v>317</v>
      </c>
      <c r="D188" s="20" t="s">
        <v>45</v>
      </c>
      <c r="E188" s="50" t="s">
        <v>55</v>
      </c>
      <c r="F188" s="20" t="s">
        <v>47</v>
      </c>
      <c r="G188" s="273" t="s">
        <v>47</v>
      </c>
      <c r="H188" s="35" t="s">
        <v>47</v>
      </c>
      <c r="I188" s="37" t="s">
        <v>47</v>
      </c>
      <c r="J188" s="51" t="s">
        <v>318</v>
      </c>
      <c r="K188" s="160" t="s">
        <v>953</v>
      </c>
      <c r="L188" s="25" t="s">
        <v>604</v>
      </c>
      <c r="M188" s="326">
        <v>251</v>
      </c>
      <c r="N188" s="301" t="s">
        <v>629</v>
      </c>
      <c r="O188" s="158" t="s">
        <v>47</v>
      </c>
      <c r="P188" s="158" t="s">
        <v>52</v>
      </c>
      <c r="Q188" s="177" t="s">
        <v>644</v>
      </c>
      <c r="R188" s="25" t="s">
        <v>592</v>
      </c>
      <c r="S188" s="20" t="s">
        <v>593</v>
      </c>
      <c r="T188" s="50" t="s">
        <v>632</v>
      </c>
      <c r="U188" s="20" t="s">
        <v>595</v>
      </c>
      <c r="V188" s="26"/>
      <c r="W188" s="64">
        <v>159500</v>
      </c>
      <c r="X188" s="69" t="s">
        <v>954</v>
      </c>
      <c r="Y188" s="20" t="s">
        <v>955</v>
      </c>
      <c r="Z188" s="39" t="s">
        <v>47</v>
      </c>
      <c r="AA188" s="40" t="s">
        <v>47</v>
      </c>
      <c r="AB188" s="27">
        <v>1</v>
      </c>
      <c r="AC188" s="27">
        <v>0</v>
      </c>
      <c r="AD188" s="27" t="s">
        <v>47</v>
      </c>
      <c r="AE188" s="40" t="s">
        <v>47</v>
      </c>
      <c r="AF188" s="24">
        <v>44231</v>
      </c>
      <c r="AG188" s="39" t="s">
        <v>97</v>
      </c>
      <c r="AH188" s="39" t="s">
        <v>108</v>
      </c>
      <c r="AI188" s="37">
        <v>44237</v>
      </c>
      <c r="AJ188" s="37" t="s">
        <v>47</v>
      </c>
      <c r="AK188" s="39" t="s">
        <v>47</v>
      </c>
      <c r="AL188" s="39" t="s">
        <v>47</v>
      </c>
      <c r="AM188" s="37" t="s">
        <v>47</v>
      </c>
      <c r="AN188" s="37" t="s">
        <v>47</v>
      </c>
      <c r="AO188" s="27" t="s">
        <v>47</v>
      </c>
      <c r="AP188" s="27"/>
      <c r="AQ188" s="27" t="s">
        <v>319</v>
      </c>
      <c r="AR188" s="27">
        <v>6670242454</v>
      </c>
      <c r="AS188" s="42"/>
      <c r="AT188" s="41">
        <v>159500</v>
      </c>
      <c r="AU188" s="42" t="s">
        <v>84</v>
      </c>
      <c r="AV188" s="39"/>
      <c r="AW188" s="42"/>
      <c r="AX188" s="42"/>
      <c r="AY188" s="42">
        <v>159500</v>
      </c>
      <c r="AZ188" s="37" t="s">
        <v>956</v>
      </c>
      <c r="BA188" s="37">
        <v>44243</v>
      </c>
      <c r="BB188" s="37" t="s">
        <v>47</v>
      </c>
      <c r="BC188" s="37">
        <v>44243</v>
      </c>
      <c r="BD188" s="159"/>
      <c r="BE188" s="27"/>
      <c r="BF188" s="20" t="s">
        <v>65</v>
      </c>
      <c r="BG188" s="30" t="s">
        <v>248</v>
      </c>
      <c r="BH188" s="43"/>
      <c r="BI188" s="35"/>
      <c r="BJ188" s="35"/>
    </row>
    <row r="189" spans="1:62" s="268" customFormat="1" ht="75" x14ac:dyDescent="0.2">
      <c r="A189" s="250">
        <v>187</v>
      </c>
      <c r="B189" s="251">
        <v>44228</v>
      </c>
      <c r="C189" s="250" t="s">
        <v>320</v>
      </c>
      <c r="D189" s="250" t="s">
        <v>68</v>
      </c>
      <c r="E189" s="252" t="s">
        <v>54</v>
      </c>
      <c r="F189" s="250">
        <v>32109984673</v>
      </c>
      <c r="G189" s="320" t="s">
        <v>47</v>
      </c>
      <c r="H189" s="267" t="s">
        <v>52</v>
      </c>
      <c r="I189" s="254">
        <v>44238</v>
      </c>
      <c r="J189" s="314" t="s">
        <v>321</v>
      </c>
      <c r="K189" s="278" t="s">
        <v>957</v>
      </c>
      <c r="L189" s="255" t="s">
        <v>590</v>
      </c>
      <c r="M189" s="326">
        <v>252</v>
      </c>
      <c r="N189" s="295" t="s">
        <v>794</v>
      </c>
      <c r="O189" s="158">
        <v>60</v>
      </c>
      <c r="P189" s="158" t="s">
        <v>47</v>
      </c>
      <c r="Q189" s="177"/>
      <c r="R189" s="255" t="s">
        <v>795</v>
      </c>
      <c r="S189" s="250" t="s">
        <v>610</v>
      </c>
      <c r="T189" s="327" t="s">
        <v>613</v>
      </c>
      <c r="U189" s="250" t="s">
        <v>754</v>
      </c>
      <c r="V189" s="262">
        <v>566464.99199999997</v>
      </c>
      <c r="W189" s="64">
        <v>472054.16</v>
      </c>
      <c r="X189" s="295" t="s">
        <v>776</v>
      </c>
      <c r="Y189" s="250"/>
      <c r="Z189" s="259"/>
      <c r="AA189" s="260"/>
      <c r="AB189" s="261">
        <v>8</v>
      </c>
      <c r="AC189" s="261"/>
      <c r="AD189" s="261"/>
      <c r="AE189" s="260"/>
      <c r="AF189" s="256">
        <v>44315</v>
      </c>
      <c r="AG189" s="259" t="s">
        <v>47</v>
      </c>
      <c r="AH189" s="259" t="s">
        <v>47</v>
      </c>
      <c r="AI189" s="254" t="s">
        <v>47</v>
      </c>
      <c r="AJ189" s="254" t="s">
        <v>47</v>
      </c>
      <c r="AK189" s="254" t="s">
        <v>1235</v>
      </c>
      <c r="AL189" s="254">
        <v>44324</v>
      </c>
      <c r="AM189" s="254">
        <v>44328</v>
      </c>
      <c r="AN189" s="254"/>
      <c r="AO189" s="261" t="s">
        <v>52</v>
      </c>
      <c r="AP189" s="261" t="s">
        <v>868</v>
      </c>
      <c r="AQ189" s="261"/>
      <c r="AR189" s="261"/>
      <c r="AS189" s="263"/>
      <c r="AT189" s="41"/>
      <c r="AU189" s="263"/>
      <c r="AV189" s="328"/>
      <c r="AW189" s="329"/>
      <c r="AX189" s="329"/>
      <c r="AY189" s="263"/>
      <c r="AZ189" s="254"/>
      <c r="BA189" s="254"/>
      <c r="BB189" s="254"/>
      <c r="BC189" s="254"/>
      <c r="BD189" s="264"/>
      <c r="BE189" s="261"/>
      <c r="BF189" s="250" t="s">
        <v>65</v>
      </c>
      <c r="BG189" s="265"/>
      <c r="BH189" s="266"/>
      <c r="BI189" s="267"/>
      <c r="BJ189" s="267"/>
    </row>
    <row r="190" spans="1:62" s="33" customFormat="1" ht="135" x14ac:dyDescent="0.2">
      <c r="A190" s="20">
        <v>188</v>
      </c>
      <c r="B190" s="36"/>
      <c r="C190" s="20" t="s">
        <v>322</v>
      </c>
      <c r="D190" s="20" t="s">
        <v>68</v>
      </c>
      <c r="E190" s="235" t="s">
        <v>54</v>
      </c>
      <c r="F190" s="54">
        <v>32110022892</v>
      </c>
      <c r="G190" s="273" t="s">
        <v>47</v>
      </c>
      <c r="H190" s="35" t="s">
        <v>52</v>
      </c>
      <c r="I190" s="37">
        <v>44251</v>
      </c>
      <c r="J190" s="51" t="s">
        <v>323</v>
      </c>
      <c r="K190" s="160" t="s">
        <v>1440</v>
      </c>
      <c r="L190" s="25"/>
      <c r="M190" s="326">
        <v>253</v>
      </c>
      <c r="N190" s="69" t="s">
        <v>958</v>
      </c>
      <c r="O190" s="158">
        <v>50</v>
      </c>
      <c r="P190" s="158"/>
      <c r="Q190" s="177"/>
      <c r="R190" s="25" t="s">
        <v>910</v>
      </c>
      <c r="S190" s="20" t="s">
        <v>610</v>
      </c>
      <c r="T190" s="50" t="s">
        <v>865</v>
      </c>
      <c r="U190" s="20" t="s">
        <v>911</v>
      </c>
      <c r="V190" s="26">
        <f>W190*1.2</f>
        <v>1881672.5279999999</v>
      </c>
      <c r="W190" s="64">
        <v>1568060.44</v>
      </c>
      <c r="X190" s="69" t="s">
        <v>959</v>
      </c>
      <c r="Y190" s="20" t="s">
        <v>912</v>
      </c>
      <c r="Z190" s="39"/>
      <c r="AA190" s="40"/>
      <c r="AB190" s="27"/>
      <c r="AC190" s="27"/>
      <c r="AD190" s="27"/>
      <c r="AE190" s="40"/>
      <c r="AF190" s="24">
        <v>44363</v>
      </c>
      <c r="AG190" s="39" t="s">
        <v>47</v>
      </c>
      <c r="AH190" s="39" t="s">
        <v>47</v>
      </c>
      <c r="AI190" s="39" t="s">
        <v>47</v>
      </c>
      <c r="AJ190" s="39" t="s">
        <v>47</v>
      </c>
      <c r="AK190" s="39" t="s">
        <v>1441</v>
      </c>
      <c r="AL190" s="39" t="s">
        <v>359</v>
      </c>
      <c r="AM190" s="37">
        <v>44372</v>
      </c>
      <c r="AN190" s="37">
        <v>44376</v>
      </c>
      <c r="AO190" s="27" t="s">
        <v>47</v>
      </c>
      <c r="AP190" s="27"/>
      <c r="AQ190" s="27" t="s">
        <v>1442</v>
      </c>
      <c r="AR190" s="27" t="s">
        <v>1443</v>
      </c>
      <c r="AS190" s="42">
        <f>AT190*1.2</f>
        <v>1464465.5999999999</v>
      </c>
      <c r="AT190" s="41">
        <f>502237+718151</f>
        <v>1220388</v>
      </c>
      <c r="AU190" s="204" t="s">
        <v>84</v>
      </c>
      <c r="AV190" s="205"/>
      <c r="AW190" s="206"/>
      <c r="AX190" s="207"/>
      <c r="AY190" s="208"/>
      <c r="AZ190" s="37"/>
      <c r="BA190" s="37"/>
      <c r="BB190" s="37"/>
      <c r="BC190" s="37"/>
      <c r="BD190" s="159"/>
      <c r="BE190" s="27"/>
      <c r="BF190" s="20" t="s">
        <v>104</v>
      </c>
      <c r="BG190" s="30"/>
      <c r="BH190" s="43"/>
      <c r="BI190" s="35"/>
      <c r="BJ190" s="35"/>
    </row>
    <row r="191" spans="1:62" s="33" customFormat="1" ht="57.75" customHeight="1" x14ac:dyDescent="0.2">
      <c r="A191" s="20">
        <v>189</v>
      </c>
      <c r="B191" s="36">
        <v>44238</v>
      </c>
      <c r="C191" s="271" t="s">
        <v>324</v>
      </c>
      <c r="D191" s="20" t="s">
        <v>45</v>
      </c>
      <c r="E191" s="50" t="s">
        <v>55</v>
      </c>
      <c r="F191" s="20" t="s">
        <v>47</v>
      </c>
      <c r="G191" s="273" t="s">
        <v>47</v>
      </c>
      <c r="H191" s="35" t="s">
        <v>47</v>
      </c>
      <c r="I191" s="37" t="s">
        <v>47</v>
      </c>
      <c r="J191" s="299" t="s">
        <v>325</v>
      </c>
      <c r="K191" s="160" t="s">
        <v>47</v>
      </c>
      <c r="L191" s="25" t="s">
        <v>604</v>
      </c>
      <c r="M191" s="326">
        <v>254</v>
      </c>
      <c r="N191" s="181" t="s">
        <v>960</v>
      </c>
      <c r="O191" s="158" t="s">
        <v>47</v>
      </c>
      <c r="P191" s="158"/>
      <c r="Q191" s="177" t="s">
        <v>644</v>
      </c>
      <c r="R191" s="25" t="s">
        <v>592</v>
      </c>
      <c r="S191" s="20" t="s">
        <v>610</v>
      </c>
      <c r="T191" s="20" t="s">
        <v>660</v>
      </c>
      <c r="U191" s="20" t="s">
        <v>595</v>
      </c>
      <c r="V191" s="26">
        <f>W191*1.2</f>
        <v>2336160</v>
      </c>
      <c r="W191" s="325">
        <v>1946800</v>
      </c>
      <c r="X191" s="175" t="s">
        <v>920</v>
      </c>
      <c r="Y191" s="20" t="s">
        <v>921</v>
      </c>
      <c r="Z191" s="39" t="s">
        <v>47</v>
      </c>
      <c r="AA191" s="40" t="s">
        <v>47</v>
      </c>
      <c r="AB191" s="27">
        <v>1</v>
      </c>
      <c r="AC191" s="27">
        <v>0</v>
      </c>
      <c r="AD191" s="27" t="s">
        <v>47</v>
      </c>
      <c r="AE191" s="40" t="s">
        <v>47</v>
      </c>
      <c r="AF191" s="24">
        <v>44231</v>
      </c>
      <c r="AG191" s="39" t="s">
        <v>326</v>
      </c>
      <c r="AH191" s="39" t="s">
        <v>327</v>
      </c>
      <c r="AI191" s="39" t="s">
        <v>328</v>
      </c>
      <c r="AJ191" s="39" t="s">
        <v>47</v>
      </c>
      <c r="AK191" s="39" t="s">
        <v>47</v>
      </c>
      <c r="AL191" s="39" t="s">
        <v>47</v>
      </c>
      <c r="AM191" s="39" t="s">
        <v>47</v>
      </c>
      <c r="AN191" s="39" t="s">
        <v>47</v>
      </c>
      <c r="AO191" s="27" t="s">
        <v>47</v>
      </c>
      <c r="AP191" s="27"/>
      <c r="AQ191" s="27" t="s">
        <v>329</v>
      </c>
      <c r="AR191" s="27">
        <v>7203284544</v>
      </c>
      <c r="AS191" s="42">
        <f>V191</f>
        <v>2336160</v>
      </c>
      <c r="AT191" s="41">
        <f>AS191/1.2</f>
        <v>1946800</v>
      </c>
      <c r="AU191" s="42" t="s">
        <v>84</v>
      </c>
      <c r="AV191" s="39" t="s">
        <v>47</v>
      </c>
      <c r="AW191" s="42" t="s">
        <v>47</v>
      </c>
      <c r="AX191" s="42">
        <v>2336160</v>
      </c>
      <c r="AY191" s="42">
        <v>1946800</v>
      </c>
      <c r="AZ191" s="37" t="s">
        <v>961</v>
      </c>
      <c r="BA191" s="37">
        <v>44259</v>
      </c>
      <c r="BB191" s="37" t="s">
        <v>47</v>
      </c>
      <c r="BC191" s="37">
        <v>44259</v>
      </c>
      <c r="BD191" s="159"/>
      <c r="BE191" s="27"/>
      <c r="BF191" s="20" t="s">
        <v>60</v>
      </c>
      <c r="BG191" s="30" t="s">
        <v>218</v>
      </c>
      <c r="BH191" s="43"/>
      <c r="BI191" s="60"/>
      <c r="BJ191" s="60"/>
    </row>
    <row r="192" spans="1:62" s="33" customFormat="1" ht="45" x14ac:dyDescent="0.2">
      <c r="A192" s="20">
        <v>190</v>
      </c>
      <c r="B192" s="36"/>
      <c r="C192" s="20" t="s">
        <v>330</v>
      </c>
      <c r="D192" s="20" t="s">
        <v>45</v>
      </c>
      <c r="E192" s="235" t="s">
        <v>54</v>
      </c>
      <c r="F192" s="20">
        <v>32109997754</v>
      </c>
      <c r="G192" s="273" t="s">
        <v>47</v>
      </c>
      <c r="H192" s="35" t="s">
        <v>52</v>
      </c>
      <c r="I192" s="37">
        <v>44243</v>
      </c>
      <c r="J192" s="299" t="s">
        <v>331</v>
      </c>
      <c r="K192" s="160" t="s">
        <v>962</v>
      </c>
      <c r="L192" s="25" t="s">
        <v>604</v>
      </c>
      <c r="M192" s="326">
        <v>255</v>
      </c>
      <c r="N192" s="72" t="s">
        <v>963</v>
      </c>
      <c r="O192" s="158">
        <v>80</v>
      </c>
      <c r="P192" s="158" t="s">
        <v>52</v>
      </c>
      <c r="Q192" s="177" t="s">
        <v>644</v>
      </c>
      <c r="R192" s="25" t="s">
        <v>592</v>
      </c>
      <c r="S192" s="20" t="s">
        <v>610</v>
      </c>
      <c r="T192" s="20" t="s">
        <v>608</v>
      </c>
      <c r="U192" s="20" t="s">
        <v>595</v>
      </c>
      <c r="V192" s="26">
        <v>1474135.2</v>
      </c>
      <c r="W192" s="325">
        <v>1228446</v>
      </c>
      <c r="X192" s="175" t="s">
        <v>920</v>
      </c>
      <c r="Y192" s="20" t="s">
        <v>921</v>
      </c>
      <c r="Z192" s="39" t="s">
        <v>47</v>
      </c>
      <c r="AA192" s="40" t="s">
        <v>47</v>
      </c>
      <c r="AB192" s="27">
        <v>2</v>
      </c>
      <c r="AC192" s="27">
        <v>0</v>
      </c>
      <c r="AD192" s="27" t="s">
        <v>47</v>
      </c>
      <c r="AE192" s="40" t="s">
        <v>47</v>
      </c>
      <c r="AF192" s="24">
        <v>44266</v>
      </c>
      <c r="AG192" s="39" t="s">
        <v>332</v>
      </c>
      <c r="AH192" s="39"/>
      <c r="AI192" s="37">
        <v>44271</v>
      </c>
      <c r="AJ192" s="37">
        <v>44271</v>
      </c>
      <c r="AK192" s="37" t="s">
        <v>47</v>
      </c>
      <c r="AL192" s="37" t="s">
        <v>47</v>
      </c>
      <c r="AM192" s="37" t="s">
        <v>47</v>
      </c>
      <c r="AN192" s="37" t="s">
        <v>47</v>
      </c>
      <c r="AO192" s="27" t="s">
        <v>47</v>
      </c>
      <c r="AP192" s="27"/>
      <c r="AQ192" s="27" t="s">
        <v>333</v>
      </c>
      <c r="AR192" s="27">
        <v>7203335608</v>
      </c>
      <c r="AS192" s="42">
        <v>1132380</v>
      </c>
      <c r="AT192" s="41">
        <v>1358856</v>
      </c>
      <c r="AU192" s="42" t="s">
        <v>91</v>
      </c>
      <c r="AV192" s="39" t="s">
        <v>334</v>
      </c>
      <c r="AW192" s="42">
        <v>1134000</v>
      </c>
      <c r="AX192" s="42">
        <v>1358856</v>
      </c>
      <c r="AY192" s="42">
        <f>AX192/1.2</f>
        <v>1132380</v>
      </c>
      <c r="AZ192" s="37" t="s">
        <v>964</v>
      </c>
      <c r="BA192" s="37">
        <v>44279</v>
      </c>
      <c r="BB192" s="37" t="s">
        <v>52</v>
      </c>
      <c r="BC192" s="37">
        <v>44279</v>
      </c>
      <c r="BD192" s="159"/>
      <c r="BE192" s="27"/>
      <c r="BF192" s="20" t="s">
        <v>65</v>
      </c>
      <c r="BG192" s="30"/>
      <c r="BH192" s="43"/>
      <c r="BI192" s="35"/>
      <c r="BJ192" s="35"/>
    </row>
    <row r="193" spans="1:62" s="33" customFormat="1" ht="62.25" customHeight="1" x14ac:dyDescent="0.2">
      <c r="A193" s="20">
        <v>191</v>
      </c>
      <c r="B193" s="36"/>
      <c r="C193" s="20" t="s">
        <v>335</v>
      </c>
      <c r="D193" s="20" t="s">
        <v>45</v>
      </c>
      <c r="E193" s="46" t="s">
        <v>46</v>
      </c>
      <c r="F193" s="20">
        <v>32109999544</v>
      </c>
      <c r="G193" s="35" t="s">
        <v>47</v>
      </c>
      <c r="H193" s="35" t="s">
        <v>47</v>
      </c>
      <c r="I193" s="24">
        <v>44244</v>
      </c>
      <c r="J193" s="51" t="s">
        <v>336</v>
      </c>
      <c r="K193" s="160" t="s">
        <v>965</v>
      </c>
      <c r="L193" s="25" t="s">
        <v>604</v>
      </c>
      <c r="M193" s="326">
        <v>256</v>
      </c>
      <c r="N193" s="25" t="s">
        <v>966</v>
      </c>
      <c r="O193" s="158" t="s">
        <v>47</v>
      </c>
      <c r="P193" s="158" t="s">
        <v>52</v>
      </c>
      <c r="Q193" s="177" t="s">
        <v>644</v>
      </c>
      <c r="R193" s="25" t="s">
        <v>592</v>
      </c>
      <c r="S193" s="20" t="s">
        <v>610</v>
      </c>
      <c r="T193" s="20" t="s">
        <v>608</v>
      </c>
      <c r="U193" s="20" t="s">
        <v>595</v>
      </c>
      <c r="V193" s="26">
        <f>W193*1.2</f>
        <v>2810453.2919999999</v>
      </c>
      <c r="W193" s="64">
        <v>2342044.41</v>
      </c>
      <c r="X193" s="175" t="s">
        <v>920</v>
      </c>
      <c r="Y193" s="20" t="s">
        <v>921</v>
      </c>
      <c r="Z193" s="39" t="s">
        <v>47</v>
      </c>
      <c r="AA193" s="40" t="s">
        <v>47</v>
      </c>
      <c r="AB193" s="27">
        <v>2</v>
      </c>
      <c r="AC193" s="27">
        <v>0</v>
      </c>
      <c r="AD193" s="27" t="s">
        <v>47</v>
      </c>
      <c r="AE193" s="27" t="s">
        <v>47</v>
      </c>
      <c r="AF193" s="24">
        <v>44273</v>
      </c>
      <c r="AG193" s="39" t="s">
        <v>337</v>
      </c>
      <c r="AH193" s="39"/>
      <c r="AI193" s="37">
        <v>44278</v>
      </c>
      <c r="AJ193" s="37">
        <v>44278</v>
      </c>
      <c r="AK193" s="37" t="s">
        <v>47</v>
      </c>
      <c r="AL193" s="37" t="s">
        <v>47</v>
      </c>
      <c r="AM193" s="37" t="s">
        <v>47</v>
      </c>
      <c r="AN193" s="37" t="s">
        <v>47</v>
      </c>
      <c r="AO193" s="27" t="s">
        <v>47</v>
      </c>
      <c r="AP193" s="27"/>
      <c r="AQ193" s="27" t="s">
        <v>338</v>
      </c>
      <c r="AR193" s="27">
        <v>7203478638</v>
      </c>
      <c r="AS193" s="42">
        <v>3086915.34</v>
      </c>
      <c r="AT193" s="41">
        <f>AS193/1.2</f>
        <v>2572429.4500000002</v>
      </c>
      <c r="AU193" s="42" t="s">
        <v>91</v>
      </c>
      <c r="AV193" s="39" t="s">
        <v>339</v>
      </c>
      <c r="AW193" s="42">
        <v>3120000</v>
      </c>
      <c r="AX193" s="42">
        <v>3086915.24</v>
      </c>
      <c r="AY193" s="42">
        <f>AX193/1.2</f>
        <v>2572429.3666666672</v>
      </c>
      <c r="AZ193" s="37" t="s">
        <v>967</v>
      </c>
      <c r="BA193" s="37">
        <v>44293</v>
      </c>
      <c r="BB193" s="37" t="s">
        <v>47</v>
      </c>
      <c r="BC193" s="37">
        <v>44294</v>
      </c>
      <c r="BD193" s="159"/>
      <c r="BE193" s="27"/>
      <c r="BF193" s="20" t="s">
        <v>104</v>
      </c>
      <c r="BG193" s="30"/>
      <c r="BH193" s="43"/>
      <c r="BI193" s="35"/>
      <c r="BJ193" s="35"/>
    </row>
    <row r="194" spans="1:62" s="33" customFormat="1" ht="45" x14ac:dyDescent="0.2">
      <c r="A194" s="20">
        <v>192</v>
      </c>
      <c r="B194" s="36">
        <v>44230</v>
      </c>
      <c r="C194" s="271" t="s">
        <v>340</v>
      </c>
      <c r="D194" s="20" t="s">
        <v>45</v>
      </c>
      <c r="E194" s="50" t="s">
        <v>55</v>
      </c>
      <c r="F194" s="20" t="s">
        <v>47</v>
      </c>
      <c r="G194" s="35" t="s">
        <v>47</v>
      </c>
      <c r="H194" s="35" t="s">
        <v>47</v>
      </c>
      <c r="I194" s="20" t="s">
        <v>47</v>
      </c>
      <c r="J194" s="299" t="s">
        <v>341</v>
      </c>
      <c r="K194" s="160" t="s">
        <v>968</v>
      </c>
      <c r="L194" s="25" t="s">
        <v>604</v>
      </c>
      <c r="M194" s="326">
        <v>257</v>
      </c>
      <c r="N194" s="301" t="s">
        <v>774</v>
      </c>
      <c r="O194" s="158" t="s">
        <v>47</v>
      </c>
      <c r="P194" s="158" t="s">
        <v>47</v>
      </c>
      <c r="Q194" s="177" t="s">
        <v>969</v>
      </c>
      <c r="R194" s="25" t="s">
        <v>592</v>
      </c>
      <c r="S194" s="20" t="s">
        <v>610</v>
      </c>
      <c r="T194" s="20" t="s">
        <v>608</v>
      </c>
      <c r="U194" s="20" t="s">
        <v>595</v>
      </c>
      <c r="V194" s="26">
        <v>215569.65599999999</v>
      </c>
      <c r="W194" s="64">
        <v>179641.38</v>
      </c>
      <c r="X194" s="175" t="s">
        <v>776</v>
      </c>
      <c r="Y194" s="20" t="s">
        <v>796</v>
      </c>
      <c r="Z194" s="39" t="s">
        <v>47</v>
      </c>
      <c r="AA194" s="40" t="s">
        <v>47</v>
      </c>
      <c r="AB194" s="27">
        <v>1</v>
      </c>
      <c r="AC194" s="27">
        <v>0</v>
      </c>
      <c r="AD194" s="27" t="s">
        <v>47</v>
      </c>
      <c r="AE194" s="27" t="s">
        <v>47</v>
      </c>
      <c r="AF194" s="24">
        <v>44238</v>
      </c>
      <c r="AG194" s="39" t="s">
        <v>305</v>
      </c>
      <c r="AH194" s="39" t="s">
        <v>108</v>
      </c>
      <c r="AI194" s="37">
        <v>44243</v>
      </c>
      <c r="AJ194" s="37" t="s">
        <v>47</v>
      </c>
      <c r="AK194" s="37" t="s">
        <v>47</v>
      </c>
      <c r="AL194" s="37" t="s">
        <v>47</v>
      </c>
      <c r="AM194" s="37" t="s">
        <v>47</v>
      </c>
      <c r="AN194" s="37" t="s">
        <v>47</v>
      </c>
      <c r="AO194" s="27" t="s">
        <v>47</v>
      </c>
      <c r="AP194" s="27"/>
      <c r="AQ194" s="27" t="s">
        <v>342</v>
      </c>
      <c r="AR194" s="27">
        <v>4220017977</v>
      </c>
      <c r="AS194" s="42">
        <v>215569.65599999999</v>
      </c>
      <c r="AT194" s="41">
        <v>179641.38</v>
      </c>
      <c r="AU194" s="42" t="s">
        <v>84</v>
      </c>
      <c r="AV194" s="39" t="s">
        <v>47</v>
      </c>
      <c r="AW194" s="42" t="s">
        <v>47</v>
      </c>
      <c r="AX194" s="42">
        <f>AY194*1.2</f>
        <v>215569.65599999999</v>
      </c>
      <c r="AY194" s="42">
        <v>179641.38</v>
      </c>
      <c r="AZ194" s="37" t="s">
        <v>970</v>
      </c>
      <c r="BA194" s="37">
        <v>44252</v>
      </c>
      <c r="BB194" s="37" t="s">
        <v>47</v>
      </c>
      <c r="BC194" s="37">
        <v>44252</v>
      </c>
      <c r="BD194" s="159"/>
      <c r="BE194" s="27"/>
      <c r="BF194" s="20" t="s">
        <v>65</v>
      </c>
      <c r="BG194" s="30" t="s">
        <v>110</v>
      </c>
      <c r="BH194" s="43"/>
      <c r="BI194" s="35"/>
      <c r="BJ194" s="35"/>
    </row>
    <row r="195" spans="1:62" s="33" customFormat="1" ht="42.75" x14ac:dyDescent="0.2">
      <c r="A195" s="20">
        <v>193</v>
      </c>
      <c r="B195" s="36">
        <v>44236</v>
      </c>
      <c r="C195" s="271" t="s">
        <v>343</v>
      </c>
      <c r="D195" s="20" t="s">
        <v>45</v>
      </c>
      <c r="E195" s="50" t="s">
        <v>55</v>
      </c>
      <c r="F195" s="20" t="s">
        <v>47</v>
      </c>
      <c r="G195" s="35" t="s">
        <v>47</v>
      </c>
      <c r="H195" s="35" t="s">
        <v>47</v>
      </c>
      <c r="I195" s="37" t="s">
        <v>47</v>
      </c>
      <c r="J195" s="299" t="s">
        <v>344</v>
      </c>
      <c r="K195" s="160" t="s">
        <v>971</v>
      </c>
      <c r="L195" s="25" t="s">
        <v>604</v>
      </c>
      <c r="M195" s="326">
        <v>258</v>
      </c>
      <c r="N195" s="301" t="s">
        <v>972</v>
      </c>
      <c r="O195" s="158" t="s">
        <v>47</v>
      </c>
      <c r="P195" s="158" t="s">
        <v>47</v>
      </c>
      <c r="Q195" s="177" t="s">
        <v>973</v>
      </c>
      <c r="R195" s="25" t="s">
        <v>592</v>
      </c>
      <c r="S195" s="20" t="s">
        <v>610</v>
      </c>
      <c r="T195" s="20" t="s">
        <v>660</v>
      </c>
      <c r="U195" s="20" t="s">
        <v>595</v>
      </c>
      <c r="V195" s="26">
        <v>691081.41600000008</v>
      </c>
      <c r="W195" s="64">
        <v>575901.18000000005</v>
      </c>
      <c r="X195" s="175" t="s">
        <v>974</v>
      </c>
      <c r="Y195" s="20" t="s">
        <v>975</v>
      </c>
      <c r="Z195" s="39" t="s">
        <v>47</v>
      </c>
      <c r="AA195" s="40" t="s">
        <v>47</v>
      </c>
      <c r="AB195" s="27">
        <v>1</v>
      </c>
      <c r="AC195" s="27">
        <v>0</v>
      </c>
      <c r="AD195" s="27" t="s">
        <v>47</v>
      </c>
      <c r="AE195" s="40" t="s">
        <v>47</v>
      </c>
      <c r="AF195" s="24">
        <v>44238</v>
      </c>
      <c r="AG195" s="39" t="s">
        <v>305</v>
      </c>
      <c r="AH195" s="39" t="s">
        <v>345</v>
      </c>
      <c r="AI195" s="37">
        <v>44243</v>
      </c>
      <c r="AJ195" s="37" t="s">
        <v>47</v>
      </c>
      <c r="AK195" s="37" t="s">
        <v>47</v>
      </c>
      <c r="AL195" s="37" t="s">
        <v>47</v>
      </c>
      <c r="AM195" s="37" t="s">
        <v>47</v>
      </c>
      <c r="AN195" s="37" t="s">
        <v>47</v>
      </c>
      <c r="AO195" s="27" t="s">
        <v>47</v>
      </c>
      <c r="AP195" s="27"/>
      <c r="AQ195" s="27" t="s">
        <v>346</v>
      </c>
      <c r="AR195" s="55">
        <v>7430023348</v>
      </c>
      <c r="AS195" s="42">
        <v>691081.41600000008</v>
      </c>
      <c r="AT195" s="41">
        <v>575901.18000000005</v>
      </c>
      <c r="AU195" s="42" t="s">
        <v>91</v>
      </c>
      <c r="AV195" s="39"/>
      <c r="AW195" s="42"/>
      <c r="AX195" s="42">
        <v>686139.6</v>
      </c>
      <c r="AY195" s="42">
        <f>AX195/1.2</f>
        <v>571783</v>
      </c>
      <c r="AZ195" s="37" t="s">
        <v>976</v>
      </c>
      <c r="BA195" s="37">
        <v>44259</v>
      </c>
      <c r="BB195" s="37" t="s">
        <v>47</v>
      </c>
      <c r="BC195" s="37">
        <v>44259</v>
      </c>
      <c r="BD195" s="159"/>
      <c r="BE195" s="27" t="s">
        <v>347</v>
      </c>
      <c r="BF195" s="20" t="s">
        <v>65</v>
      </c>
      <c r="BG195" s="30" t="s">
        <v>110</v>
      </c>
      <c r="BH195" s="43"/>
      <c r="BI195" s="46"/>
      <c r="BJ195" s="46"/>
    </row>
    <row r="196" spans="1:62" s="33" customFormat="1" ht="45" x14ac:dyDescent="0.2">
      <c r="A196" s="20">
        <v>194</v>
      </c>
      <c r="B196" s="36">
        <v>44237</v>
      </c>
      <c r="C196" s="271" t="s">
        <v>348</v>
      </c>
      <c r="D196" s="20" t="s">
        <v>45</v>
      </c>
      <c r="E196" s="50" t="s">
        <v>55</v>
      </c>
      <c r="F196" s="20" t="s">
        <v>47</v>
      </c>
      <c r="G196" s="35" t="s">
        <v>47</v>
      </c>
      <c r="H196" s="35" t="s">
        <v>47</v>
      </c>
      <c r="I196" s="37" t="s">
        <v>47</v>
      </c>
      <c r="J196" s="67" t="s">
        <v>1444</v>
      </c>
      <c r="K196" s="160" t="s">
        <v>977</v>
      </c>
      <c r="L196" s="25" t="s">
        <v>604</v>
      </c>
      <c r="M196" s="326">
        <v>259</v>
      </c>
      <c r="N196" s="67" t="s">
        <v>804</v>
      </c>
      <c r="O196" s="158" t="s">
        <v>47</v>
      </c>
      <c r="P196" s="158" t="s">
        <v>52</v>
      </c>
      <c r="Q196" s="177" t="s">
        <v>644</v>
      </c>
      <c r="R196" s="25" t="s">
        <v>592</v>
      </c>
      <c r="S196" s="20" t="s">
        <v>593</v>
      </c>
      <c r="T196" s="20" t="s">
        <v>594</v>
      </c>
      <c r="U196" s="20" t="s">
        <v>595</v>
      </c>
      <c r="V196" s="26">
        <v>109114.68</v>
      </c>
      <c r="W196" s="64">
        <v>90928.9</v>
      </c>
      <c r="X196" s="175" t="s">
        <v>790</v>
      </c>
      <c r="Y196" s="20" t="s">
        <v>867</v>
      </c>
      <c r="Z196" s="39" t="s">
        <v>47</v>
      </c>
      <c r="AA196" s="40" t="s">
        <v>47</v>
      </c>
      <c r="AB196" s="27">
        <v>1</v>
      </c>
      <c r="AC196" s="27">
        <v>0</v>
      </c>
      <c r="AD196" s="27" t="s">
        <v>47</v>
      </c>
      <c r="AE196" s="40" t="s">
        <v>47</v>
      </c>
      <c r="AF196" s="24">
        <v>44238</v>
      </c>
      <c r="AG196" s="39" t="s">
        <v>305</v>
      </c>
      <c r="AH196" s="39" t="s">
        <v>73</v>
      </c>
      <c r="AI196" s="37">
        <v>44243</v>
      </c>
      <c r="AJ196" s="39" t="s">
        <v>47</v>
      </c>
      <c r="AK196" s="37" t="s">
        <v>47</v>
      </c>
      <c r="AL196" s="37" t="s">
        <v>47</v>
      </c>
      <c r="AM196" s="37" t="s">
        <v>47</v>
      </c>
      <c r="AN196" s="37" t="s">
        <v>47</v>
      </c>
      <c r="AO196" s="27" t="s">
        <v>47</v>
      </c>
      <c r="AP196" s="27"/>
      <c r="AQ196" s="27" t="s">
        <v>349</v>
      </c>
      <c r="AR196" s="55" t="s">
        <v>350</v>
      </c>
      <c r="AS196" s="42">
        <v>109114.68</v>
      </c>
      <c r="AT196" s="41">
        <v>90928.9</v>
      </c>
      <c r="AU196" s="42" t="s">
        <v>91</v>
      </c>
      <c r="AV196" s="209"/>
      <c r="AW196" s="210"/>
      <c r="AX196" s="210">
        <v>109114.69</v>
      </c>
      <c r="AY196" s="42">
        <f>AX196/1.2</f>
        <v>90928.90833333334</v>
      </c>
      <c r="AZ196" s="37" t="s">
        <v>978</v>
      </c>
      <c r="BA196" s="37">
        <v>44259</v>
      </c>
      <c r="BB196" s="37" t="s">
        <v>47</v>
      </c>
      <c r="BC196" s="37">
        <v>44259</v>
      </c>
      <c r="BD196" s="159"/>
      <c r="BE196" s="27"/>
      <c r="BF196" s="20" t="s">
        <v>65</v>
      </c>
      <c r="BG196" s="30" t="s">
        <v>75</v>
      </c>
      <c r="BH196" s="43"/>
      <c r="BI196" s="60"/>
      <c r="BJ196" s="60"/>
    </row>
    <row r="197" spans="1:62" s="33" customFormat="1" ht="45" x14ac:dyDescent="0.2">
      <c r="A197" s="20">
        <v>195</v>
      </c>
      <c r="B197" s="36">
        <v>44243</v>
      </c>
      <c r="C197" s="20" t="s">
        <v>351</v>
      </c>
      <c r="D197" s="20" t="s">
        <v>45</v>
      </c>
      <c r="E197" s="235" t="s">
        <v>54</v>
      </c>
      <c r="F197" s="20">
        <v>32110010418</v>
      </c>
      <c r="G197" s="35" t="s">
        <v>47</v>
      </c>
      <c r="H197" s="35" t="s">
        <v>52</v>
      </c>
      <c r="I197" s="37">
        <v>44246</v>
      </c>
      <c r="J197" s="72" t="s">
        <v>352</v>
      </c>
      <c r="K197" s="160" t="s">
        <v>979</v>
      </c>
      <c r="L197" s="25" t="s">
        <v>604</v>
      </c>
      <c r="M197" s="326">
        <v>260</v>
      </c>
      <c r="N197" s="235">
        <v>27</v>
      </c>
      <c r="O197" s="158" t="s">
        <v>47</v>
      </c>
      <c r="P197" s="158" t="s">
        <v>52</v>
      </c>
      <c r="Q197" s="177" t="s">
        <v>980</v>
      </c>
      <c r="R197" s="25" t="s">
        <v>592</v>
      </c>
      <c r="S197" s="20" t="s">
        <v>610</v>
      </c>
      <c r="T197" s="20" t="s">
        <v>613</v>
      </c>
      <c r="U197" s="20" t="s">
        <v>595</v>
      </c>
      <c r="V197" s="26">
        <v>2355079.92</v>
      </c>
      <c r="W197" s="64">
        <v>1962566.6</v>
      </c>
      <c r="X197" s="175" t="s">
        <v>596</v>
      </c>
      <c r="Y197" s="20" t="s">
        <v>598</v>
      </c>
      <c r="Z197" s="39" t="s">
        <v>47</v>
      </c>
      <c r="AA197" s="40" t="s">
        <v>47</v>
      </c>
      <c r="AB197" s="27">
        <v>5</v>
      </c>
      <c r="AC197" s="27">
        <v>0</v>
      </c>
      <c r="AD197" s="27" t="s">
        <v>47</v>
      </c>
      <c r="AE197" s="40" t="s">
        <v>47</v>
      </c>
      <c r="AF197" s="24">
        <v>44287</v>
      </c>
      <c r="AG197" s="20" t="s">
        <v>353</v>
      </c>
      <c r="AH197" s="39" t="s">
        <v>47</v>
      </c>
      <c r="AI197" s="37">
        <v>44292</v>
      </c>
      <c r="AJ197" s="37">
        <v>44292</v>
      </c>
      <c r="AK197" s="37" t="s">
        <v>47</v>
      </c>
      <c r="AL197" s="37" t="s">
        <v>47</v>
      </c>
      <c r="AM197" s="37" t="s">
        <v>47</v>
      </c>
      <c r="AN197" s="37" t="s">
        <v>47</v>
      </c>
      <c r="AO197" s="27" t="s">
        <v>47</v>
      </c>
      <c r="AP197" s="27"/>
      <c r="AQ197" s="27" t="s">
        <v>354</v>
      </c>
      <c r="AR197" s="27" t="s">
        <v>355</v>
      </c>
      <c r="AS197" s="42">
        <v>1796730</v>
      </c>
      <c r="AT197" s="41">
        <f>288050+1209225</f>
        <v>1497275</v>
      </c>
      <c r="AU197" s="204" t="s">
        <v>194</v>
      </c>
      <c r="AV197" s="207"/>
      <c r="AW197" s="207"/>
      <c r="AX197" s="207">
        <v>1796730</v>
      </c>
      <c r="AY197" s="208">
        <f>AX197/1.2</f>
        <v>1497275</v>
      </c>
      <c r="AZ197" s="42" t="s">
        <v>981</v>
      </c>
      <c r="BA197" s="39" t="s">
        <v>982</v>
      </c>
      <c r="BB197" s="42" t="s">
        <v>52</v>
      </c>
      <c r="BC197" s="39" t="s">
        <v>982</v>
      </c>
      <c r="BD197" s="42"/>
      <c r="BE197" s="27"/>
      <c r="BF197" s="20" t="s">
        <v>65</v>
      </c>
      <c r="BG197" s="30"/>
      <c r="BH197" s="43"/>
      <c r="BI197" s="35"/>
      <c r="BJ197" s="35"/>
    </row>
    <row r="198" spans="1:62" s="33" customFormat="1" ht="180" x14ac:dyDescent="0.2">
      <c r="A198" s="20">
        <v>196</v>
      </c>
      <c r="B198" s="36">
        <v>44210</v>
      </c>
      <c r="C198" s="20" t="s">
        <v>356</v>
      </c>
      <c r="D198" s="20" t="s">
        <v>68</v>
      </c>
      <c r="E198" s="50" t="s">
        <v>55</v>
      </c>
      <c r="F198" s="20" t="s">
        <v>47</v>
      </c>
      <c r="G198" s="35" t="s">
        <v>47</v>
      </c>
      <c r="H198" s="35" t="s">
        <v>47</v>
      </c>
      <c r="I198" s="37" t="s">
        <v>47</v>
      </c>
      <c r="J198" s="67" t="s">
        <v>357</v>
      </c>
      <c r="K198" s="160" t="s">
        <v>983</v>
      </c>
      <c r="L198" s="25" t="s">
        <v>604</v>
      </c>
      <c r="M198" s="326">
        <v>261</v>
      </c>
      <c r="N198" s="179" t="s">
        <v>984</v>
      </c>
      <c r="O198" s="158">
        <v>70</v>
      </c>
      <c r="P198" s="158" t="s">
        <v>47</v>
      </c>
      <c r="Q198" s="177" t="s">
        <v>985</v>
      </c>
      <c r="R198" s="25" t="s">
        <v>986</v>
      </c>
      <c r="S198" s="20" t="s">
        <v>610</v>
      </c>
      <c r="T198" s="20" t="s">
        <v>608</v>
      </c>
      <c r="U198" s="20" t="s">
        <v>987</v>
      </c>
      <c r="V198" s="26">
        <f>W198*1.2</f>
        <v>252022.57199999999</v>
      </c>
      <c r="W198" s="64">
        <v>210018.81</v>
      </c>
      <c r="X198" s="175" t="s">
        <v>988</v>
      </c>
      <c r="Y198" s="20" t="s">
        <v>777</v>
      </c>
      <c r="Z198" s="39" t="s">
        <v>47</v>
      </c>
      <c r="AA198" s="40" t="s">
        <v>47</v>
      </c>
      <c r="AB198" s="27">
        <v>1</v>
      </c>
      <c r="AC198" s="27">
        <v>0</v>
      </c>
      <c r="AD198" s="27" t="s">
        <v>47</v>
      </c>
      <c r="AE198" s="40" t="s">
        <v>47</v>
      </c>
      <c r="AF198" s="24">
        <v>44239</v>
      </c>
      <c r="AG198" s="24" t="s">
        <v>47</v>
      </c>
      <c r="AH198" s="24" t="s">
        <v>47</v>
      </c>
      <c r="AI198" s="24" t="s">
        <v>47</v>
      </c>
      <c r="AJ198" s="37" t="s">
        <v>47</v>
      </c>
      <c r="AK198" s="39" t="s">
        <v>358</v>
      </c>
      <c r="AL198" s="39" t="s">
        <v>359</v>
      </c>
      <c r="AM198" s="37">
        <v>44244</v>
      </c>
      <c r="AN198" s="37" t="s">
        <v>47</v>
      </c>
      <c r="AO198" s="27" t="s">
        <v>47</v>
      </c>
      <c r="AP198" s="27"/>
      <c r="AQ198" s="27" t="s">
        <v>360</v>
      </c>
      <c r="AR198" s="27">
        <v>7736192449</v>
      </c>
      <c r="AS198" s="42">
        <v>252022.57199999999</v>
      </c>
      <c r="AT198" s="41">
        <v>210018.81</v>
      </c>
      <c r="AU198" s="42" t="s">
        <v>47</v>
      </c>
      <c r="AV198" s="39" t="s">
        <v>47</v>
      </c>
      <c r="AW198" s="42" t="s">
        <v>47</v>
      </c>
      <c r="AX198" s="42">
        <v>252022.57</v>
      </c>
      <c r="AY198" s="42">
        <v>210018.81</v>
      </c>
      <c r="AZ198" s="37" t="s">
        <v>989</v>
      </c>
      <c r="BA198" s="37">
        <v>44299</v>
      </c>
      <c r="BB198" s="37" t="s">
        <v>47</v>
      </c>
      <c r="BC198" s="37">
        <v>44299</v>
      </c>
      <c r="BD198" s="159"/>
      <c r="BE198" s="27"/>
      <c r="BF198" s="20" t="s">
        <v>104</v>
      </c>
      <c r="BG198" s="30" t="s">
        <v>75</v>
      </c>
      <c r="BH198" s="43"/>
      <c r="BI198" s="35"/>
      <c r="BJ198" s="35"/>
    </row>
    <row r="199" spans="1:62" s="33" customFormat="1" ht="42.75" x14ac:dyDescent="0.2">
      <c r="A199" s="20">
        <v>197</v>
      </c>
      <c r="B199" s="36">
        <v>44244</v>
      </c>
      <c r="C199" s="20" t="s">
        <v>361</v>
      </c>
      <c r="D199" s="20" t="s">
        <v>45</v>
      </c>
      <c r="E199" s="235" t="s">
        <v>54</v>
      </c>
      <c r="F199" s="20">
        <v>32110010408</v>
      </c>
      <c r="G199" s="35" t="s">
        <v>47</v>
      </c>
      <c r="H199" s="35" t="s">
        <v>52</v>
      </c>
      <c r="I199" s="37">
        <v>44246</v>
      </c>
      <c r="J199" s="67" t="s">
        <v>362</v>
      </c>
      <c r="K199" s="160" t="s">
        <v>990</v>
      </c>
      <c r="L199" s="25" t="s">
        <v>604</v>
      </c>
      <c r="M199" s="326">
        <v>262</v>
      </c>
      <c r="N199" s="67" t="s">
        <v>991</v>
      </c>
      <c r="O199" s="158">
        <v>50</v>
      </c>
      <c r="P199" s="158" t="s">
        <v>992</v>
      </c>
      <c r="Q199" s="177" t="s">
        <v>644</v>
      </c>
      <c r="R199" s="25" t="s">
        <v>592</v>
      </c>
      <c r="S199" s="20" t="s">
        <v>610</v>
      </c>
      <c r="T199" s="20" t="s">
        <v>865</v>
      </c>
      <c r="U199" s="20" t="s">
        <v>595</v>
      </c>
      <c r="V199" s="26">
        <v>717648.23999999987</v>
      </c>
      <c r="W199" s="64">
        <v>598040.19999999995</v>
      </c>
      <c r="X199" s="175" t="s">
        <v>776</v>
      </c>
      <c r="Y199" s="20" t="s">
        <v>993</v>
      </c>
      <c r="Z199" s="39" t="s">
        <v>47</v>
      </c>
      <c r="AA199" s="39" t="s">
        <v>47</v>
      </c>
      <c r="AB199" s="27">
        <v>2</v>
      </c>
      <c r="AC199" s="27">
        <v>0</v>
      </c>
      <c r="AD199" s="27" t="s">
        <v>47</v>
      </c>
      <c r="AE199" s="40" t="s">
        <v>47</v>
      </c>
      <c r="AF199" s="24">
        <v>44273</v>
      </c>
      <c r="AG199" s="24" t="s">
        <v>363</v>
      </c>
      <c r="AH199" s="24" t="s">
        <v>47</v>
      </c>
      <c r="AI199" s="24">
        <v>44278</v>
      </c>
      <c r="AJ199" s="24">
        <v>44278</v>
      </c>
      <c r="AK199" s="39" t="s">
        <v>47</v>
      </c>
      <c r="AL199" s="39" t="s">
        <v>47</v>
      </c>
      <c r="AM199" s="37" t="s">
        <v>47</v>
      </c>
      <c r="AN199" s="37" t="s">
        <v>47</v>
      </c>
      <c r="AO199" s="27" t="s">
        <v>47</v>
      </c>
      <c r="AP199" s="27"/>
      <c r="AQ199" s="27" t="s">
        <v>364</v>
      </c>
      <c r="AR199" s="27">
        <v>7725783859</v>
      </c>
      <c r="AS199" s="26">
        <v>460800</v>
      </c>
      <c r="AT199" s="41">
        <v>384000</v>
      </c>
      <c r="AU199" s="42" t="s">
        <v>84</v>
      </c>
      <c r="AV199" s="39" t="s">
        <v>365</v>
      </c>
      <c r="AW199" s="42">
        <v>501126.24</v>
      </c>
      <c r="AX199" s="42">
        <v>460800</v>
      </c>
      <c r="AY199" s="42">
        <f>AX199/1.2</f>
        <v>384000</v>
      </c>
      <c r="AZ199" s="37" t="s">
        <v>994</v>
      </c>
      <c r="BA199" s="37">
        <v>44292</v>
      </c>
      <c r="BB199" s="37" t="s">
        <v>52</v>
      </c>
      <c r="BC199" s="37">
        <v>44292</v>
      </c>
      <c r="BD199" s="159"/>
      <c r="BE199" s="27"/>
      <c r="BF199" s="20" t="s">
        <v>65</v>
      </c>
      <c r="BG199" s="30"/>
      <c r="BH199" s="43"/>
      <c r="BI199" s="60"/>
      <c r="BJ199" s="60"/>
    </row>
    <row r="200" spans="1:62" s="33" customFormat="1" ht="60" x14ac:dyDescent="0.2">
      <c r="A200" s="20">
        <v>198</v>
      </c>
      <c r="B200" s="36">
        <v>44230</v>
      </c>
      <c r="C200" s="271" t="s">
        <v>366</v>
      </c>
      <c r="D200" s="20" t="s">
        <v>51</v>
      </c>
      <c r="E200" s="50" t="s">
        <v>55</v>
      </c>
      <c r="F200" s="20" t="s">
        <v>47</v>
      </c>
      <c r="G200" s="35" t="s">
        <v>47</v>
      </c>
      <c r="H200" s="35" t="s">
        <v>47</v>
      </c>
      <c r="I200" s="37" t="s">
        <v>47</v>
      </c>
      <c r="J200" s="67" t="s">
        <v>367</v>
      </c>
      <c r="K200" s="160" t="s">
        <v>995</v>
      </c>
      <c r="L200" s="25" t="s">
        <v>604</v>
      </c>
      <c r="M200" s="326">
        <v>263</v>
      </c>
      <c r="N200" s="71" t="s">
        <v>750</v>
      </c>
      <c r="O200" s="158" t="s">
        <v>47</v>
      </c>
      <c r="P200" s="158" t="s">
        <v>52</v>
      </c>
      <c r="Q200" s="177" t="s">
        <v>644</v>
      </c>
      <c r="R200" s="25" t="s">
        <v>727</v>
      </c>
      <c r="S200" s="20" t="s">
        <v>722</v>
      </c>
      <c r="T200" s="20" t="s">
        <v>714</v>
      </c>
      <c r="U200" s="20" t="s">
        <v>729</v>
      </c>
      <c r="V200" s="26">
        <v>3714441.1319999998</v>
      </c>
      <c r="W200" s="64">
        <v>3095367.61</v>
      </c>
      <c r="X200" s="175" t="s">
        <v>716</v>
      </c>
      <c r="Y200" s="20" t="s">
        <v>747</v>
      </c>
      <c r="Z200" s="39" t="s">
        <v>47</v>
      </c>
      <c r="AA200" s="39" t="s">
        <v>47</v>
      </c>
      <c r="AB200" s="27">
        <v>1</v>
      </c>
      <c r="AC200" s="27">
        <v>0</v>
      </c>
      <c r="AD200" s="27" t="s">
        <v>47</v>
      </c>
      <c r="AE200" s="40" t="s">
        <v>47</v>
      </c>
      <c r="AF200" s="24">
        <v>44243</v>
      </c>
      <c r="AG200" s="24" t="s">
        <v>47</v>
      </c>
      <c r="AH200" s="24" t="s">
        <v>47</v>
      </c>
      <c r="AI200" s="24" t="s">
        <v>47</v>
      </c>
      <c r="AJ200" s="24" t="s">
        <v>47</v>
      </c>
      <c r="AK200" s="39" t="s">
        <v>47</v>
      </c>
      <c r="AL200" s="39" t="s">
        <v>368</v>
      </c>
      <c r="AM200" s="37">
        <v>44243</v>
      </c>
      <c r="AN200" s="37" t="s">
        <v>47</v>
      </c>
      <c r="AO200" s="27" t="s">
        <v>47</v>
      </c>
      <c r="AP200" s="27"/>
      <c r="AQ200" s="27" t="s">
        <v>369</v>
      </c>
      <c r="AR200" s="27">
        <v>7203146030</v>
      </c>
      <c r="AS200" s="26">
        <v>3714441.1319999998</v>
      </c>
      <c r="AT200" s="41">
        <v>3095367.61</v>
      </c>
      <c r="AU200" s="42" t="s">
        <v>84</v>
      </c>
      <c r="AV200" s="39"/>
      <c r="AW200" s="42"/>
      <c r="AX200" s="42">
        <v>3714441.13</v>
      </c>
      <c r="AY200" s="42">
        <v>3095367.61</v>
      </c>
      <c r="AZ200" s="37" t="s">
        <v>996</v>
      </c>
      <c r="BA200" s="37">
        <v>44247</v>
      </c>
      <c r="BB200" s="37" t="s">
        <v>47</v>
      </c>
      <c r="BC200" s="37">
        <v>44247</v>
      </c>
      <c r="BD200" s="159"/>
      <c r="BE200" s="27"/>
      <c r="BF200" s="20" t="s">
        <v>65</v>
      </c>
      <c r="BG200" s="30" t="s">
        <v>75</v>
      </c>
      <c r="BH200" s="43"/>
      <c r="BI200" s="60"/>
      <c r="BJ200" s="60"/>
    </row>
    <row r="201" spans="1:62" s="33" customFormat="1" ht="30" x14ac:dyDescent="0.2">
      <c r="A201" s="20">
        <v>199</v>
      </c>
      <c r="B201" s="36"/>
      <c r="C201" s="271" t="s">
        <v>370</v>
      </c>
      <c r="D201" s="20" t="s">
        <v>51</v>
      </c>
      <c r="E201" s="71" t="s">
        <v>55</v>
      </c>
      <c r="F201" s="20" t="s">
        <v>47</v>
      </c>
      <c r="G201" s="35" t="s">
        <v>47</v>
      </c>
      <c r="H201" s="35" t="s">
        <v>47</v>
      </c>
      <c r="I201" s="37" t="s">
        <v>47</v>
      </c>
      <c r="J201" s="71" t="s">
        <v>371</v>
      </c>
      <c r="K201" s="160" t="s">
        <v>47</v>
      </c>
      <c r="L201" s="25" t="s">
        <v>604</v>
      </c>
      <c r="M201" s="326">
        <v>264</v>
      </c>
      <c r="N201" s="182">
        <v>64</v>
      </c>
      <c r="O201" s="158" t="s">
        <v>47</v>
      </c>
      <c r="P201" s="158"/>
      <c r="Q201" s="177"/>
      <c r="R201" s="25" t="s">
        <v>781</v>
      </c>
      <c r="S201" s="20" t="s">
        <v>997</v>
      </c>
      <c r="T201" s="20" t="s">
        <v>865</v>
      </c>
      <c r="U201" s="20" t="s">
        <v>595</v>
      </c>
      <c r="V201" s="26">
        <f>W201*1.2</f>
        <v>49642530.240000002</v>
      </c>
      <c r="W201" s="64">
        <v>41368775.200000003</v>
      </c>
      <c r="X201" s="175" t="s">
        <v>998</v>
      </c>
      <c r="Y201" s="20" t="s">
        <v>999</v>
      </c>
      <c r="Z201" s="39" t="s">
        <v>47</v>
      </c>
      <c r="AA201" s="40" t="s">
        <v>47</v>
      </c>
      <c r="AB201" s="27">
        <v>1</v>
      </c>
      <c r="AC201" s="27">
        <v>0</v>
      </c>
      <c r="AD201" s="27" t="s">
        <v>47</v>
      </c>
      <c r="AE201" s="40" t="s">
        <v>47</v>
      </c>
      <c r="AF201" s="24">
        <v>44224</v>
      </c>
      <c r="AG201" s="39" t="s">
        <v>47</v>
      </c>
      <c r="AH201" s="39" t="s">
        <v>47</v>
      </c>
      <c r="AI201" s="39" t="s">
        <v>47</v>
      </c>
      <c r="AJ201" s="39" t="s">
        <v>47</v>
      </c>
      <c r="AK201" s="39" t="s">
        <v>251</v>
      </c>
      <c r="AL201" s="39" t="s">
        <v>372</v>
      </c>
      <c r="AM201" s="37">
        <v>44246</v>
      </c>
      <c r="AN201" s="37" t="s">
        <v>47</v>
      </c>
      <c r="AO201" s="27" t="s">
        <v>47</v>
      </c>
      <c r="AP201" s="27"/>
      <c r="AQ201" s="27" t="s">
        <v>373</v>
      </c>
      <c r="AR201" s="27">
        <v>7702278747</v>
      </c>
      <c r="AS201" s="42">
        <f>AT201*1.2</f>
        <v>49642530.240000002</v>
      </c>
      <c r="AT201" s="41">
        <v>41368775.200000003</v>
      </c>
      <c r="AU201" s="42" t="s">
        <v>47</v>
      </c>
      <c r="AV201" s="39" t="s">
        <v>47</v>
      </c>
      <c r="AW201" s="42" t="s">
        <v>47</v>
      </c>
      <c r="AX201" s="42">
        <v>49642530.240000002</v>
      </c>
      <c r="AY201" s="42">
        <v>41368775.200000003</v>
      </c>
      <c r="AZ201" s="37" t="s">
        <v>1000</v>
      </c>
      <c r="BA201" s="37">
        <v>44252</v>
      </c>
      <c r="BB201" s="37" t="s">
        <v>47</v>
      </c>
      <c r="BC201" s="37">
        <v>44252</v>
      </c>
      <c r="BD201" s="159"/>
      <c r="BE201" s="27"/>
      <c r="BF201" s="20" t="s">
        <v>60</v>
      </c>
      <c r="BG201" s="30" t="s">
        <v>374</v>
      </c>
      <c r="BH201" s="43"/>
      <c r="BI201" s="60"/>
      <c r="BJ201" s="60"/>
    </row>
    <row r="202" spans="1:62" s="33" customFormat="1" ht="60" x14ac:dyDescent="0.2">
      <c r="A202" s="20">
        <v>200</v>
      </c>
      <c r="B202" s="36">
        <v>44242</v>
      </c>
      <c r="C202" s="20" t="s">
        <v>375</v>
      </c>
      <c r="D202" s="20" t="s">
        <v>68</v>
      </c>
      <c r="E202" s="235" t="s">
        <v>54</v>
      </c>
      <c r="F202" s="20">
        <v>32110012007</v>
      </c>
      <c r="G202" s="35" t="s">
        <v>47</v>
      </c>
      <c r="H202" s="35" t="s">
        <v>52</v>
      </c>
      <c r="I202" s="37">
        <v>44246</v>
      </c>
      <c r="J202" s="67" t="s">
        <v>376</v>
      </c>
      <c r="K202" s="160" t="s">
        <v>1001</v>
      </c>
      <c r="L202" s="25" t="s">
        <v>630</v>
      </c>
      <c r="M202" s="326">
        <v>265</v>
      </c>
      <c r="N202" s="182" t="s">
        <v>1002</v>
      </c>
      <c r="O202" s="158">
        <v>50</v>
      </c>
      <c r="P202" s="158" t="s">
        <v>47</v>
      </c>
      <c r="Q202" s="177" t="s">
        <v>1003</v>
      </c>
      <c r="R202" s="25" t="s">
        <v>1004</v>
      </c>
      <c r="S202" s="20" t="s">
        <v>610</v>
      </c>
      <c r="T202" s="20" t="s">
        <v>865</v>
      </c>
      <c r="U202" s="20" t="s">
        <v>1005</v>
      </c>
      <c r="V202" s="26">
        <v>2299230.2519999999</v>
      </c>
      <c r="W202" s="64">
        <v>1916025.21</v>
      </c>
      <c r="X202" s="175" t="s">
        <v>776</v>
      </c>
      <c r="Y202" s="20" t="s">
        <v>1006</v>
      </c>
      <c r="Z202" s="39" t="s">
        <v>47</v>
      </c>
      <c r="AA202" s="40" t="s">
        <v>47</v>
      </c>
      <c r="AB202" s="27">
        <v>7</v>
      </c>
      <c r="AC202" s="27">
        <v>3</v>
      </c>
      <c r="AD202" s="27" t="s">
        <v>377</v>
      </c>
      <c r="AE202" s="40" t="s">
        <v>378</v>
      </c>
      <c r="AF202" s="24">
        <v>44281</v>
      </c>
      <c r="AG202" s="39" t="s">
        <v>47</v>
      </c>
      <c r="AH202" s="39" t="s">
        <v>47</v>
      </c>
      <c r="AI202" s="37" t="s">
        <v>47</v>
      </c>
      <c r="AJ202" s="37" t="s">
        <v>47</v>
      </c>
      <c r="AK202" s="39" t="s">
        <v>144</v>
      </c>
      <c r="AL202" s="39" t="s">
        <v>201</v>
      </c>
      <c r="AM202" s="37">
        <v>44281</v>
      </c>
      <c r="AN202" s="37">
        <v>44288</v>
      </c>
      <c r="AO202" s="27" t="s">
        <v>47</v>
      </c>
      <c r="AP202" s="27"/>
      <c r="AQ202" s="27" t="s">
        <v>379</v>
      </c>
      <c r="AR202" s="27">
        <v>9723012300</v>
      </c>
      <c r="AS202" s="42">
        <f>AT202*1.2</f>
        <v>737631.36</v>
      </c>
      <c r="AT202" s="41">
        <v>614692.80000000005</v>
      </c>
      <c r="AU202" s="42" t="s">
        <v>84</v>
      </c>
      <c r="AV202" s="39"/>
      <c r="AW202" s="42"/>
      <c r="AX202" s="42">
        <v>737631.36</v>
      </c>
      <c r="AY202" s="42">
        <f>AX202/1.2</f>
        <v>614692.80000000005</v>
      </c>
      <c r="AZ202" s="37" t="s">
        <v>1007</v>
      </c>
      <c r="BA202" s="37">
        <v>44302</v>
      </c>
      <c r="BB202" s="37" t="s">
        <v>52</v>
      </c>
      <c r="BC202" s="37">
        <v>44302</v>
      </c>
      <c r="BD202" s="159"/>
      <c r="BE202" s="27"/>
      <c r="BF202" s="20" t="s">
        <v>65</v>
      </c>
      <c r="BG202" s="30"/>
      <c r="BH202" s="43"/>
      <c r="BI202" s="35"/>
      <c r="BJ202" s="35"/>
    </row>
    <row r="203" spans="1:62" s="33" customFormat="1" ht="45" x14ac:dyDescent="0.2">
      <c r="A203" s="20">
        <v>201</v>
      </c>
      <c r="B203" s="36">
        <v>44245</v>
      </c>
      <c r="C203" s="20" t="s">
        <v>380</v>
      </c>
      <c r="D203" s="20" t="s">
        <v>51</v>
      </c>
      <c r="E203" s="46" t="s">
        <v>54</v>
      </c>
      <c r="F203" s="20">
        <v>32110037708</v>
      </c>
      <c r="G203" s="35" t="s">
        <v>47</v>
      </c>
      <c r="H203" s="35" t="s">
        <v>52</v>
      </c>
      <c r="I203" s="37">
        <v>44256</v>
      </c>
      <c r="J203" s="51" t="s">
        <v>381</v>
      </c>
      <c r="K203" s="160" t="s">
        <v>1008</v>
      </c>
      <c r="L203" s="25" t="s">
        <v>604</v>
      </c>
      <c r="M203" s="326">
        <v>266</v>
      </c>
      <c r="N203" s="25" t="s">
        <v>804</v>
      </c>
      <c r="O203" s="158" t="s">
        <v>47</v>
      </c>
      <c r="P203" s="158" t="s">
        <v>47</v>
      </c>
      <c r="Q203" s="177" t="s">
        <v>47</v>
      </c>
      <c r="R203" s="25" t="s">
        <v>805</v>
      </c>
      <c r="S203" s="20" t="s">
        <v>593</v>
      </c>
      <c r="T203" s="20" t="s">
        <v>594</v>
      </c>
      <c r="U203" s="20" t="s">
        <v>806</v>
      </c>
      <c r="V203" s="26">
        <v>1108984.8</v>
      </c>
      <c r="W203" s="64">
        <v>924154</v>
      </c>
      <c r="X203" s="175" t="s">
        <v>640</v>
      </c>
      <c r="Y203" s="20" t="s">
        <v>801</v>
      </c>
      <c r="Z203" s="39" t="s">
        <v>47</v>
      </c>
      <c r="AA203" s="40" t="s">
        <v>47</v>
      </c>
      <c r="AB203" s="27">
        <v>2</v>
      </c>
      <c r="AC203" s="27">
        <v>0</v>
      </c>
      <c r="AD203" s="27" t="s">
        <v>47</v>
      </c>
      <c r="AE203" s="40" t="s">
        <v>47</v>
      </c>
      <c r="AF203" s="24">
        <v>44278</v>
      </c>
      <c r="AG203" s="39" t="s">
        <v>47</v>
      </c>
      <c r="AH203" s="39" t="s">
        <v>47</v>
      </c>
      <c r="AI203" s="37" t="s">
        <v>47</v>
      </c>
      <c r="AJ203" s="37" t="s">
        <v>47</v>
      </c>
      <c r="AK203" s="37" t="s">
        <v>169</v>
      </c>
      <c r="AL203" s="37" t="s">
        <v>138</v>
      </c>
      <c r="AM203" s="37">
        <v>44281</v>
      </c>
      <c r="AN203" s="37">
        <v>44284</v>
      </c>
      <c r="AO203" s="27" t="s">
        <v>47</v>
      </c>
      <c r="AP203" s="27"/>
      <c r="AQ203" s="27" t="s">
        <v>160</v>
      </c>
      <c r="AR203" s="27">
        <v>7203384242</v>
      </c>
      <c r="AS203" s="42">
        <f>AT203*1.2</f>
        <v>1042445.7119999999</v>
      </c>
      <c r="AT203" s="41">
        <v>868704.76</v>
      </c>
      <c r="AU203" s="42" t="s">
        <v>91</v>
      </c>
      <c r="AV203" s="39" t="s">
        <v>164</v>
      </c>
      <c r="AW203" s="42">
        <v>880000</v>
      </c>
      <c r="AX203" s="42">
        <v>1042445.71</v>
      </c>
      <c r="AY203" s="42">
        <f>AX203/1.2</f>
        <v>868704.7583333333</v>
      </c>
      <c r="AZ203" s="37" t="s">
        <v>1009</v>
      </c>
      <c r="BA203" s="37">
        <v>44298</v>
      </c>
      <c r="BB203" s="37" t="s">
        <v>52</v>
      </c>
      <c r="BC203" s="37">
        <v>44298</v>
      </c>
      <c r="BD203" s="159"/>
      <c r="BE203" s="27"/>
      <c r="BF203" s="20" t="s">
        <v>65</v>
      </c>
      <c r="BG203" s="30"/>
      <c r="BH203" s="43"/>
      <c r="BI203" s="60">
        <v>44251</v>
      </c>
      <c r="BJ203" s="60">
        <v>44253</v>
      </c>
    </row>
    <row r="204" spans="1:62" s="268" customFormat="1" ht="45" x14ac:dyDescent="0.2">
      <c r="A204" s="250">
        <v>202</v>
      </c>
      <c r="B204" s="251">
        <v>44245</v>
      </c>
      <c r="C204" s="250" t="s">
        <v>382</v>
      </c>
      <c r="D204" s="250" t="s">
        <v>51</v>
      </c>
      <c r="E204" s="313" t="s">
        <v>54</v>
      </c>
      <c r="F204" s="250">
        <v>32110099610</v>
      </c>
      <c r="G204" s="267" t="s">
        <v>47</v>
      </c>
      <c r="H204" s="267" t="s">
        <v>52</v>
      </c>
      <c r="I204" s="254">
        <v>44274</v>
      </c>
      <c r="J204" s="314" t="s">
        <v>383</v>
      </c>
      <c r="K204" s="278"/>
      <c r="L204" s="255" t="s">
        <v>590</v>
      </c>
      <c r="M204" s="326">
        <v>267</v>
      </c>
      <c r="N204" s="255" t="s">
        <v>1010</v>
      </c>
      <c r="O204" s="158" t="s">
        <v>47</v>
      </c>
      <c r="P204" s="158"/>
      <c r="Q204" s="177"/>
      <c r="R204" s="255" t="s">
        <v>592</v>
      </c>
      <c r="S204" s="250" t="s">
        <v>593</v>
      </c>
      <c r="T204" s="250" t="s">
        <v>594</v>
      </c>
      <c r="U204" s="250" t="s">
        <v>595</v>
      </c>
      <c r="V204" s="262">
        <v>3646153.04</v>
      </c>
      <c r="W204" s="64">
        <v>3038460.87</v>
      </c>
      <c r="X204" s="316" t="s">
        <v>640</v>
      </c>
      <c r="Y204" s="250" t="s">
        <v>763</v>
      </c>
      <c r="Z204" s="259" t="s">
        <v>1011</v>
      </c>
      <c r="AA204" s="260">
        <v>44287</v>
      </c>
      <c r="AB204" s="261">
        <v>2</v>
      </c>
      <c r="AC204" s="261">
        <v>0</v>
      </c>
      <c r="AD204" s="261" t="s">
        <v>47</v>
      </c>
      <c r="AE204" s="260" t="s">
        <v>47</v>
      </c>
      <c r="AF204" s="256">
        <v>44299</v>
      </c>
      <c r="AG204" s="259" t="s">
        <v>47</v>
      </c>
      <c r="AH204" s="259" t="s">
        <v>47</v>
      </c>
      <c r="AI204" s="254" t="s">
        <v>47</v>
      </c>
      <c r="AJ204" s="254" t="s">
        <v>47</v>
      </c>
      <c r="AK204" s="259" t="s">
        <v>1012</v>
      </c>
      <c r="AL204" s="259"/>
      <c r="AM204" s="254">
        <v>44305</v>
      </c>
      <c r="AN204" s="254">
        <v>44305</v>
      </c>
      <c r="AO204" s="261" t="s">
        <v>52</v>
      </c>
      <c r="AP204" s="261" t="s">
        <v>1013</v>
      </c>
      <c r="AQ204" s="261"/>
      <c r="AR204" s="261"/>
      <c r="AS204" s="263"/>
      <c r="AT204" s="41"/>
      <c r="AU204" s="263"/>
      <c r="AV204" s="259"/>
      <c r="AW204" s="263"/>
      <c r="AX204" s="263"/>
      <c r="AY204" s="263"/>
      <c r="AZ204" s="254"/>
      <c r="BA204" s="254"/>
      <c r="BB204" s="254"/>
      <c r="BC204" s="254"/>
      <c r="BD204" s="264"/>
      <c r="BE204" s="261" t="s">
        <v>1014</v>
      </c>
      <c r="BF204" s="250" t="s">
        <v>49</v>
      </c>
      <c r="BG204" s="265"/>
      <c r="BH204" s="266"/>
      <c r="BI204" s="297">
        <v>44253</v>
      </c>
      <c r="BJ204" s="297">
        <v>44273</v>
      </c>
    </row>
    <row r="205" spans="1:62" s="33" customFormat="1" ht="45" x14ac:dyDescent="0.2">
      <c r="A205" s="20">
        <v>203</v>
      </c>
      <c r="B205" s="36">
        <v>44236</v>
      </c>
      <c r="C205" s="271" t="s">
        <v>384</v>
      </c>
      <c r="D205" s="20" t="s">
        <v>45</v>
      </c>
      <c r="E205" s="46" t="s">
        <v>55</v>
      </c>
      <c r="F205" s="20" t="s">
        <v>47</v>
      </c>
      <c r="G205" s="35" t="s">
        <v>47</v>
      </c>
      <c r="H205" s="35" t="s">
        <v>47</v>
      </c>
      <c r="I205" s="37" t="s">
        <v>47</v>
      </c>
      <c r="J205" s="51" t="s">
        <v>385</v>
      </c>
      <c r="K205" s="160" t="s">
        <v>47</v>
      </c>
      <c r="L205" s="25" t="s">
        <v>604</v>
      </c>
      <c r="M205" s="326">
        <v>268</v>
      </c>
      <c r="N205" s="25" t="s">
        <v>774</v>
      </c>
      <c r="O205" s="158" t="s">
        <v>47</v>
      </c>
      <c r="P205" s="158" t="s">
        <v>52</v>
      </c>
      <c r="Q205" s="177" t="s">
        <v>644</v>
      </c>
      <c r="R205" s="25" t="s">
        <v>592</v>
      </c>
      <c r="S205" s="20" t="s">
        <v>610</v>
      </c>
      <c r="T205" s="20" t="s">
        <v>608</v>
      </c>
      <c r="U205" s="20" t="s">
        <v>595</v>
      </c>
      <c r="V205" s="26">
        <f>W205*1.2</f>
        <v>304884.99599999998</v>
      </c>
      <c r="W205" s="64">
        <v>254070.83</v>
      </c>
      <c r="X205" s="175" t="s">
        <v>776</v>
      </c>
      <c r="Y205" s="20" t="s">
        <v>777</v>
      </c>
      <c r="Z205" s="39" t="s">
        <v>47</v>
      </c>
      <c r="AA205" s="40" t="s">
        <v>47</v>
      </c>
      <c r="AB205" s="27">
        <v>1</v>
      </c>
      <c r="AC205" s="27">
        <v>0</v>
      </c>
      <c r="AD205" s="27" t="s">
        <v>47</v>
      </c>
      <c r="AE205" s="40" t="s">
        <v>47</v>
      </c>
      <c r="AF205" s="24">
        <v>44238</v>
      </c>
      <c r="AG205" s="39" t="s">
        <v>386</v>
      </c>
      <c r="AH205" s="39" t="s">
        <v>98</v>
      </c>
      <c r="AI205" s="37">
        <v>44245</v>
      </c>
      <c r="AJ205" s="37" t="s">
        <v>47</v>
      </c>
      <c r="AK205" s="37" t="s">
        <v>47</v>
      </c>
      <c r="AL205" s="37" t="s">
        <v>47</v>
      </c>
      <c r="AM205" s="37" t="s">
        <v>47</v>
      </c>
      <c r="AN205" s="37" t="s">
        <v>47</v>
      </c>
      <c r="AO205" s="27" t="s">
        <v>47</v>
      </c>
      <c r="AP205" s="27"/>
      <c r="AQ205" s="27" t="s">
        <v>387</v>
      </c>
      <c r="AR205" s="27">
        <v>3123385275</v>
      </c>
      <c r="AS205" s="42">
        <f>AT205*1.2</f>
        <v>304884.99599999998</v>
      </c>
      <c r="AT205" s="41">
        <f>W205</f>
        <v>254070.83</v>
      </c>
      <c r="AU205" s="42" t="s">
        <v>84</v>
      </c>
      <c r="AV205" s="39" t="s">
        <v>47</v>
      </c>
      <c r="AW205" s="42" t="s">
        <v>47</v>
      </c>
      <c r="AX205" s="42">
        <v>304885</v>
      </c>
      <c r="AY205" s="42">
        <f>AX205/1.2</f>
        <v>254070.83333333334</v>
      </c>
      <c r="AZ205" s="37" t="s">
        <v>1015</v>
      </c>
      <c r="BA205" s="37">
        <v>44258</v>
      </c>
      <c r="BB205" s="37" t="s">
        <v>47</v>
      </c>
      <c r="BC205" s="37">
        <v>44264</v>
      </c>
      <c r="BD205" s="159"/>
      <c r="BE205" s="27"/>
      <c r="BF205" s="20" t="s">
        <v>60</v>
      </c>
      <c r="BG205" s="30" t="s">
        <v>110</v>
      </c>
      <c r="BH205" s="43"/>
      <c r="BI205" s="35"/>
      <c r="BJ205" s="35"/>
    </row>
    <row r="206" spans="1:62" s="33" customFormat="1" ht="45" x14ac:dyDescent="0.2">
      <c r="A206" s="20">
        <v>204</v>
      </c>
      <c r="B206" s="36"/>
      <c r="C206" s="271" t="s">
        <v>388</v>
      </c>
      <c r="D206" s="20" t="s">
        <v>45</v>
      </c>
      <c r="E206" s="46" t="s">
        <v>55</v>
      </c>
      <c r="F206" s="20" t="s">
        <v>47</v>
      </c>
      <c r="G206" s="35" t="s">
        <v>47</v>
      </c>
      <c r="H206" s="35" t="s">
        <v>47</v>
      </c>
      <c r="I206" s="37" t="s">
        <v>47</v>
      </c>
      <c r="J206" s="51" t="s">
        <v>389</v>
      </c>
      <c r="K206" s="160" t="s">
        <v>47</v>
      </c>
      <c r="L206" s="25" t="s">
        <v>604</v>
      </c>
      <c r="M206" s="326">
        <v>269</v>
      </c>
      <c r="N206" s="25" t="s">
        <v>774</v>
      </c>
      <c r="O206" s="158" t="s">
        <v>47</v>
      </c>
      <c r="P206" s="158" t="s">
        <v>47</v>
      </c>
      <c r="Q206" s="177" t="s">
        <v>775</v>
      </c>
      <c r="R206" s="25" t="s">
        <v>592</v>
      </c>
      <c r="S206" s="20" t="s">
        <v>610</v>
      </c>
      <c r="T206" s="20" t="s">
        <v>608</v>
      </c>
      <c r="U206" s="20" t="s">
        <v>595</v>
      </c>
      <c r="V206" s="26">
        <f>W206*1.2</f>
        <v>456995.96399999998</v>
      </c>
      <c r="W206" s="64">
        <v>380829.97</v>
      </c>
      <c r="X206" s="175" t="s">
        <v>776</v>
      </c>
      <c r="Y206" s="20" t="s">
        <v>777</v>
      </c>
      <c r="Z206" s="39" t="s">
        <v>47</v>
      </c>
      <c r="AA206" s="40" t="s">
        <v>47</v>
      </c>
      <c r="AB206" s="27">
        <v>1</v>
      </c>
      <c r="AC206" s="27">
        <v>0</v>
      </c>
      <c r="AD206" s="27" t="s">
        <v>47</v>
      </c>
      <c r="AE206" s="40" t="s">
        <v>47</v>
      </c>
      <c r="AF206" s="24">
        <v>44245</v>
      </c>
      <c r="AG206" s="24" t="s">
        <v>368</v>
      </c>
      <c r="AH206" s="52">
        <v>7</v>
      </c>
      <c r="AI206" s="24">
        <v>44251</v>
      </c>
      <c r="AJ206" s="24" t="s">
        <v>47</v>
      </c>
      <c r="AK206" s="39" t="s">
        <v>47</v>
      </c>
      <c r="AL206" s="39" t="s">
        <v>47</v>
      </c>
      <c r="AM206" s="37" t="s">
        <v>47</v>
      </c>
      <c r="AN206" s="37" t="s">
        <v>47</v>
      </c>
      <c r="AO206" s="27" t="s">
        <v>47</v>
      </c>
      <c r="AP206" s="27"/>
      <c r="AQ206" s="27" t="s">
        <v>390</v>
      </c>
      <c r="AR206" s="27">
        <v>5406137823</v>
      </c>
      <c r="AS206" s="42">
        <f>AT206*1.2</f>
        <v>456995.96399999998</v>
      </c>
      <c r="AT206" s="41">
        <f>W206</f>
        <v>380829.97</v>
      </c>
      <c r="AU206" s="42" t="s">
        <v>91</v>
      </c>
      <c r="AV206" s="39" t="s">
        <v>47</v>
      </c>
      <c r="AW206" s="42" t="s">
        <v>47</v>
      </c>
      <c r="AX206" s="42">
        <v>456995.96</v>
      </c>
      <c r="AY206" s="42">
        <f>AX206/1.2</f>
        <v>380829.96666666667</v>
      </c>
      <c r="AZ206" s="37" t="s">
        <v>1016</v>
      </c>
      <c r="BA206" s="37">
        <v>44264</v>
      </c>
      <c r="BB206" s="37" t="s">
        <v>47</v>
      </c>
      <c r="BC206" s="37">
        <v>44264</v>
      </c>
      <c r="BD206" s="159"/>
      <c r="BE206" s="27"/>
      <c r="BF206" s="20" t="s">
        <v>60</v>
      </c>
      <c r="BG206" s="30" t="s">
        <v>110</v>
      </c>
      <c r="BH206" s="43"/>
      <c r="BI206" s="35"/>
      <c r="BJ206" s="35"/>
    </row>
    <row r="207" spans="1:62" s="33" customFormat="1" ht="60" x14ac:dyDescent="0.2">
      <c r="A207" s="20">
        <v>205</v>
      </c>
      <c r="B207" s="36">
        <v>44244</v>
      </c>
      <c r="C207" s="330" t="s">
        <v>391</v>
      </c>
      <c r="D207" s="20" t="s">
        <v>45</v>
      </c>
      <c r="E207" s="46" t="s">
        <v>55</v>
      </c>
      <c r="F207" s="20" t="s">
        <v>47</v>
      </c>
      <c r="G207" s="35" t="s">
        <v>47</v>
      </c>
      <c r="H207" s="35" t="s">
        <v>47</v>
      </c>
      <c r="I207" s="37" t="s">
        <v>47</v>
      </c>
      <c r="J207" s="51" t="s">
        <v>392</v>
      </c>
      <c r="K207" s="160" t="s">
        <v>47</v>
      </c>
      <c r="L207" s="25" t="s">
        <v>604</v>
      </c>
      <c r="M207" s="326">
        <v>270</v>
      </c>
      <c r="N207" s="25" t="s">
        <v>1017</v>
      </c>
      <c r="O207" s="158" t="s">
        <v>47</v>
      </c>
      <c r="P207" s="158"/>
      <c r="Q207" s="177"/>
      <c r="R207" s="25" t="s">
        <v>592</v>
      </c>
      <c r="S207" s="20" t="s">
        <v>593</v>
      </c>
      <c r="T207" s="20" t="s">
        <v>632</v>
      </c>
      <c r="U207" s="20" t="s">
        <v>595</v>
      </c>
      <c r="V207" s="26"/>
      <c r="W207" s="64">
        <v>150000</v>
      </c>
      <c r="X207" s="175" t="s">
        <v>1018</v>
      </c>
      <c r="Y207" s="20" t="s">
        <v>1019</v>
      </c>
      <c r="Z207" s="39" t="s">
        <v>47</v>
      </c>
      <c r="AA207" s="40" t="s">
        <v>47</v>
      </c>
      <c r="AB207" s="27">
        <v>1</v>
      </c>
      <c r="AC207" s="27">
        <v>0</v>
      </c>
      <c r="AD207" s="27" t="s">
        <v>47</v>
      </c>
      <c r="AE207" s="40" t="s">
        <v>47</v>
      </c>
      <c r="AF207" s="24">
        <v>44245</v>
      </c>
      <c r="AG207" s="39" t="s">
        <v>368</v>
      </c>
      <c r="AH207" s="39" t="s">
        <v>108</v>
      </c>
      <c r="AI207" s="37">
        <v>44251</v>
      </c>
      <c r="AJ207" s="37" t="s">
        <v>47</v>
      </c>
      <c r="AK207" s="37" t="s">
        <v>47</v>
      </c>
      <c r="AL207" s="37" t="s">
        <v>47</v>
      </c>
      <c r="AM207" s="37" t="s">
        <v>47</v>
      </c>
      <c r="AN207" s="37" t="s">
        <v>47</v>
      </c>
      <c r="AO207" s="27" t="s">
        <v>47</v>
      </c>
      <c r="AP207" s="27"/>
      <c r="AQ207" s="27" t="s">
        <v>393</v>
      </c>
      <c r="AR207" s="27">
        <v>7203144561</v>
      </c>
      <c r="AS207" s="42"/>
      <c r="AT207" s="41">
        <v>150000</v>
      </c>
      <c r="AU207" s="42" t="s">
        <v>47</v>
      </c>
      <c r="AV207" s="39" t="s">
        <v>47</v>
      </c>
      <c r="AW207" s="42" t="s">
        <v>47</v>
      </c>
      <c r="AX207" s="42"/>
      <c r="AY207" s="42">
        <v>150000</v>
      </c>
      <c r="AZ207" s="37" t="s">
        <v>1020</v>
      </c>
      <c r="BA207" s="37">
        <v>44251</v>
      </c>
      <c r="BB207" s="37" t="s">
        <v>47</v>
      </c>
      <c r="BC207" s="37">
        <v>44251</v>
      </c>
      <c r="BD207" s="159"/>
      <c r="BE207" s="27"/>
      <c r="BF207" s="20" t="s">
        <v>60</v>
      </c>
      <c r="BG207" s="30" t="s">
        <v>394</v>
      </c>
      <c r="BH207" s="43"/>
      <c r="BI207" s="60"/>
      <c r="BJ207" s="60"/>
    </row>
    <row r="208" spans="1:62" s="33" customFormat="1" ht="45" x14ac:dyDescent="0.2">
      <c r="A208" s="20">
        <v>206</v>
      </c>
      <c r="B208" s="36">
        <v>44244</v>
      </c>
      <c r="C208" s="271" t="s">
        <v>395</v>
      </c>
      <c r="D208" s="20" t="s">
        <v>45</v>
      </c>
      <c r="E208" s="46" t="s">
        <v>55</v>
      </c>
      <c r="F208" s="20" t="s">
        <v>47</v>
      </c>
      <c r="G208" s="35" t="s">
        <v>47</v>
      </c>
      <c r="H208" s="35" t="s">
        <v>47</v>
      </c>
      <c r="I208" s="37" t="s">
        <v>47</v>
      </c>
      <c r="J208" s="51" t="s">
        <v>396</v>
      </c>
      <c r="K208" s="160" t="s">
        <v>47</v>
      </c>
      <c r="L208" s="25" t="s">
        <v>604</v>
      </c>
      <c r="M208" s="326">
        <v>271</v>
      </c>
      <c r="N208" s="25" t="s">
        <v>684</v>
      </c>
      <c r="O208" s="158" t="s">
        <v>47</v>
      </c>
      <c r="P208" s="158"/>
      <c r="Q208" s="177"/>
      <c r="R208" s="25" t="s">
        <v>592</v>
      </c>
      <c r="S208" s="20" t="s">
        <v>593</v>
      </c>
      <c r="T208" s="20" t="s">
        <v>632</v>
      </c>
      <c r="U208" s="20" t="s">
        <v>595</v>
      </c>
      <c r="V208" s="26"/>
      <c r="W208" s="64">
        <v>200000</v>
      </c>
      <c r="X208" s="175" t="s">
        <v>959</v>
      </c>
      <c r="Y208" s="20" t="s">
        <v>1021</v>
      </c>
      <c r="Z208" s="39" t="s">
        <v>47</v>
      </c>
      <c r="AA208" s="40" t="s">
        <v>47</v>
      </c>
      <c r="AB208" s="27">
        <v>1</v>
      </c>
      <c r="AC208" s="27">
        <v>0</v>
      </c>
      <c r="AD208" s="27" t="s">
        <v>47</v>
      </c>
      <c r="AE208" s="40" t="s">
        <v>47</v>
      </c>
      <c r="AF208" s="24">
        <v>44245</v>
      </c>
      <c r="AG208" s="39" t="s">
        <v>368</v>
      </c>
      <c r="AH208" s="39" t="s">
        <v>397</v>
      </c>
      <c r="AI208" s="37">
        <v>44251</v>
      </c>
      <c r="AJ208" s="37" t="s">
        <v>47</v>
      </c>
      <c r="AK208" s="37" t="s">
        <v>47</v>
      </c>
      <c r="AL208" s="37" t="s">
        <v>47</v>
      </c>
      <c r="AM208" s="37" t="s">
        <v>47</v>
      </c>
      <c r="AN208" s="37" t="s">
        <v>47</v>
      </c>
      <c r="AO208" s="27" t="s">
        <v>47</v>
      </c>
      <c r="AP208" s="27"/>
      <c r="AQ208" s="27" t="s">
        <v>398</v>
      </c>
      <c r="AR208" s="27">
        <v>5918837218</v>
      </c>
      <c r="AS208" s="42"/>
      <c r="AT208" s="41">
        <v>200000</v>
      </c>
      <c r="AU208" s="42" t="s">
        <v>84</v>
      </c>
      <c r="AV208" s="39" t="s">
        <v>47</v>
      </c>
      <c r="AW208" s="42" t="s">
        <v>47</v>
      </c>
      <c r="AX208" s="42"/>
      <c r="AY208" s="42">
        <v>200000</v>
      </c>
      <c r="AZ208" s="37" t="s">
        <v>1022</v>
      </c>
      <c r="BA208" s="37">
        <v>44256</v>
      </c>
      <c r="BB208" s="37" t="s">
        <v>47</v>
      </c>
      <c r="BC208" s="37">
        <v>44259</v>
      </c>
      <c r="BD208" s="159"/>
      <c r="BE208" s="27"/>
      <c r="BF208" s="20" t="s">
        <v>60</v>
      </c>
      <c r="BG208" s="30" t="s">
        <v>208</v>
      </c>
      <c r="BH208" s="43"/>
      <c r="BI208" s="35"/>
      <c r="BJ208" s="35"/>
    </row>
    <row r="209" spans="1:62" s="33" customFormat="1" ht="42.75" x14ac:dyDescent="0.2">
      <c r="A209" s="20">
        <v>207</v>
      </c>
      <c r="B209" s="36">
        <v>44245</v>
      </c>
      <c r="C209" s="271" t="s">
        <v>399</v>
      </c>
      <c r="D209" s="20" t="s">
        <v>45</v>
      </c>
      <c r="E209" s="46" t="s">
        <v>55</v>
      </c>
      <c r="F209" s="20" t="s">
        <v>47</v>
      </c>
      <c r="G209" s="35" t="s">
        <v>47</v>
      </c>
      <c r="H209" s="35" t="s">
        <v>47</v>
      </c>
      <c r="I209" s="37" t="s">
        <v>47</v>
      </c>
      <c r="J209" s="51" t="s">
        <v>400</v>
      </c>
      <c r="K209" s="160" t="s">
        <v>47</v>
      </c>
      <c r="L209" s="25" t="s">
        <v>638</v>
      </c>
      <c r="M209" s="326">
        <v>272</v>
      </c>
      <c r="N209" s="25" t="s">
        <v>1023</v>
      </c>
      <c r="O209" s="158" t="s">
        <v>47</v>
      </c>
      <c r="P209" s="158"/>
      <c r="Q209" s="177"/>
      <c r="R209" s="25" t="s">
        <v>592</v>
      </c>
      <c r="S209" s="20" t="s">
        <v>593</v>
      </c>
      <c r="T209" s="20" t="s">
        <v>632</v>
      </c>
      <c r="U209" s="20" t="s">
        <v>595</v>
      </c>
      <c r="V209" s="26">
        <f>W209*1.2</f>
        <v>150000</v>
      </c>
      <c r="W209" s="64">
        <v>125000</v>
      </c>
      <c r="X209" s="175" t="s">
        <v>1024</v>
      </c>
      <c r="Y209" s="20" t="s">
        <v>1025</v>
      </c>
      <c r="Z209" s="39" t="s">
        <v>47</v>
      </c>
      <c r="AA209" s="40" t="s">
        <v>47</v>
      </c>
      <c r="AB209" s="27">
        <v>1</v>
      </c>
      <c r="AC209" s="27">
        <v>0</v>
      </c>
      <c r="AD209" s="27" t="s">
        <v>47</v>
      </c>
      <c r="AE209" s="40" t="s">
        <v>47</v>
      </c>
      <c r="AF209" s="37">
        <v>44243</v>
      </c>
      <c r="AG209" s="39" t="s">
        <v>358</v>
      </c>
      <c r="AH209" s="40" t="s">
        <v>327</v>
      </c>
      <c r="AI209" s="37">
        <v>44244</v>
      </c>
      <c r="AJ209" s="40" t="s">
        <v>47</v>
      </c>
      <c r="AK209" s="40" t="s">
        <v>47</v>
      </c>
      <c r="AL209" s="40" t="s">
        <v>47</v>
      </c>
      <c r="AM209" s="40" t="s">
        <v>47</v>
      </c>
      <c r="AN209" s="40" t="s">
        <v>47</v>
      </c>
      <c r="AO209" s="27" t="s">
        <v>47</v>
      </c>
      <c r="AP209" s="27"/>
      <c r="AQ209" s="27" t="s">
        <v>401</v>
      </c>
      <c r="AR209" s="27">
        <v>7202072650</v>
      </c>
      <c r="AS209" s="42">
        <v>150000</v>
      </c>
      <c r="AT209" s="41">
        <v>125000</v>
      </c>
      <c r="AU209" s="42" t="s">
        <v>47</v>
      </c>
      <c r="AV209" s="39" t="s">
        <v>47</v>
      </c>
      <c r="AW209" s="42" t="s">
        <v>47</v>
      </c>
      <c r="AX209" s="42">
        <v>150000</v>
      </c>
      <c r="AY209" s="42">
        <v>125000</v>
      </c>
      <c r="AZ209" s="37" t="s">
        <v>1026</v>
      </c>
      <c r="BA209" s="37">
        <v>44270</v>
      </c>
      <c r="BB209" s="37" t="s">
        <v>47</v>
      </c>
      <c r="BC209" s="37">
        <v>44270</v>
      </c>
      <c r="BD209" s="159"/>
      <c r="BE209" s="27"/>
      <c r="BF209" s="20" t="s">
        <v>60</v>
      </c>
      <c r="BG209" s="30" t="s">
        <v>402</v>
      </c>
      <c r="BH209" s="43"/>
      <c r="BI209" s="60"/>
      <c r="BJ209" s="60"/>
    </row>
    <row r="210" spans="1:62" s="33" customFormat="1" ht="165" x14ac:dyDescent="0.2">
      <c r="A210" s="20">
        <v>208</v>
      </c>
      <c r="B210" s="36">
        <v>44244</v>
      </c>
      <c r="C210" s="271" t="s">
        <v>403</v>
      </c>
      <c r="D210" s="20" t="s">
        <v>45</v>
      </c>
      <c r="E210" s="46" t="s">
        <v>55</v>
      </c>
      <c r="F210" s="20" t="s">
        <v>47</v>
      </c>
      <c r="G210" s="35" t="s">
        <v>47</v>
      </c>
      <c r="H210" s="35" t="s">
        <v>47</v>
      </c>
      <c r="I210" s="37" t="s">
        <v>47</v>
      </c>
      <c r="J210" s="51" t="s">
        <v>404</v>
      </c>
      <c r="K210" s="160" t="s">
        <v>47</v>
      </c>
      <c r="L210" s="25" t="s">
        <v>604</v>
      </c>
      <c r="M210" s="326">
        <v>273</v>
      </c>
      <c r="N210" s="25" t="s">
        <v>1027</v>
      </c>
      <c r="O210" s="158" t="s">
        <v>47</v>
      </c>
      <c r="P210" s="158" t="s">
        <v>52</v>
      </c>
      <c r="Q210" s="177" t="s">
        <v>644</v>
      </c>
      <c r="R210" s="25" t="s">
        <v>592</v>
      </c>
      <c r="S210" s="20" t="s">
        <v>593</v>
      </c>
      <c r="T210" s="20" t="s">
        <v>632</v>
      </c>
      <c r="U210" s="20" t="s">
        <v>595</v>
      </c>
      <c r="V210" s="26"/>
      <c r="W210" s="64">
        <v>1800000</v>
      </c>
      <c r="X210" s="175" t="s">
        <v>693</v>
      </c>
      <c r="Y210" s="20" t="s">
        <v>1028</v>
      </c>
      <c r="Z210" s="39" t="s">
        <v>47</v>
      </c>
      <c r="AA210" s="40" t="s">
        <v>47</v>
      </c>
      <c r="AB210" s="27">
        <v>1</v>
      </c>
      <c r="AC210" s="27">
        <v>0</v>
      </c>
      <c r="AD210" s="27" t="s">
        <v>47</v>
      </c>
      <c r="AE210" s="40" t="s">
        <v>47</v>
      </c>
      <c r="AF210" s="24">
        <v>44247</v>
      </c>
      <c r="AG210" s="52" t="s">
        <v>405</v>
      </c>
      <c r="AH210" s="52" t="s">
        <v>108</v>
      </c>
      <c r="AI210" s="24">
        <v>44256</v>
      </c>
      <c r="AJ210" s="40" t="s">
        <v>47</v>
      </c>
      <c r="AK210" s="40" t="s">
        <v>47</v>
      </c>
      <c r="AL210" s="40" t="s">
        <v>47</v>
      </c>
      <c r="AM210" s="40" t="s">
        <v>47</v>
      </c>
      <c r="AN210" s="40" t="s">
        <v>47</v>
      </c>
      <c r="AO210" s="27" t="s">
        <v>47</v>
      </c>
      <c r="AP210" s="27"/>
      <c r="AQ210" s="27" t="s">
        <v>406</v>
      </c>
      <c r="AR210" s="27"/>
      <c r="AS210" s="42"/>
      <c r="AT210" s="41">
        <v>1800000</v>
      </c>
      <c r="AU210" s="42" t="s">
        <v>47</v>
      </c>
      <c r="AV210" s="39" t="s">
        <v>47</v>
      </c>
      <c r="AW210" s="42" t="s">
        <v>47</v>
      </c>
      <c r="AX210" s="42">
        <v>1800000</v>
      </c>
      <c r="AY210" s="42">
        <f>AX210/1.3</f>
        <v>1384615.3846153845</v>
      </c>
      <c r="AZ210" s="37" t="s">
        <v>1029</v>
      </c>
      <c r="BA210" s="37">
        <v>44260</v>
      </c>
      <c r="BB210" s="37" t="s">
        <v>47</v>
      </c>
      <c r="BC210" s="37">
        <v>44260</v>
      </c>
      <c r="BD210" s="159"/>
      <c r="BE210" s="27"/>
      <c r="BF210" s="20" t="s">
        <v>60</v>
      </c>
      <c r="BG210" s="30" t="s">
        <v>407</v>
      </c>
      <c r="BH210" s="43"/>
      <c r="BI210" s="35"/>
      <c r="BJ210" s="35"/>
    </row>
    <row r="211" spans="1:62" s="33" customFormat="1" ht="42.75" x14ac:dyDescent="0.2">
      <c r="A211" s="20">
        <v>209</v>
      </c>
      <c r="B211" s="36">
        <v>44252</v>
      </c>
      <c r="C211" s="20" t="s">
        <v>408</v>
      </c>
      <c r="D211" s="20" t="s">
        <v>51</v>
      </c>
      <c r="E211" s="46" t="s">
        <v>54</v>
      </c>
      <c r="F211" s="20">
        <v>32110053152</v>
      </c>
      <c r="G211" s="35" t="s">
        <v>47</v>
      </c>
      <c r="H211" s="35" t="s">
        <v>52</v>
      </c>
      <c r="I211" s="37">
        <v>44259</v>
      </c>
      <c r="J211" s="51" t="s">
        <v>409</v>
      </c>
      <c r="K211" s="160" t="s">
        <v>47</v>
      </c>
      <c r="L211" s="25" t="s">
        <v>630</v>
      </c>
      <c r="M211" s="326">
        <v>274</v>
      </c>
      <c r="N211" s="25">
        <v>28</v>
      </c>
      <c r="O211" s="158" t="s">
        <v>47</v>
      </c>
      <c r="P211" s="158"/>
      <c r="Q211" s="177"/>
      <c r="R211" s="25" t="s">
        <v>781</v>
      </c>
      <c r="S211" s="20" t="s">
        <v>610</v>
      </c>
      <c r="T211" s="50" t="s">
        <v>782</v>
      </c>
      <c r="U211" s="20" t="s">
        <v>595</v>
      </c>
      <c r="V211" s="26">
        <f>W211*1.2</f>
        <v>32499359.423999999</v>
      </c>
      <c r="W211" s="64">
        <v>27082799.52</v>
      </c>
      <c r="X211" s="175" t="s">
        <v>668</v>
      </c>
      <c r="Y211" s="20" t="s">
        <v>723</v>
      </c>
      <c r="Z211" s="39" t="s">
        <v>1030</v>
      </c>
      <c r="AA211" s="40">
        <v>44272</v>
      </c>
      <c r="AB211" s="27">
        <v>3</v>
      </c>
      <c r="AC211" s="27">
        <v>0</v>
      </c>
      <c r="AD211" s="27" t="s">
        <v>47</v>
      </c>
      <c r="AE211" s="40" t="s">
        <v>47</v>
      </c>
      <c r="AF211" s="24">
        <v>44285</v>
      </c>
      <c r="AG211" s="52" t="s">
        <v>47</v>
      </c>
      <c r="AH211" s="52" t="s">
        <v>47</v>
      </c>
      <c r="AI211" s="24" t="s">
        <v>47</v>
      </c>
      <c r="AJ211" s="40" t="s">
        <v>47</v>
      </c>
      <c r="AK211" s="40" t="s">
        <v>78</v>
      </c>
      <c r="AL211" s="40">
        <v>44230</v>
      </c>
      <c r="AM211" s="40">
        <v>44312</v>
      </c>
      <c r="AN211" s="40">
        <v>44312</v>
      </c>
      <c r="AO211" s="27" t="s">
        <v>47</v>
      </c>
      <c r="AP211" s="27"/>
      <c r="AQ211" s="27" t="s">
        <v>1445</v>
      </c>
      <c r="AR211" s="27">
        <v>2224098476</v>
      </c>
      <c r="AS211" s="42">
        <f>AT211*1.2</f>
        <v>27239999.616</v>
      </c>
      <c r="AT211" s="41">
        <v>22699999.68</v>
      </c>
      <c r="AU211" s="42" t="s">
        <v>91</v>
      </c>
      <c r="AV211" s="39" t="s">
        <v>1031</v>
      </c>
      <c r="AW211" s="42">
        <v>27302400</v>
      </c>
      <c r="AX211" s="42">
        <v>27239999.620000001</v>
      </c>
      <c r="AY211" s="42">
        <f>AX211/1.2</f>
        <v>22699999.683333334</v>
      </c>
      <c r="AZ211" s="37" t="s">
        <v>1032</v>
      </c>
      <c r="BA211" s="37">
        <v>44327</v>
      </c>
      <c r="BB211" s="37" t="s">
        <v>52</v>
      </c>
      <c r="BC211" s="37">
        <v>44327</v>
      </c>
      <c r="BD211" s="159"/>
      <c r="BE211" s="27"/>
      <c r="BF211" s="20" t="s">
        <v>60</v>
      </c>
      <c r="BG211" s="30"/>
      <c r="BH211" s="43"/>
      <c r="BI211" s="60">
        <v>44253</v>
      </c>
      <c r="BJ211" s="60">
        <v>44259</v>
      </c>
    </row>
    <row r="212" spans="1:62" s="33" customFormat="1" ht="45" x14ac:dyDescent="0.2">
      <c r="A212" s="20">
        <v>210</v>
      </c>
      <c r="B212" s="36">
        <v>44245</v>
      </c>
      <c r="C212" s="20" t="s">
        <v>410</v>
      </c>
      <c r="D212" s="20" t="s">
        <v>68</v>
      </c>
      <c r="E212" s="46" t="s">
        <v>54</v>
      </c>
      <c r="F212" s="20">
        <v>32110033272</v>
      </c>
      <c r="G212" s="35" t="s">
        <v>47</v>
      </c>
      <c r="H212" s="35" t="s">
        <v>52</v>
      </c>
      <c r="I212" s="37">
        <v>44253</v>
      </c>
      <c r="J212" s="51" t="s">
        <v>411</v>
      </c>
      <c r="K212" s="160" t="s">
        <v>1033</v>
      </c>
      <c r="L212" s="25" t="s">
        <v>630</v>
      </c>
      <c r="M212" s="326">
        <v>275</v>
      </c>
      <c r="N212" s="25" t="s">
        <v>1002</v>
      </c>
      <c r="O212" s="158" t="s">
        <v>47</v>
      </c>
      <c r="P212" s="158"/>
      <c r="Q212" s="177"/>
      <c r="R212" s="25" t="s">
        <v>1004</v>
      </c>
      <c r="S212" s="20" t="s">
        <v>610</v>
      </c>
      <c r="T212" s="69" t="s">
        <v>1034</v>
      </c>
      <c r="U212" s="20" t="s">
        <v>1005</v>
      </c>
      <c r="V212" s="26">
        <v>49802236.991999991</v>
      </c>
      <c r="W212" s="64">
        <v>41501864.159999996</v>
      </c>
      <c r="X212" s="175" t="s">
        <v>716</v>
      </c>
      <c r="Y212" s="20" t="s">
        <v>730</v>
      </c>
      <c r="Z212" s="39"/>
      <c r="AA212" s="40"/>
      <c r="AB212" s="27"/>
      <c r="AC212" s="27"/>
      <c r="AD212" s="27"/>
      <c r="AE212" s="40"/>
      <c r="AF212" s="40"/>
      <c r="AG212" s="39"/>
      <c r="AH212" s="39"/>
      <c r="AI212" s="37"/>
      <c r="AJ212" s="40"/>
      <c r="AK212" s="39"/>
      <c r="AL212" s="39"/>
      <c r="AM212" s="40"/>
      <c r="AN212" s="37"/>
      <c r="AO212" s="27"/>
      <c r="AP212" s="27"/>
      <c r="AQ212" s="27"/>
      <c r="AR212" s="27"/>
      <c r="AS212" s="42"/>
      <c r="AT212" s="41"/>
      <c r="AU212" s="42"/>
      <c r="AV212" s="39"/>
      <c r="AW212" s="42"/>
      <c r="AX212" s="42"/>
      <c r="AY212" s="42"/>
      <c r="AZ212" s="37"/>
      <c r="BA212" s="37"/>
      <c r="BB212" s="37"/>
      <c r="BC212" s="37"/>
      <c r="BD212" s="159"/>
      <c r="BE212" s="27"/>
      <c r="BF212" s="20" t="s">
        <v>65</v>
      </c>
      <c r="BG212" s="30"/>
      <c r="BH212" s="43"/>
      <c r="BI212" s="35"/>
      <c r="BJ212" s="35"/>
    </row>
    <row r="213" spans="1:62" s="33" customFormat="1" ht="180" x14ac:dyDescent="0.2">
      <c r="A213" s="20">
        <v>211</v>
      </c>
      <c r="B213" s="36">
        <v>44245</v>
      </c>
      <c r="C213" s="20" t="s">
        <v>412</v>
      </c>
      <c r="D213" s="20" t="s">
        <v>68</v>
      </c>
      <c r="E213" s="46" t="s">
        <v>55</v>
      </c>
      <c r="F213" s="20" t="s">
        <v>47</v>
      </c>
      <c r="G213" s="35" t="s">
        <v>47</v>
      </c>
      <c r="H213" s="35" t="s">
        <v>47</v>
      </c>
      <c r="I213" s="37" t="s">
        <v>47</v>
      </c>
      <c r="J213" s="51" t="s">
        <v>357</v>
      </c>
      <c r="K213" s="160" t="s">
        <v>1035</v>
      </c>
      <c r="L213" s="25" t="s">
        <v>604</v>
      </c>
      <c r="M213" s="326">
        <v>276</v>
      </c>
      <c r="N213" s="25" t="s">
        <v>984</v>
      </c>
      <c r="O213" s="158">
        <v>70</v>
      </c>
      <c r="P213" s="158" t="s">
        <v>47</v>
      </c>
      <c r="Q213" s="177" t="s">
        <v>985</v>
      </c>
      <c r="R213" s="25" t="s">
        <v>986</v>
      </c>
      <c r="S213" s="20" t="s">
        <v>610</v>
      </c>
      <c r="T213" s="20" t="s">
        <v>608</v>
      </c>
      <c r="U213" s="20" t="s">
        <v>987</v>
      </c>
      <c r="V213" s="26">
        <f>W213*1.2</f>
        <v>504045.14399999997</v>
      </c>
      <c r="W213" s="64">
        <v>420037.62</v>
      </c>
      <c r="X213" s="175" t="s">
        <v>988</v>
      </c>
      <c r="Y213" s="20" t="s">
        <v>777</v>
      </c>
      <c r="Z213" s="39" t="s">
        <v>47</v>
      </c>
      <c r="AA213" s="40" t="s">
        <v>47</v>
      </c>
      <c r="AB213" s="27">
        <v>1</v>
      </c>
      <c r="AC213" s="27">
        <v>0</v>
      </c>
      <c r="AD213" s="27" t="s">
        <v>47</v>
      </c>
      <c r="AE213" s="40" t="s">
        <v>47</v>
      </c>
      <c r="AF213" s="24">
        <v>44239</v>
      </c>
      <c r="AG213" s="24" t="s">
        <v>47</v>
      </c>
      <c r="AH213" s="24" t="s">
        <v>47</v>
      </c>
      <c r="AI213" s="24" t="s">
        <v>47</v>
      </c>
      <c r="AJ213" s="37" t="s">
        <v>47</v>
      </c>
      <c r="AK213" s="39" t="s">
        <v>107</v>
      </c>
      <c r="AL213" s="39" t="s">
        <v>413</v>
      </c>
      <c r="AM213" s="40">
        <v>44253</v>
      </c>
      <c r="AN213" s="37" t="s">
        <v>47</v>
      </c>
      <c r="AO213" s="27" t="s">
        <v>47</v>
      </c>
      <c r="AP213" s="27"/>
      <c r="AQ213" s="27" t="s">
        <v>360</v>
      </c>
      <c r="AR213" s="27">
        <v>7736192449</v>
      </c>
      <c r="AS213" s="42">
        <f>AT213*1.2</f>
        <v>504045.14399999997</v>
      </c>
      <c r="AT213" s="41">
        <v>420037.62</v>
      </c>
      <c r="AU213" s="42" t="s">
        <v>47</v>
      </c>
      <c r="AV213" s="39" t="s">
        <v>47</v>
      </c>
      <c r="AW213" s="42" t="s">
        <v>47</v>
      </c>
      <c r="AX213" s="42">
        <v>504045.14</v>
      </c>
      <c r="AY213" s="42">
        <v>420037.62</v>
      </c>
      <c r="AZ213" s="37" t="s">
        <v>1036</v>
      </c>
      <c r="BA213" s="37">
        <v>44299</v>
      </c>
      <c r="BB213" s="37" t="s">
        <v>47</v>
      </c>
      <c r="BC213" s="37">
        <v>44299</v>
      </c>
      <c r="BD213" s="159"/>
      <c r="BE213" s="27"/>
      <c r="BF213" s="20" t="s">
        <v>104</v>
      </c>
      <c r="BG213" s="30" t="s">
        <v>75</v>
      </c>
      <c r="BH213" s="43"/>
      <c r="BI213" s="35"/>
      <c r="BJ213" s="35"/>
    </row>
    <row r="214" spans="1:62" s="33" customFormat="1" ht="180" x14ac:dyDescent="0.2">
      <c r="A214" s="20">
        <v>212</v>
      </c>
      <c r="B214" s="36">
        <v>44222</v>
      </c>
      <c r="C214" s="20" t="s">
        <v>414</v>
      </c>
      <c r="D214" s="20" t="s">
        <v>68</v>
      </c>
      <c r="E214" s="46" t="s">
        <v>55</v>
      </c>
      <c r="F214" s="20" t="s">
        <v>47</v>
      </c>
      <c r="G214" s="35" t="s">
        <v>47</v>
      </c>
      <c r="H214" s="35" t="s">
        <v>47</v>
      </c>
      <c r="I214" s="37" t="s">
        <v>47</v>
      </c>
      <c r="J214" s="51" t="s">
        <v>415</v>
      </c>
      <c r="K214" s="160" t="s">
        <v>1037</v>
      </c>
      <c r="L214" s="25" t="s">
        <v>604</v>
      </c>
      <c r="M214" s="237">
        <v>277</v>
      </c>
      <c r="N214" s="25" t="s">
        <v>1038</v>
      </c>
      <c r="O214" s="158">
        <v>70</v>
      </c>
      <c r="P214" s="158" t="s">
        <v>52</v>
      </c>
      <c r="Q214" s="177" t="s">
        <v>858</v>
      </c>
      <c r="R214" s="25" t="s">
        <v>986</v>
      </c>
      <c r="S214" s="20" t="s">
        <v>610</v>
      </c>
      <c r="T214" s="20" t="s">
        <v>608</v>
      </c>
      <c r="U214" s="20" t="s">
        <v>987</v>
      </c>
      <c r="V214" s="26">
        <f>W214*1.2</f>
        <v>163749.69599999997</v>
      </c>
      <c r="W214" s="64">
        <v>136458.07999999999</v>
      </c>
      <c r="X214" s="175" t="s">
        <v>776</v>
      </c>
      <c r="Y214" s="20" t="s">
        <v>993</v>
      </c>
      <c r="Z214" s="39" t="s">
        <v>47</v>
      </c>
      <c r="AA214" s="40" t="s">
        <v>47</v>
      </c>
      <c r="AB214" s="27">
        <v>1</v>
      </c>
      <c r="AC214" s="27">
        <v>0</v>
      </c>
      <c r="AD214" s="27" t="s">
        <v>47</v>
      </c>
      <c r="AE214" s="40" t="s">
        <v>47</v>
      </c>
      <c r="AF214" s="24">
        <v>44252</v>
      </c>
      <c r="AG214" s="39" t="s">
        <v>47</v>
      </c>
      <c r="AH214" s="39" t="s">
        <v>47</v>
      </c>
      <c r="AI214" s="39" t="s">
        <v>47</v>
      </c>
      <c r="AJ214" s="39" t="s">
        <v>47</v>
      </c>
      <c r="AK214" s="73">
        <v>44531</v>
      </c>
      <c r="AL214" s="74" t="s">
        <v>416</v>
      </c>
      <c r="AM214" s="37">
        <v>44253</v>
      </c>
      <c r="AN214" s="27" t="s">
        <v>47</v>
      </c>
      <c r="AO214" s="27" t="s">
        <v>47</v>
      </c>
      <c r="AP214" s="27"/>
      <c r="AQ214" s="27" t="s">
        <v>417</v>
      </c>
      <c r="AR214" s="27">
        <v>7725758002</v>
      </c>
      <c r="AS214" s="42">
        <f>AT214*1.2</f>
        <v>163749.69599999997</v>
      </c>
      <c r="AT214" s="41">
        <v>136458.07999999999</v>
      </c>
      <c r="AU214" s="42" t="s">
        <v>91</v>
      </c>
      <c r="AV214" s="39" t="s">
        <v>47</v>
      </c>
      <c r="AW214" s="42" t="s">
        <v>47</v>
      </c>
      <c r="AX214" s="42">
        <v>163749.70000000001</v>
      </c>
      <c r="AY214" s="42">
        <f>AX214/1.2</f>
        <v>136458.08333333334</v>
      </c>
      <c r="AZ214" s="37" t="s">
        <v>1039</v>
      </c>
      <c r="BA214" s="37">
        <v>44278</v>
      </c>
      <c r="BB214" s="37" t="s">
        <v>47</v>
      </c>
      <c r="BC214" s="37">
        <v>44281</v>
      </c>
      <c r="BD214" s="159"/>
      <c r="BE214" s="27"/>
      <c r="BF214" s="20" t="s">
        <v>65</v>
      </c>
      <c r="BG214" s="30"/>
      <c r="BH214" s="43"/>
      <c r="BI214" s="60"/>
      <c r="BJ214" s="35"/>
    </row>
    <row r="215" spans="1:62" s="33" customFormat="1" ht="135" x14ac:dyDescent="0.2">
      <c r="A215" s="20">
        <v>213</v>
      </c>
      <c r="B215" s="36"/>
      <c r="C215" s="271" t="s">
        <v>418</v>
      </c>
      <c r="D215" s="20" t="s">
        <v>45</v>
      </c>
      <c r="E215" s="46" t="s">
        <v>55</v>
      </c>
      <c r="F215" s="20" t="s">
        <v>47</v>
      </c>
      <c r="G215" s="35" t="s">
        <v>47</v>
      </c>
      <c r="H215" s="35" t="s">
        <v>47</v>
      </c>
      <c r="I215" s="37" t="s">
        <v>47</v>
      </c>
      <c r="J215" s="51" t="s">
        <v>419</v>
      </c>
      <c r="K215" s="160" t="s">
        <v>47</v>
      </c>
      <c r="L215" s="25" t="s">
        <v>630</v>
      </c>
      <c r="M215" s="237">
        <v>278</v>
      </c>
      <c r="N215" s="25" t="s">
        <v>1040</v>
      </c>
      <c r="O215" s="158" t="s">
        <v>47</v>
      </c>
      <c r="P215" s="158"/>
      <c r="Q215" s="177" t="s">
        <v>644</v>
      </c>
      <c r="R215" s="25" t="s">
        <v>592</v>
      </c>
      <c r="S215" s="20" t="s">
        <v>835</v>
      </c>
      <c r="T215" s="20" t="s">
        <v>632</v>
      </c>
      <c r="U215" s="20" t="s">
        <v>595</v>
      </c>
      <c r="V215" s="26">
        <f>W215*1.2</f>
        <v>776012.54399999999</v>
      </c>
      <c r="W215" s="64">
        <v>646677.12</v>
      </c>
      <c r="X215" s="175" t="s">
        <v>693</v>
      </c>
      <c r="Y215" s="20" t="s">
        <v>828</v>
      </c>
      <c r="Z215" s="39" t="s">
        <v>47</v>
      </c>
      <c r="AA215" s="39" t="s">
        <v>47</v>
      </c>
      <c r="AB215" s="27">
        <v>1</v>
      </c>
      <c r="AC215" s="27">
        <v>0</v>
      </c>
      <c r="AD215" s="27" t="s">
        <v>47</v>
      </c>
      <c r="AE215" s="40" t="s">
        <v>47</v>
      </c>
      <c r="AF215" s="40">
        <v>44252</v>
      </c>
      <c r="AG215" s="39" t="s">
        <v>107</v>
      </c>
      <c r="AH215" s="39">
        <v>2</v>
      </c>
      <c r="AI215" s="37">
        <v>44256</v>
      </c>
      <c r="AJ215" s="40" t="s">
        <v>47</v>
      </c>
      <c r="AK215" s="40" t="s">
        <v>47</v>
      </c>
      <c r="AL215" s="40" t="s">
        <v>47</v>
      </c>
      <c r="AM215" s="40" t="s">
        <v>47</v>
      </c>
      <c r="AN215" s="40" t="s">
        <v>47</v>
      </c>
      <c r="AO215" s="27" t="s">
        <v>47</v>
      </c>
      <c r="AP215" s="27"/>
      <c r="AQ215" s="27" t="s">
        <v>183</v>
      </c>
      <c r="AR215" s="27">
        <v>7203162698</v>
      </c>
      <c r="AS215" s="42">
        <f>AT215*1.2</f>
        <v>776012.54399999999</v>
      </c>
      <c r="AT215" s="41">
        <f>W215</f>
        <v>646677.12</v>
      </c>
      <c r="AU215" s="42" t="s">
        <v>47</v>
      </c>
      <c r="AV215" s="39" t="s">
        <v>47</v>
      </c>
      <c r="AW215" s="42" t="s">
        <v>47</v>
      </c>
      <c r="AX215" s="42">
        <v>776012.54</v>
      </c>
      <c r="AY215" s="42">
        <f>AX215/1.2</f>
        <v>646677.1166666667</v>
      </c>
      <c r="AZ215" s="37" t="s">
        <v>1041</v>
      </c>
      <c r="BA215" s="37">
        <v>44257</v>
      </c>
      <c r="BB215" s="37" t="s">
        <v>47</v>
      </c>
      <c r="BC215" s="37">
        <v>44257</v>
      </c>
      <c r="BD215" s="159"/>
      <c r="BE215" s="27"/>
      <c r="BF215" s="20" t="s">
        <v>60</v>
      </c>
      <c r="BG215" s="30" t="s">
        <v>177</v>
      </c>
      <c r="BH215" s="43"/>
      <c r="BI215" s="35"/>
      <c r="BJ215" s="35"/>
    </row>
    <row r="216" spans="1:62" s="33" customFormat="1" ht="30" x14ac:dyDescent="0.2">
      <c r="A216" s="20">
        <v>214</v>
      </c>
      <c r="B216" s="36"/>
      <c r="C216" s="271" t="s">
        <v>420</v>
      </c>
      <c r="D216" s="20" t="s">
        <v>45</v>
      </c>
      <c r="E216" s="46" t="s">
        <v>55</v>
      </c>
      <c r="F216" s="20" t="s">
        <v>47</v>
      </c>
      <c r="G216" s="35" t="s">
        <v>47</v>
      </c>
      <c r="H216" s="35" t="s">
        <v>47</v>
      </c>
      <c r="I216" s="37" t="s">
        <v>47</v>
      </c>
      <c r="J216" s="46" t="s">
        <v>421</v>
      </c>
      <c r="K216" s="160" t="s">
        <v>47</v>
      </c>
      <c r="L216" s="25" t="s">
        <v>630</v>
      </c>
      <c r="M216" s="237">
        <v>279</v>
      </c>
      <c r="N216" s="25" t="s">
        <v>698</v>
      </c>
      <c r="O216" s="158" t="s">
        <v>47</v>
      </c>
      <c r="P216" s="158" t="s">
        <v>47</v>
      </c>
      <c r="Q216" s="177" t="s">
        <v>1042</v>
      </c>
      <c r="R216" s="25" t="s">
        <v>592</v>
      </c>
      <c r="S216" s="20" t="s">
        <v>610</v>
      </c>
      <c r="T216" s="20" t="s">
        <v>660</v>
      </c>
      <c r="U216" s="20" t="s">
        <v>595</v>
      </c>
      <c r="V216" s="47">
        <f>W216*1.2</f>
        <v>1897029.2879999999</v>
      </c>
      <c r="W216" s="64">
        <v>1580857.74</v>
      </c>
      <c r="X216" s="175" t="s">
        <v>974</v>
      </c>
      <c r="Y216" s="20" t="s">
        <v>1043</v>
      </c>
      <c r="Z216" s="39" t="s">
        <v>47</v>
      </c>
      <c r="AA216" s="39" t="s">
        <v>47</v>
      </c>
      <c r="AB216" s="27">
        <v>1</v>
      </c>
      <c r="AC216" s="27">
        <v>0</v>
      </c>
      <c r="AD216" s="27" t="s">
        <v>47</v>
      </c>
      <c r="AE216" s="40" t="s">
        <v>47</v>
      </c>
      <c r="AF216" s="24">
        <v>44252</v>
      </c>
      <c r="AG216" s="39" t="s">
        <v>107</v>
      </c>
      <c r="AH216" s="39" t="s">
        <v>422</v>
      </c>
      <c r="AI216" s="37">
        <v>44256</v>
      </c>
      <c r="AJ216" s="37" t="s">
        <v>47</v>
      </c>
      <c r="AK216" s="37" t="s">
        <v>47</v>
      </c>
      <c r="AL216" s="37" t="s">
        <v>47</v>
      </c>
      <c r="AM216" s="37" t="s">
        <v>47</v>
      </c>
      <c r="AN216" s="37" t="s">
        <v>47</v>
      </c>
      <c r="AO216" s="27" t="s">
        <v>47</v>
      </c>
      <c r="AP216" s="27"/>
      <c r="AQ216" s="27" t="s">
        <v>423</v>
      </c>
      <c r="AR216" s="27">
        <v>7725025502</v>
      </c>
      <c r="AS216" s="42">
        <f>AT216*1.2</f>
        <v>1897029.2879999999</v>
      </c>
      <c r="AT216" s="41">
        <f>W216</f>
        <v>1580857.74</v>
      </c>
      <c r="AU216" s="42" t="s">
        <v>47</v>
      </c>
      <c r="AV216" s="39" t="s">
        <v>47</v>
      </c>
      <c r="AW216" s="42" t="s">
        <v>47</v>
      </c>
      <c r="AX216" s="42">
        <v>1897029.29</v>
      </c>
      <c r="AY216" s="42">
        <v>1580857.74</v>
      </c>
      <c r="AZ216" s="37" t="s">
        <v>1044</v>
      </c>
      <c r="BA216" s="37">
        <v>44273</v>
      </c>
      <c r="BB216" s="37" t="s">
        <v>47</v>
      </c>
      <c r="BC216" s="37">
        <v>44273</v>
      </c>
      <c r="BD216" s="159"/>
      <c r="BE216" s="27"/>
      <c r="BF216" s="20" t="s">
        <v>60</v>
      </c>
      <c r="BG216" s="30" t="s">
        <v>110</v>
      </c>
      <c r="BH216" s="43"/>
      <c r="BI216" s="35"/>
      <c r="BJ216" s="35"/>
    </row>
    <row r="217" spans="1:62" s="33" customFormat="1" ht="75" x14ac:dyDescent="0.2">
      <c r="A217" s="20">
        <v>215</v>
      </c>
      <c r="B217" s="36"/>
      <c r="C217" s="20" t="s">
        <v>424</v>
      </c>
      <c r="D217" s="20" t="s">
        <v>51</v>
      </c>
      <c r="E217" s="46" t="s">
        <v>55</v>
      </c>
      <c r="F217" s="20" t="s">
        <v>47</v>
      </c>
      <c r="G217" s="35" t="s">
        <v>47</v>
      </c>
      <c r="H217" s="35" t="s">
        <v>47</v>
      </c>
      <c r="I217" s="37" t="s">
        <v>47</v>
      </c>
      <c r="J217" s="51" t="s">
        <v>425</v>
      </c>
      <c r="K217" s="160" t="s">
        <v>47</v>
      </c>
      <c r="L217" s="25" t="s">
        <v>604</v>
      </c>
      <c r="M217" s="237">
        <v>280</v>
      </c>
      <c r="N217" s="25" t="s">
        <v>750</v>
      </c>
      <c r="O217" s="158" t="s">
        <v>47</v>
      </c>
      <c r="P217" s="158"/>
      <c r="Q217" s="177" t="s">
        <v>644</v>
      </c>
      <c r="R217" s="25" t="s">
        <v>592</v>
      </c>
      <c r="S217" s="20" t="s">
        <v>593</v>
      </c>
      <c r="T217" s="20" t="s">
        <v>624</v>
      </c>
      <c r="U217" s="20" t="s">
        <v>595</v>
      </c>
      <c r="V217" s="26">
        <f>W217*1.2</f>
        <v>1552489.3679999998</v>
      </c>
      <c r="W217" s="64">
        <v>1293741.1399999999</v>
      </c>
      <c r="X217" s="175" t="s">
        <v>1045</v>
      </c>
      <c r="Y217" s="20" t="s">
        <v>1046</v>
      </c>
      <c r="Z217" s="39" t="s">
        <v>47</v>
      </c>
      <c r="AA217" s="39" t="s">
        <v>47</v>
      </c>
      <c r="AB217" s="27">
        <v>1</v>
      </c>
      <c r="AC217" s="27">
        <v>0</v>
      </c>
      <c r="AD217" s="27" t="s">
        <v>47</v>
      </c>
      <c r="AE217" s="40" t="s">
        <v>47</v>
      </c>
      <c r="AF217" s="24">
        <v>44239</v>
      </c>
      <c r="AG217" s="39" t="s">
        <v>47</v>
      </c>
      <c r="AH217" s="39" t="s">
        <v>47</v>
      </c>
      <c r="AI217" s="39" t="s">
        <v>47</v>
      </c>
      <c r="AJ217" s="39" t="s">
        <v>47</v>
      </c>
      <c r="AK217" s="39" t="s">
        <v>47</v>
      </c>
      <c r="AL217" s="39" t="s">
        <v>47</v>
      </c>
      <c r="AM217" s="39" t="s">
        <v>47</v>
      </c>
      <c r="AN217" s="39" t="s">
        <v>47</v>
      </c>
      <c r="AO217" s="27" t="s">
        <v>47</v>
      </c>
      <c r="AP217" s="27"/>
      <c r="AQ217" s="27" t="s">
        <v>426</v>
      </c>
      <c r="AR217" s="27">
        <v>7203440151</v>
      </c>
      <c r="AS217" s="42">
        <f>AT217*1.2</f>
        <v>1552489.3679999998</v>
      </c>
      <c r="AT217" s="41">
        <f>W217</f>
        <v>1293741.1399999999</v>
      </c>
      <c r="AU217" s="42" t="s">
        <v>91</v>
      </c>
      <c r="AV217" s="39" t="s">
        <v>47</v>
      </c>
      <c r="AW217" s="42" t="s">
        <v>47</v>
      </c>
      <c r="AX217" s="42">
        <f>AY217*1.2</f>
        <v>1552489.3679999998</v>
      </c>
      <c r="AY217" s="42">
        <v>1293741.1399999999</v>
      </c>
      <c r="AZ217" s="37" t="s">
        <v>1047</v>
      </c>
      <c r="BA217" s="37">
        <v>44253</v>
      </c>
      <c r="BB217" s="37" t="s">
        <v>47</v>
      </c>
      <c r="BC217" s="37">
        <v>44258</v>
      </c>
      <c r="BD217" s="159"/>
      <c r="BE217" s="27"/>
      <c r="BF217" s="20" t="s">
        <v>60</v>
      </c>
      <c r="BG217" s="30" t="s">
        <v>427</v>
      </c>
      <c r="BH217" s="43" t="s">
        <v>428</v>
      </c>
      <c r="BI217" s="35"/>
      <c r="BJ217" s="35"/>
    </row>
    <row r="218" spans="1:62" s="268" customFormat="1" ht="45" x14ac:dyDescent="0.2">
      <c r="A218" s="250">
        <v>216</v>
      </c>
      <c r="B218" s="251">
        <v>44251</v>
      </c>
      <c r="C218" s="250" t="s">
        <v>429</v>
      </c>
      <c r="D218" s="250" t="s">
        <v>45</v>
      </c>
      <c r="E218" s="313" t="s">
        <v>54</v>
      </c>
      <c r="F218" s="250">
        <v>32110053205</v>
      </c>
      <c r="G218" s="267" t="s">
        <v>47</v>
      </c>
      <c r="H218" s="267" t="s">
        <v>52</v>
      </c>
      <c r="I218" s="254">
        <v>44259</v>
      </c>
      <c r="J218" s="314" t="s">
        <v>430</v>
      </c>
      <c r="K218" s="278" t="s">
        <v>1048</v>
      </c>
      <c r="L218" s="255" t="s">
        <v>604</v>
      </c>
      <c r="M218" s="237">
        <v>281</v>
      </c>
      <c r="N218" s="255" t="s">
        <v>794</v>
      </c>
      <c r="O218" s="158">
        <v>60</v>
      </c>
      <c r="P218" s="158" t="s">
        <v>52</v>
      </c>
      <c r="Q218" s="177" t="s">
        <v>739</v>
      </c>
      <c r="R218" s="255" t="s">
        <v>1049</v>
      </c>
      <c r="S218" s="250" t="s">
        <v>610</v>
      </c>
      <c r="T218" s="250" t="s">
        <v>613</v>
      </c>
      <c r="U218" s="250" t="s">
        <v>1050</v>
      </c>
      <c r="V218" s="262">
        <v>211033.33199999997</v>
      </c>
      <c r="W218" s="64">
        <v>175861.11</v>
      </c>
      <c r="X218" s="316" t="s">
        <v>776</v>
      </c>
      <c r="Y218" s="250" t="s">
        <v>993</v>
      </c>
      <c r="Z218" s="259" t="s">
        <v>47</v>
      </c>
      <c r="AA218" s="259" t="s">
        <v>47</v>
      </c>
      <c r="AB218" s="261">
        <v>0</v>
      </c>
      <c r="AC218" s="261">
        <v>0</v>
      </c>
      <c r="AD218" s="261"/>
      <c r="AE218" s="260"/>
      <c r="AF218" s="256">
        <v>44273</v>
      </c>
      <c r="AG218" s="259" t="s">
        <v>431</v>
      </c>
      <c r="AH218" s="259" t="s">
        <v>47</v>
      </c>
      <c r="AI218" s="254">
        <v>44278</v>
      </c>
      <c r="AJ218" s="254">
        <v>44278</v>
      </c>
      <c r="AK218" s="259" t="s">
        <v>47</v>
      </c>
      <c r="AL218" s="259" t="s">
        <v>47</v>
      </c>
      <c r="AM218" s="254" t="s">
        <v>47</v>
      </c>
      <c r="AN218" s="254" t="s">
        <v>47</v>
      </c>
      <c r="AO218" s="261" t="s">
        <v>47</v>
      </c>
      <c r="AP218" s="261" t="s">
        <v>432</v>
      </c>
      <c r="AQ218" s="261"/>
      <c r="AR218" s="261"/>
      <c r="AS218" s="263"/>
      <c r="AT218" s="41"/>
      <c r="AU218" s="263"/>
      <c r="AV218" s="259"/>
      <c r="AW218" s="263"/>
      <c r="AX218" s="331"/>
      <c r="AY218" s="331"/>
      <c r="AZ218" s="254"/>
      <c r="BA218" s="254"/>
      <c r="BB218" s="254"/>
      <c r="BC218" s="254"/>
      <c r="BD218" s="264"/>
      <c r="BE218" s="261"/>
      <c r="BF218" s="250" t="s">
        <v>65</v>
      </c>
      <c r="BG218" s="265"/>
      <c r="BH218" s="266"/>
      <c r="BI218" s="267"/>
      <c r="BJ218" s="267"/>
    </row>
    <row r="219" spans="1:62" s="268" customFormat="1" ht="45" x14ac:dyDescent="0.2">
      <c r="A219" s="250">
        <v>217</v>
      </c>
      <c r="B219" s="251"/>
      <c r="C219" s="250"/>
      <c r="D219" s="250"/>
      <c r="E219" s="313" t="s">
        <v>54</v>
      </c>
      <c r="F219" s="250"/>
      <c r="G219" s="267" t="s">
        <v>47</v>
      </c>
      <c r="H219" s="267"/>
      <c r="I219" s="254"/>
      <c r="J219" s="314" t="s">
        <v>1051</v>
      </c>
      <c r="K219" s="278"/>
      <c r="L219" s="255"/>
      <c r="M219" s="237">
        <v>282</v>
      </c>
      <c r="N219" s="255" t="s">
        <v>684</v>
      </c>
      <c r="O219" s="158" t="s">
        <v>47</v>
      </c>
      <c r="P219" s="158"/>
      <c r="Q219" s="177"/>
      <c r="R219" s="255"/>
      <c r="S219" s="250"/>
      <c r="T219" s="250" t="s">
        <v>632</v>
      </c>
      <c r="U219" s="250"/>
      <c r="V219" s="262"/>
      <c r="W219" s="64">
        <v>1106933.33</v>
      </c>
      <c r="X219" s="316" t="s">
        <v>693</v>
      </c>
      <c r="Y219" s="250"/>
      <c r="Z219" s="259"/>
      <c r="AA219" s="260"/>
      <c r="AB219" s="261"/>
      <c r="AC219" s="261"/>
      <c r="AD219" s="261"/>
      <c r="AE219" s="260"/>
      <c r="AF219" s="256"/>
      <c r="AG219" s="259"/>
      <c r="AH219" s="259"/>
      <c r="AI219" s="254"/>
      <c r="AJ219" s="254"/>
      <c r="AK219" s="259"/>
      <c r="AL219" s="259"/>
      <c r="AM219" s="254"/>
      <c r="AN219" s="254"/>
      <c r="AO219" s="261" t="s">
        <v>52</v>
      </c>
      <c r="AP219" s="261" t="s">
        <v>1052</v>
      </c>
      <c r="AQ219" s="261"/>
      <c r="AR219" s="261"/>
      <c r="AS219" s="263"/>
      <c r="AT219" s="41"/>
      <c r="AU219" s="263"/>
      <c r="AV219" s="259"/>
      <c r="AW219" s="263"/>
      <c r="AX219" s="263"/>
      <c r="AY219" s="263"/>
      <c r="AZ219" s="254"/>
      <c r="BA219" s="254"/>
      <c r="BB219" s="254"/>
      <c r="BC219" s="254"/>
      <c r="BD219" s="264"/>
      <c r="BE219" s="261" t="s">
        <v>1053</v>
      </c>
      <c r="BF219" s="250" t="s">
        <v>65</v>
      </c>
      <c r="BG219" s="265"/>
      <c r="BH219" s="266"/>
      <c r="BI219" s="267"/>
      <c r="BJ219" s="267"/>
    </row>
    <row r="220" spans="1:62" s="33" customFormat="1" ht="45" x14ac:dyDescent="0.2">
      <c r="A220" s="20">
        <v>218</v>
      </c>
      <c r="B220" s="36"/>
      <c r="C220" s="271" t="s">
        <v>433</v>
      </c>
      <c r="D220" s="20" t="s">
        <v>45</v>
      </c>
      <c r="E220" s="46" t="s">
        <v>55</v>
      </c>
      <c r="F220" s="20" t="s">
        <v>47</v>
      </c>
      <c r="G220" s="35" t="s">
        <v>52</v>
      </c>
      <c r="H220" s="35" t="s">
        <v>47</v>
      </c>
      <c r="I220" s="20" t="s">
        <v>47</v>
      </c>
      <c r="J220" s="51" t="s">
        <v>434</v>
      </c>
      <c r="K220" s="160" t="s">
        <v>47</v>
      </c>
      <c r="L220" s="25" t="s">
        <v>638</v>
      </c>
      <c r="M220" s="237">
        <v>283</v>
      </c>
      <c r="N220" s="25" t="s">
        <v>750</v>
      </c>
      <c r="O220" s="158" t="s">
        <v>47</v>
      </c>
      <c r="P220" s="158" t="s">
        <v>52</v>
      </c>
      <c r="Q220" s="177" t="s">
        <v>644</v>
      </c>
      <c r="R220" s="25" t="s">
        <v>727</v>
      </c>
      <c r="S220" s="20" t="s">
        <v>593</v>
      </c>
      <c r="T220" s="20" t="s">
        <v>594</v>
      </c>
      <c r="U220" s="20" t="s">
        <v>729</v>
      </c>
      <c r="V220" s="26">
        <f>W220*1.2</f>
        <v>967599.99599999993</v>
      </c>
      <c r="W220" s="64">
        <v>806333.33</v>
      </c>
      <c r="X220" s="175" t="s">
        <v>640</v>
      </c>
      <c r="Y220" s="20" t="s">
        <v>1054</v>
      </c>
      <c r="Z220" s="39" t="s">
        <v>47</v>
      </c>
      <c r="AA220" s="39" t="s">
        <v>47</v>
      </c>
      <c r="AB220" s="27">
        <v>1</v>
      </c>
      <c r="AC220" s="27">
        <v>0</v>
      </c>
      <c r="AD220" s="27" t="s">
        <v>47</v>
      </c>
      <c r="AE220" s="27" t="s">
        <v>47</v>
      </c>
      <c r="AF220" s="24">
        <v>44252</v>
      </c>
      <c r="AG220" s="39" t="s">
        <v>107</v>
      </c>
      <c r="AH220" s="39" t="s">
        <v>435</v>
      </c>
      <c r="AI220" s="37">
        <v>44256</v>
      </c>
      <c r="AJ220" s="37" t="s">
        <v>47</v>
      </c>
      <c r="AK220" s="39" t="s">
        <v>47</v>
      </c>
      <c r="AL220" s="39" t="s">
        <v>47</v>
      </c>
      <c r="AM220" s="37" t="s">
        <v>47</v>
      </c>
      <c r="AN220" s="37" t="s">
        <v>47</v>
      </c>
      <c r="AO220" s="27" t="s">
        <v>47</v>
      </c>
      <c r="AP220" s="27"/>
      <c r="AQ220" s="27" t="s">
        <v>436</v>
      </c>
      <c r="AR220" s="27">
        <v>7704774564</v>
      </c>
      <c r="AS220" s="42">
        <f>AT220*1.2</f>
        <v>967599.99599999993</v>
      </c>
      <c r="AT220" s="41">
        <f>W220</f>
        <v>806333.33</v>
      </c>
      <c r="AU220" s="42" t="s">
        <v>91</v>
      </c>
      <c r="AV220" s="42" t="s">
        <v>47</v>
      </c>
      <c r="AW220" s="42" t="s">
        <v>47</v>
      </c>
      <c r="AX220" s="42">
        <v>967600</v>
      </c>
      <c r="AY220" s="42">
        <f>AX220/1.2</f>
        <v>806333.33333333337</v>
      </c>
      <c r="AZ220" s="37" t="s">
        <v>1055</v>
      </c>
      <c r="BA220" s="37">
        <v>44258</v>
      </c>
      <c r="BB220" s="37" t="s">
        <v>47</v>
      </c>
      <c r="BC220" s="37">
        <v>44258</v>
      </c>
      <c r="BD220" s="159"/>
      <c r="BE220" s="27"/>
      <c r="BF220" s="20" t="s">
        <v>60</v>
      </c>
      <c r="BG220" s="30" t="s">
        <v>75</v>
      </c>
      <c r="BH220" s="43"/>
      <c r="BI220" s="35"/>
      <c r="BJ220" s="35"/>
    </row>
    <row r="221" spans="1:62" s="33" customFormat="1" ht="45" x14ac:dyDescent="0.2">
      <c r="A221" s="20">
        <v>219</v>
      </c>
      <c r="B221" s="36"/>
      <c r="C221" s="271" t="s">
        <v>437</v>
      </c>
      <c r="D221" s="20" t="s">
        <v>45</v>
      </c>
      <c r="E221" s="46" t="s">
        <v>55</v>
      </c>
      <c r="F221" s="20" t="s">
        <v>47</v>
      </c>
      <c r="G221" s="35" t="s">
        <v>52</v>
      </c>
      <c r="H221" s="35" t="s">
        <v>47</v>
      </c>
      <c r="I221" s="20" t="s">
        <v>47</v>
      </c>
      <c r="J221" s="51" t="s">
        <v>438</v>
      </c>
      <c r="K221" s="160" t="s">
        <v>47</v>
      </c>
      <c r="L221" s="25" t="s">
        <v>638</v>
      </c>
      <c r="M221" s="237">
        <v>284</v>
      </c>
      <c r="N221" s="25" t="s">
        <v>639</v>
      </c>
      <c r="O221" s="158" t="s">
        <v>47</v>
      </c>
      <c r="P221" s="158"/>
      <c r="Q221" s="177"/>
      <c r="R221" s="25" t="s">
        <v>592</v>
      </c>
      <c r="S221" s="20" t="s">
        <v>593</v>
      </c>
      <c r="T221" s="20" t="s">
        <v>624</v>
      </c>
      <c r="U221" s="20" t="s">
        <v>595</v>
      </c>
      <c r="V221" s="26"/>
      <c r="W221" s="64">
        <v>1500000</v>
      </c>
      <c r="X221" s="175" t="s">
        <v>693</v>
      </c>
      <c r="Y221" s="20" t="s">
        <v>702</v>
      </c>
      <c r="Z221" s="39" t="s">
        <v>47</v>
      </c>
      <c r="AA221" s="39" t="s">
        <v>47</v>
      </c>
      <c r="AB221" s="27">
        <v>1</v>
      </c>
      <c r="AC221" s="27">
        <v>0</v>
      </c>
      <c r="AD221" s="27" t="s">
        <v>47</v>
      </c>
      <c r="AE221" s="27" t="s">
        <v>47</v>
      </c>
      <c r="AF221" s="24">
        <v>44252</v>
      </c>
      <c r="AG221" s="39" t="s">
        <v>107</v>
      </c>
      <c r="AH221" s="39" t="s">
        <v>309</v>
      </c>
      <c r="AI221" s="37">
        <v>44256</v>
      </c>
      <c r="AJ221" s="37" t="s">
        <v>47</v>
      </c>
      <c r="AK221" s="39" t="s">
        <v>47</v>
      </c>
      <c r="AL221" s="39" t="s">
        <v>47</v>
      </c>
      <c r="AM221" s="37" t="s">
        <v>47</v>
      </c>
      <c r="AN221" s="37" t="s">
        <v>47</v>
      </c>
      <c r="AO221" s="27" t="s">
        <v>47</v>
      </c>
      <c r="AP221" s="27"/>
      <c r="AQ221" s="27" t="s">
        <v>439</v>
      </c>
      <c r="AR221" s="27"/>
      <c r="AS221" s="42"/>
      <c r="AT221" s="41">
        <v>1500000</v>
      </c>
      <c r="AU221" s="42" t="s">
        <v>47</v>
      </c>
      <c r="AV221" s="39" t="s">
        <v>47</v>
      </c>
      <c r="AW221" s="39" t="s">
        <v>47</v>
      </c>
      <c r="AX221" s="42">
        <v>1500000</v>
      </c>
      <c r="AY221" s="42">
        <f>AX221/1.13</f>
        <v>1327433.6283185843</v>
      </c>
      <c r="AZ221" s="37" t="s">
        <v>1056</v>
      </c>
      <c r="BA221" s="37">
        <v>44267</v>
      </c>
      <c r="BB221" s="37" t="s">
        <v>47</v>
      </c>
      <c r="BC221" s="37">
        <v>44267</v>
      </c>
      <c r="BD221" s="159"/>
      <c r="BE221" s="27"/>
      <c r="BF221" s="20" t="s">
        <v>60</v>
      </c>
      <c r="BG221" s="30" t="s">
        <v>407</v>
      </c>
      <c r="BH221" s="43"/>
      <c r="BI221" s="35"/>
      <c r="BJ221" s="35"/>
    </row>
    <row r="222" spans="1:62" s="33" customFormat="1" ht="30" x14ac:dyDescent="0.2">
      <c r="A222" s="20">
        <v>220</v>
      </c>
      <c r="B222" s="36"/>
      <c r="C222" s="271" t="s">
        <v>440</v>
      </c>
      <c r="D222" s="20" t="s">
        <v>51</v>
      </c>
      <c r="E222" s="46" t="s">
        <v>55</v>
      </c>
      <c r="F222" s="20" t="s">
        <v>47</v>
      </c>
      <c r="G222" s="35" t="s">
        <v>52</v>
      </c>
      <c r="H222" s="35" t="s">
        <v>47</v>
      </c>
      <c r="I222" s="37" t="s">
        <v>47</v>
      </c>
      <c r="J222" s="51" t="s">
        <v>441</v>
      </c>
      <c r="K222" s="160" t="s">
        <v>47</v>
      </c>
      <c r="L222" s="25" t="s">
        <v>604</v>
      </c>
      <c r="M222" s="237">
        <v>285</v>
      </c>
      <c r="N222" s="25" t="s">
        <v>1057</v>
      </c>
      <c r="O222" s="158" t="s">
        <v>47</v>
      </c>
      <c r="P222" s="158"/>
      <c r="Q222" s="177"/>
      <c r="R222" s="25" t="s">
        <v>781</v>
      </c>
      <c r="S222" s="20" t="s">
        <v>593</v>
      </c>
      <c r="T222" s="20" t="s">
        <v>632</v>
      </c>
      <c r="U222" s="20" t="s">
        <v>595</v>
      </c>
      <c r="V222" s="26">
        <f>W222*1.2</f>
        <v>12462138.131999999</v>
      </c>
      <c r="W222" s="64">
        <v>10385115.109999999</v>
      </c>
      <c r="X222" s="175" t="s">
        <v>596</v>
      </c>
      <c r="Y222" s="20" t="s">
        <v>1058</v>
      </c>
      <c r="Z222" s="39" t="s">
        <v>47</v>
      </c>
      <c r="AA222" s="40" t="s">
        <v>47</v>
      </c>
      <c r="AB222" s="27">
        <v>1</v>
      </c>
      <c r="AC222" s="27">
        <v>0</v>
      </c>
      <c r="AD222" s="27" t="s">
        <v>47</v>
      </c>
      <c r="AE222" s="40" t="s">
        <v>47</v>
      </c>
      <c r="AF222" s="24">
        <v>44252</v>
      </c>
      <c r="AG222" s="39" t="s">
        <v>47</v>
      </c>
      <c r="AH222" s="39" t="s">
        <v>47</v>
      </c>
      <c r="AI222" s="39" t="s">
        <v>47</v>
      </c>
      <c r="AJ222" s="39" t="s">
        <v>47</v>
      </c>
      <c r="AK222" s="39" t="s">
        <v>107</v>
      </c>
      <c r="AL222" s="39" t="s">
        <v>295</v>
      </c>
      <c r="AM222" s="37">
        <v>44256</v>
      </c>
      <c r="AN222" s="37" t="s">
        <v>47</v>
      </c>
      <c r="AO222" s="27" t="s">
        <v>47</v>
      </c>
      <c r="AP222" s="27"/>
      <c r="AQ222" s="27" t="s">
        <v>442</v>
      </c>
      <c r="AR222" s="27">
        <v>7203420973</v>
      </c>
      <c r="AS222" s="42">
        <f>AT222*1.2</f>
        <v>12462138.131999999</v>
      </c>
      <c r="AT222" s="41">
        <f>W222</f>
        <v>10385115.109999999</v>
      </c>
      <c r="AU222" s="42" t="s">
        <v>47</v>
      </c>
      <c r="AV222" s="39" t="s">
        <v>47</v>
      </c>
      <c r="AW222" s="42" t="s">
        <v>47</v>
      </c>
      <c r="AX222" s="42">
        <v>12462138.130000001</v>
      </c>
      <c r="AY222" s="42">
        <f>AX222/1.2</f>
        <v>10385115.108333334</v>
      </c>
      <c r="AZ222" s="37" t="s">
        <v>1059</v>
      </c>
      <c r="BA222" s="37">
        <v>44260</v>
      </c>
      <c r="BB222" s="37" t="s">
        <v>47</v>
      </c>
      <c r="BC222" s="37">
        <v>44260</v>
      </c>
      <c r="BD222" s="159"/>
      <c r="BE222" s="27"/>
      <c r="BF222" s="20" t="s">
        <v>60</v>
      </c>
      <c r="BG222" s="30" t="s">
        <v>443</v>
      </c>
      <c r="BH222" s="43"/>
      <c r="BI222" s="60"/>
      <c r="BJ222" s="60"/>
    </row>
    <row r="223" spans="1:62" s="33" customFormat="1" ht="45" x14ac:dyDescent="0.2">
      <c r="A223" s="20">
        <v>221</v>
      </c>
      <c r="B223" s="36">
        <v>44232</v>
      </c>
      <c r="C223" s="271" t="s">
        <v>1446</v>
      </c>
      <c r="D223" s="20" t="s">
        <v>51</v>
      </c>
      <c r="E223" s="46" t="s">
        <v>55</v>
      </c>
      <c r="F223" s="20" t="s">
        <v>47</v>
      </c>
      <c r="G223" s="35" t="s">
        <v>47</v>
      </c>
      <c r="H223" s="35" t="s">
        <v>47</v>
      </c>
      <c r="I223" s="37" t="s">
        <v>47</v>
      </c>
      <c r="J223" s="51" t="s">
        <v>444</v>
      </c>
      <c r="K223" s="160" t="s">
        <v>47</v>
      </c>
      <c r="L223" s="25" t="s">
        <v>604</v>
      </c>
      <c r="M223" s="237">
        <v>286</v>
      </c>
      <c r="N223" s="25" t="s">
        <v>1060</v>
      </c>
      <c r="O223" s="158" t="s">
        <v>47</v>
      </c>
      <c r="P223" s="158"/>
      <c r="Q223" s="177"/>
      <c r="R223" s="25" t="s">
        <v>781</v>
      </c>
      <c r="S223" s="20" t="s">
        <v>593</v>
      </c>
      <c r="T223" s="20" t="s">
        <v>714</v>
      </c>
      <c r="U223" s="20" t="s">
        <v>595</v>
      </c>
      <c r="V223" s="26">
        <f>W223*1.2</f>
        <v>12308756.927999999</v>
      </c>
      <c r="W223" s="64">
        <v>10257297.439999999</v>
      </c>
      <c r="X223" s="175" t="s">
        <v>716</v>
      </c>
      <c r="Y223" s="20" t="s">
        <v>1447</v>
      </c>
      <c r="Z223" s="39" t="s">
        <v>47</v>
      </c>
      <c r="AA223" s="40" t="s">
        <v>47</v>
      </c>
      <c r="AB223" s="27">
        <v>1</v>
      </c>
      <c r="AC223" s="27">
        <v>0</v>
      </c>
      <c r="AD223" s="27" t="s">
        <v>47</v>
      </c>
      <c r="AE223" s="40" t="s">
        <v>47</v>
      </c>
      <c r="AF223" s="24" t="s">
        <v>1448</v>
      </c>
      <c r="AG223" s="39" t="s">
        <v>47</v>
      </c>
      <c r="AH223" s="39" t="s">
        <v>47</v>
      </c>
      <c r="AI223" s="37" t="s">
        <v>47</v>
      </c>
      <c r="AJ223" s="37" t="s">
        <v>47</v>
      </c>
      <c r="AK223" s="39" t="s">
        <v>1449</v>
      </c>
      <c r="AL223" s="39" t="s">
        <v>1450</v>
      </c>
      <c r="AM223" s="37" t="s">
        <v>1451</v>
      </c>
      <c r="AN223" s="37" t="s">
        <v>47</v>
      </c>
      <c r="AO223" s="27" t="s">
        <v>47</v>
      </c>
      <c r="AP223" s="27"/>
      <c r="AQ223" s="27" t="s">
        <v>446</v>
      </c>
      <c r="AR223" s="27">
        <v>7205011944</v>
      </c>
      <c r="AS223" s="42">
        <f>AT223*1.2</f>
        <v>12308756.927999999</v>
      </c>
      <c r="AT223" s="41">
        <f>W223</f>
        <v>10257297.439999999</v>
      </c>
      <c r="AU223" s="42" t="s">
        <v>47</v>
      </c>
      <c r="AV223" s="39" t="s">
        <v>47</v>
      </c>
      <c r="AW223" s="42" t="s">
        <v>47</v>
      </c>
      <c r="AX223" s="42">
        <f>AY223*1.2</f>
        <v>12308756.927999999</v>
      </c>
      <c r="AY223" s="42">
        <v>10257297.439999999</v>
      </c>
      <c r="AZ223" s="37" t="s">
        <v>1452</v>
      </c>
      <c r="BA223" s="37">
        <v>44369</v>
      </c>
      <c r="BB223" s="37" t="s">
        <v>47</v>
      </c>
      <c r="BC223" s="37">
        <v>44369</v>
      </c>
      <c r="BD223" s="159"/>
      <c r="BE223" s="27"/>
      <c r="BF223" s="20" t="s">
        <v>60</v>
      </c>
      <c r="BG223" s="30" t="s">
        <v>248</v>
      </c>
      <c r="BH223" s="43" t="s">
        <v>1453</v>
      </c>
      <c r="BI223" s="60"/>
      <c r="BJ223" s="60"/>
    </row>
    <row r="224" spans="1:62" s="33" customFormat="1" ht="45" x14ac:dyDescent="0.2">
      <c r="A224" s="20">
        <v>222</v>
      </c>
      <c r="B224" s="36"/>
      <c r="C224" s="20" t="s">
        <v>447</v>
      </c>
      <c r="D224" s="20" t="s">
        <v>68</v>
      </c>
      <c r="E224" s="46" t="s">
        <v>55</v>
      </c>
      <c r="F224" s="20" t="s">
        <v>47</v>
      </c>
      <c r="G224" s="35" t="s">
        <v>47</v>
      </c>
      <c r="H224" s="35" t="s">
        <v>47</v>
      </c>
      <c r="I224" s="37" t="s">
        <v>47</v>
      </c>
      <c r="J224" s="51" t="s">
        <v>448</v>
      </c>
      <c r="K224" s="160" t="s">
        <v>1061</v>
      </c>
      <c r="L224" s="25" t="s">
        <v>604</v>
      </c>
      <c r="M224" s="237">
        <v>287</v>
      </c>
      <c r="N224" s="25" t="s">
        <v>1062</v>
      </c>
      <c r="O224" s="158" t="s">
        <v>47</v>
      </c>
      <c r="P224" s="158" t="s">
        <v>52</v>
      </c>
      <c r="Q224" s="177" t="s">
        <v>644</v>
      </c>
      <c r="R224" s="25" t="s">
        <v>1063</v>
      </c>
      <c r="S224" s="20" t="s">
        <v>610</v>
      </c>
      <c r="T224" s="20" t="s">
        <v>608</v>
      </c>
      <c r="U224" s="20" t="s">
        <v>1064</v>
      </c>
      <c r="V224" s="26">
        <f>W224*1.2</f>
        <v>527250</v>
      </c>
      <c r="W224" s="64">
        <v>439375</v>
      </c>
      <c r="X224" s="175" t="s">
        <v>640</v>
      </c>
      <c r="Y224" s="20" t="s">
        <v>951</v>
      </c>
      <c r="Z224" s="39" t="s">
        <v>47</v>
      </c>
      <c r="AA224" s="40" t="s">
        <v>47</v>
      </c>
      <c r="AB224" s="27">
        <v>1</v>
      </c>
      <c r="AC224" s="27">
        <v>0</v>
      </c>
      <c r="AD224" s="27" t="s">
        <v>47</v>
      </c>
      <c r="AE224" s="40" t="s">
        <v>47</v>
      </c>
      <c r="AF224" s="40">
        <v>44246</v>
      </c>
      <c r="AG224" s="40" t="s">
        <v>47</v>
      </c>
      <c r="AH224" s="40" t="s">
        <v>47</v>
      </c>
      <c r="AI224" s="40" t="s">
        <v>47</v>
      </c>
      <c r="AJ224" s="40" t="s">
        <v>47</v>
      </c>
      <c r="AK224" s="39" t="s">
        <v>405</v>
      </c>
      <c r="AL224" s="39" t="s">
        <v>413</v>
      </c>
      <c r="AM224" s="37">
        <v>44251</v>
      </c>
      <c r="AN224" s="37" t="s">
        <v>47</v>
      </c>
      <c r="AO224" s="27" t="s">
        <v>47</v>
      </c>
      <c r="AP224" s="27"/>
      <c r="AQ224" s="27" t="s">
        <v>449</v>
      </c>
      <c r="AR224" s="27">
        <v>7202246458</v>
      </c>
      <c r="AS224" s="42">
        <v>527250</v>
      </c>
      <c r="AT224" s="41">
        <v>439375</v>
      </c>
      <c r="AU224" s="42" t="s">
        <v>91</v>
      </c>
      <c r="AV224" s="39" t="s">
        <v>47</v>
      </c>
      <c r="AW224" s="39" t="s">
        <v>47</v>
      </c>
      <c r="AX224" s="42">
        <f>AY224*1.2</f>
        <v>527250</v>
      </c>
      <c r="AY224" s="42">
        <v>439375</v>
      </c>
      <c r="AZ224" s="37" t="s">
        <v>1065</v>
      </c>
      <c r="BA224" s="37">
        <v>44258</v>
      </c>
      <c r="BB224" s="37" t="s">
        <v>47</v>
      </c>
      <c r="BC224" s="37">
        <v>44258</v>
      </c>
      <c r="BD224" s="159"/>
      <c r="BE224" s="27"/>
      <c r="BF224" s="20" t="s">
        <v>104</v>
      </c>
      <c r="BG224" s="30"/>
      <c r="BH224" s="43"/>
      <c r="BI224" s="35"/>
      <c r="BJ224" s="35"/>
    </row>
    <row r="225" spans="1:62" s="33" customFormat="1" ht="45" x14ac:dyDescent="0.2">
      <c r="A225" s="20">
        <v>223</v>
      </c>
      <c r="B225" s="36"/>
      <c r="C225" s="20" t="s">
        <v>450</v>
      </c>
      <c r="D225" s="20" t="s">
        <v>68</v>
      </c>
      <c r="E225" s="46" t="s">
        <v>54</v>
      </c>
      <c r="F225" s="20">
        <v>32110058466</v>
      </c>
      <c r="G225" s="35" t="s">
        <v>47</v>
      </c>
      <c r="H225" s="35" t="s">
        <v>52</v>
      </c>
      <c r="I225" s="37">
        <v>44260</v>
      </c>
      <c r="J225" s="51" t="s">
        <v>448</v>
      </c>
      <c r="K225" s="160"/>
      <c r="L225" s="25" t="s">
        <v>604</v>
      </c>
      <c r="M225" s="237">
        <v>288</v>
      </c>
      <c r="N225" s="25" t="s">
        <v>1062</v>
      </c>
      <c r="O225" s="158" t="s">
        <v>47</v>
      </c>
      <c r="P225" s="158"/>
      <c r="Q225" s="177"/>
      <c r="R225" s="25" t="s">
        <v>1063</v>
      </c>
      <c r="S225" s="20" t="s">
        <v>610</v>
      </c>
      <c r="T225" s="20" t="s">
        <v>608</v>
      </c>
      <c r="U225" s="20" t="s">
        <v>1064</v>
      </c>
      <c r="V225" s="26">
        <f>W225*1.2</f>
        <v>1454678.5292748001</v>
      </c>
      <c r="W225" s="64">
        <v>1212232.107729</v>
      </c>
      <c r="X225" s="175" t="s">
        <v>640</v>
      </c>
      <c r="Y225" s="20" t="s">
        <v>951</v>
      </c>
      <c r="Z225" s="39"/>
      <c r="AA225" s="40"/>
      <c r="AB225" s="27"/>
      <c r="AC225" s="27"/>
      <c r="AD225" s="27"/>
      <c r="AE225" s="40"/>
      <c r="AF225" s="24">
        <v>44295</v>
      </c>
      <c r="AG225" s="40" t="s">
        <v>47</v>
      </c>
      <c r="AH225" s="40" t="s">
        <v>47</v>
      </c>
      <c r="AI225" s="40" t="s">
        <v>47</v>
      </c>
      <c r="AJ225" s="40" t="s">
        <v>47</v>
      </c>
      <c r="AK225" s="39" t="s">
        <v>1149</v>
      </c>
      <c r="AL225" s="39" t="s">
        <v>359</v>
      </c>
      <c r="AM225" s="37">
        <v>44329</v>
      </c>
      <c r="AN225" s="37" t="s">
        <v>47</v>
      </c>
      <c r="AO225" s="27" t="s">
        <v>47</v>
      </c>
      <c r="AP225" s="27"/>
      <c r="AQ225" s="27" t="s">
        <v>1236</v>
      </c>
      <c r="AR225" s="27">
        <v>7728778896</v>
      </c>
      <c r="AS225" s="42">
        <f>AT225*1.2</f>
        <v>1676713.8959999999</v>
      </c>
      <c r="AT225" s="41">
        <v>1397261.58</v>
      </c>
      <c r="AU225" s="42" t="s">
        <v>91</v>
      </c>
      <c r="AV225" s="39"/>
      <c r="AW225" s="42"/>
      <c r="AX225" s="42">
        <v>1676713.9</v>
      </c>
      <c r="AY225" s="42">
        <f>AX225/1.2</f>
        <v>1397261.5833333333</v>
      </c>
      <c r="AZ225" s="37" t="s">
        <v>1237</v>
      </c>
      <c r="BA225" s="37">
        <v>44342</v>
      </c>
      <c r="BB225" s="37" t="s">
        <v>52</v>
      </c>
      <c r="BC225" s="37">
        <v>44342</v>
      </c>
      <c r="BD225" s="159"/>
      <c r="BE225" s="27"/>
      <c r="BF225" s="20" t="s">
        <v>104</v>
      </c>
      <c r="BG225" s="30"/>
      <c r="BH225" s="43"/>
      <c r="BI225" s="60"/>
      <c r="BJ225" s="60"/>
    </row>
    <row r="226" spans="1:62" s="33" customFormat="1" ht="60" x14ac:dyDescent="0.2">
      <c r="A226" s="20">
        <v>224</v>
      </c>
      <c r="B226" s="36"/>
      <c r="C226" s="271" t="s">
        <v>451</v>
      </c>
      <c r="D226" s="20" t="s">
        <v>45</v>
      </c>
      <c r="E226" s="46" t="s">
        <v>55</v>
      </c>
      <c r="F226" s="20" t="s">
        <v>47</v>
      </c>
      <c r="G226" s="35" t="s">
        <v>47</v>
      </c>
      <c r="H226" s="35" t="s">
        <v>47</v>
      </c>
      <c r="I226" s="37" t="s">
        <v>47</v>
      </c>
      <c r="J226" s="51" t="s">
        <v>452</v>
      </c>
      <c r="K226" s="160" t="s">
        <v>47</v>
      </c>
      <c r="L226" s="25" t="s">
        <v>630</v>
      </c>
      <c r="M226" s="237">
        <v>289</v>
      </c>
      <c r="N226" s="25">
        <v>37</v>
      </c>
      <c r="O226" s="158" t="s">
        <v>47</v>
      </c>
      <c r="P226" s="158"/>
      <c r="Q226" s="177"/>
      <c r="R226" s="25" t="s">
        <v>592</v>
      </c>
      <c r="S226" s="20" t="s">
        <v>593</v>
      </c>
      <c r="T226" s="20" t="s">
        <v>865</v>
      </c>
      <c r="U226" s="20" t="s">
        <v>595</v>
      </c>
      <c r="V226" s="26">
        <v>2414995.1</v>
      </c>
      <c r="W226" s="64">
        <f>V226/1.2</f>
        <v>2012495.9166666667</v>
      </c>
      <c r="X226" s="175" t="s">
        <v>1066</v>
      </c>
      <c r="Y226" s="20" t="s">
        <v>1067</v>
      </c>
      <c r="Z226" s="39" t="s">
        <v>47</v>
      </c>
      <c r="AA226" s="40" t="s">
        <v>47</v>
      </c>
      <c r="AB226" s="27">
        <v>1</v>
      </c>
      <c r="AC226" s="27">
        <v>0</v>
      </c>
      <c r="AD226" s="27" t="s">
        <v>47</v>
      </c>
      <c r="AE226" s="40" t="s">
        <v>47</v>
      </c>
      <c r="AF226" s="24">
        <v>44280</v>
      </c>
      <c r="AG226" s="39" t="s">
        <v>169</v>
      </c>
      <c r="AH226" s="39" t="s">
        <v>453</v>
      </c>
      <c r="AI226" s="37">
        <v>44284</v>
      </c>
      <c r="AJ226" s="37" t="s">
        <v>47</v>
      </c>
      <c r="AK226" s="37" t="s">
        <v>47</v>
      </c>
      <c r="AL226" s="37" t="s">
        <v>47</v>
      </c>
      <c r="AM226" s="37" t="s">
        <v>47</v>
      </c>
      <c r="AN226" s="37" t="s">
        <v>47</v>
      </c>
      <c r="AO226" s="27" t="s">
        <v>47</v>
      </c>
      <c r="AP226" s="27"/>
      <c r="AQ226" s="27" t="s">
        <v>454</v>
      </c>
      <c r="AR226" s="27">
        <v>7204082879</v>
      </c>
      <c r="AS226" s="42">
        <f>AT226*1.2</f>
        <v>2414995.1</v>
      </c>
      <c r="AT226" s="41">
        <f>W226</f>
        <v>2012495.9166666667</v>
      </c>
      <c r="AU226" s="42" t="s">
        <v>91</v>
      </c>
      <c r="AV226" s="39" t="s">
        <v>47</v>
      </c>
      <c r="AW226" s="42" t="s">
        <v>47</v>
      </c>
      <c r="AX226" s="42"/>
      <c r="AY226" s="42"/>
      <c r="AZ226" s="37"/>
      <c r="BA226" s="37"/>
      <c r="BB226" s="37"/>
      <c r="BC226" s="37"/>
      <c r="BD226" s="159"/>
      <c r="BE226" s="27"/>
      <c r="BF226" s="20" t="s">
        <v>60</v>
      </c>
      <c r="BG226" s="30" t="s">
        <v>427</v>
      </c>
      <c r="BH226" s="43" t="s">
        <v>455</v>
      </c>
      <c r="BI226" s="35"/>
      <c r="BJ226" s="35"/>
    </row>
    <row r="227" spans="1:62" s="268" customFormat="1" ht="75" x14ac:dyDescent="0.2">
      <c r="A227" s="250">
        <v>225</v>
      </c>
      <c r="B227" s="251">
        <v>44253</v>
      </c>
      <c r="C227" s="250" t="s">
        <v>456</v>
      </c>
      <c r="D227" s="250" t="s">
        <v>51</v>
      </c>
      <c r="E227" s="313" t="s">
        <v>54</v>
      </c>
      <c r="F227" s="250">
        <v>32110094036</v>
      </c>
      <c r="G227" s="267" t="s">
        <v>47</v>
      </c>
      <c r="H227" s="267" t="s">
        <v>52</v>
      </c>
      <c r="I227" s="254">
        <v>44273</v>
      </c>
      <c r="J227" s="314" t="s">
        <v>457</v>
      </c>
      <c r="K227" s="278" t="s">
        <v>1068</v>
      </c>
      <c r="L227" s="255" t="s">
        <v>630</v>
      </c>
      <c r="M227" s="237">
        <v>290</v>
      </c>
      <c r="N227" s="255" t="s">
        <v>774</v>
      </c>
      <c r="O227" s="158" t="s">
        <v>47</v>
      </c>
      <c r="P227" s="158"/>
      <c r="Q227" s="177"/>
      <c r="R227" s="255" t="s">
        <v>1238</v>
      </c>
      <c r="S227" s="250" t="s">
        <v>610</v>
      </c>
      <c r="T227" s="250" t="s">
        <v>1069</v>
      </c>
      <c r="U227" s="250" t="s">
        <v>1239</v>
      </c>
      <c r="V227" s="262">
        <v>1614125.6879999998</v>
      </c>
      <c r="W227" s="64">
        <v>1345104.74</v>
      </c>
      <c r="X227" s="316" t="s">
        <v>776</v>
      </c>
      <c r="Y227" s="250" t="s">
        <v>796</v>
      </c>
      <c r="Z227" s="259" t="s">
        <v>47</v>
      </c>
      <c r="AA227" s="260" t="s">
        <v>47</v>
      </c>
      <c r="AB227" s="261">
        <v>3</v>
      </c>
      <c r="AC227" s="261">
        <v>2</v>
      </c>
      <c r="AD227" s="261" t="s">
        <v>1240</v>
      </c>
      <c r="AE227" s="260" t="s">
        <v>1241</v>
      </c>
      <c r="AF227" s="256">
        <v>44315</v>
      </c>
      <c r="AG227" s="259" t="s">
        <v>47</v>
      </c>
      <c r="AH227" s="259" t="s">
        <v>47</v>
      </c>
      <c r="AI227" s="254" t="s">
        <v>47</v>
      </c>
      <c r="AJ227" s="254" t="s">
        <v>47</v>
      </c>
      <c r="AK227" s="259" t="s">
        <v>1235</v>
      </c>
      <c r="AL227" s="259" t="s">
        <v>175</v>
      </c>
      <c r="AM227" s="254">
        <v>44328</v>
      </c>
      <c r="AN227" s="254">
        <v>44328</v>
      </c>
      <c r="AO227" s="261" t="s">
        <v>52</v>
      </c>
      <c r="AP227" s="261" t="s">
        <v>1013</v>
      </c>
      <c r="AQ227" s="261"/>
      <c r="AR227" s="261"/>
      <c r="AS227" s="263"/>
      <c r="AT227" s="41"/>
      <c r="AU227" s="263"/>
      <c r="AV227" s="259"/>
      <c r="AW227" s="263"/>
      <c r="AX227" s="263"/>
      <c r="AY227" s="263"/>
      <c r="AZ227" s="254"/>
      <c r="BA227" s="254"/>
      <c r="BB227" s="254"/>
      <c r="BC227" s="254"/>
      <c r="BD227" s="264"/>
      <c r="BE227" s="261" t="s">
        <v>1242</v>
      </c>
      <c r="BF227" s="250" t="s">
        <v>65</v>
      </c>
      <c r="BG227" s="265"/>
      <c r="BH227" s="266"/>
      <c r="BI227" s="297">
        <v>44265</v>
      </c>
      <c r="BJ227" s="297">
        <v>44272</v>
      </c>
    </row>
    <row r="228" spans="1:62" s="33" customFormat="1" ht="165" x14ac:dyDescent="0.2">
      <c r="A228" s="20">
        <v>226</v>
      </c>
      <c r="B228" s="36">
        <v>44258</v>
      </c>
      <c r="C228" s="20" t="s">
        <v>458</v>
      </c>
      <c r="D228" s="20" t="s">
        <v>51</v>
      </c>
      <c r="E228" s="46" t="s">
        <v>54</v>
      </c>
      <c r="F228" s="20">
        <v>32110106689</v>
      </c>
      <c r="G228" s="35" t="s">
        <v>47</v>
      </c>
      <c r="H228" s="35" t="s">
        <v>52</v>
      </c>
      <c r="I228" s="37">
        <v>44277</v>
      </c>
      <c r="J228" s="51" t="s">
        <v>459</v>
      </c>
      <c r="K228" s="160" t="s">
        <v>1070</v>
      </c>
      <c r="L228" s="25" t="s">
        <v>630</v>
      </c>
      <c r="M228" s="237">
        <v>291</v>
      </c>
      <c r="N228" s="25" t="s">
        <v>623</v>
      </c>
      <c r="O228" s="158" t="s">
        <v>47</v>
      </c>
      <c r="P228" s="158" t="s">
        <v>52</v>
      </c>
      <c r="Q228" s="177" t="s">
        <v>644</v>
      </c>
      <c r="R228" s="25" t="s">
        <v>727</v>
      </c>
      <c r="S228" s="20" t="s">
        <v>728</v>
      </c>
      <c r="T228" s="20" t="s">
        <v>714</v>
      </c>
      <c r="U228" s="20" t="s">
        <v>729</v>
      </c>
      <c r="V228" s="26">
        <v>8326250.0039999997</v>
      </c>
      <c r="W228" s="64">
        <v>6938541.6699999999</v>
      </c>
      <c r="X228" s="175" t="s">
        <v>716</v>
      </c>
      <c r="Y228" s="20" t="s">
        <v>730</v>
      </c>
      <c r="Z228" s="39" t="s">
        <v>47</v>
      </c>
      <c r="AA228" s="40" t="s">
        <v>47</v>
      </c>
      <c r="AB228" s="27">
        <v>2</v>
      </c>
      <c r="AC228" s="27">
        <v>0</v>
      </c>
      <c r="AD228" s="27" t="s">
        <v>47</v>
      </c>
      <c r="AE228" s="40" t="s">
        <v>47</v>
      </c>
      <c r="AF228" s="24">
        <v>44365</v>
      </c>
      <c r="AG228" s="39" t="s">
        <v>47</v>
      </c>
      <c r="AH228" s="39" t="s">
        <v>47</v>
      </c>
      <c r="AI228" s="37" t="s">
        <v>47</v>
      </c>
      <c r="AJ228" s="37" t="s">
        <v>47</v>
      </c>
      <c r="AK228" s="39" t="s">
        <v>1454</v>
      </c>
      <c r="AL228" s="39" t="s">
        <v>186</v>
      </c>
      <c r="AM228" s="37">
        <v>44372</v>
      </c>
      <c r="AN228" s="37">
        <v>44375</v>
      </c>
      <c r="AO228" s="27" t="s">
        <v>52</v>
      </c>
      <c r="AP228" s="27"/>
      <c r="AQ228" s="27" t="s">
        <v>1455</v>
      </c>
      <c r="AR228" s="27">
        <v>5032250323</v>
      </c>
      <c r="AS228" s="42">
        <f>AT228*1.2</f>
        <v>11400000</v>
      </c>
      <c r="AT228" s="41">
        <v>9500000</v>
      </c>
      <c r="AU228" s="42" t="s">
        <v>91</v>
      </c>
      <c r="AV228" s="39" t="s">
        <v>486</v>
      </c>
      <c r="AW228" s="39" t="s">
        <v>1456</v>
      </c>
      <c r="AX228" s="42">
        <v>11400000</v>
      </c>
      <c r="AY228" s="42">
        <v>9500000</v>
      </c>
      <c r="AZ228" s="37" t="s">
        <v>1717</v>
      </c>
      <c r="BA228" s="37">
        <v>44389</v>
      </c>
      <c r="BB228" s="37" t="s">
        <v>52</v>
      </c>
      <c r="BC228" s="37">
        <v>44389</v>
      </c>
      <c r="BD228" s="159"/>
      <c r="BE228" s="27"/>
      <c r="BF228" s="20" t="s">
        <v>65</v>
      </c>
      <c r="BG228" s="30"/>
      <c r="BH228" s="43"/>
      <c r="BI228" s="60">
        <v>44265</v>
      </c>
      <c r="BJ228" s="60">
        <v>44277</v>
      </c>
    </row>
    <row r="229" spans="1:62" s="33" customFormat="1" ht="255" x14ac:dyDescent="0.2">
      <c r="A229" s="20">
        <v>227</v>
      </c>
      <c r="B229" s="36">
        <v>44259</v>
      </c>
      <c r="C229" s="20" t="s">
        <v>460</v>
      </c>
      <c r="D229" s="20" t="s">
        <v>51</v>
      </c>
      <c r="E229" s="46" t="s">
        <v>54</v>
      </c>
      <c r="F229" s="20">
        <v>32110102388</v>
      </c>
      <c r="G229" s="35" t="s">
        <v>47</v>
      </c>
      <c r="H229" s="35" t="s">
        <v>52</v>
      </c>
      <c r="I229" s="37">
        <v>44274</v>
      </c>
      <c r="J229" s="51" t="s">
        <v>461</v>
      </c>
      <c r="K229" s="160" t="s">
        <v>1071</v>
      </c>
      <c r="L229" s="25" t="s">
        <v>630</v>
      </c>
      <c r="M229" s="237">
        <v>292</v>
      </c>
      <c r="N229" s="25" t="s">
        <v>623</v>
      </c>
      <c r="O229" s="158" t="s">
        <v>47</v>
      </c>
      <c r="P229" s="158" t="s">
        <v>52</v>
      </c>
      <c r="Q229" s="177" t="s">
        <v>644</v>
      </c>
      <c r="R229" s="25" t="s">
        <v>727</v>
      </c>
      <c r="S229" s="20" t="s">
        <v>728</v>
      </c>
      <c r="T229" s="20" t="s">
        <v>714</v>
      </c>
      <c r="U229" s="20" t="s">
        <v>729</v>
      </c>
      <c r="V229" s="26">
        <v>123046882.28399998</v>
      </c>
      <c r="W229" s="64">
        <v>102539068.56999999</v>
      </c>
      <c r="X229" s="175" t="s">
        <v>716</v>
      </c>
      <c r="Y229" s="20" t="s">
        <v>730</v>
      </c>
      <c r="Z229" s="39" t="s">
        <v>47</v>
      </c>
      <c r="AA229" s="40" t="s">
        <v>47</v>
      </c>
      <c r="AB229" s="27">
        <v>7</v>
      </c>
      <c r="AC229" s="27">
        <v>1</v>
      </c>
      <c r="AD229" s="27" t="s">
        <v>271</v>
      </c>
      <c r="AE229" s="40" t="s">
        <v>1243</v>
      </c>
      <c r="AF229" s="24">
        <v>44302</v>
      </c>
      <c r="AG229" s="39" t="s">
        <v>47</v>
      </c>
      <c r="AH229" s="39" t="s">
        <v>47</v>
      </c>
      <c r="AI229" s="37" t="s">
        <v>47</v>
      </c>
      <c r="AJ229" s="37" t="s">
        <v>47</v>
      </c>
      <c r="AK229" s="39" t="s">
        <v>731</v>
      </c>
      <c r="AL229" s="39" t="s">
        <v>186</v>
      </c>
      <c r="AM229" s="37">
        <v>44329</v>
      </c>
      <c r="AN229" s="37">
        <v>44330</v>
      </c>
      <c r="AO229" s="27" t="s">
        <v>47</v>
      </c>
      <c r="AP229" s="27"/>
      <c r="AQ229" s="27" t="s">
        <v>1244</v>
      </c>
      <c r="AR229" s="27">
        <v>7202099394</v>
      </c>
      <c r="AS229" s="42">
        <v>74935551.299999997</v>
      </c>
      <c r="AT229" s="41">
        <v>62446292.75</v>
      </c>
      <c r="AU229" s="42" t="s">
        <v>84</v>
      </c>
      <c r="AV229" s="39" t="s">
        <v>1245</v>
      </c>
      <c r="AW229" s="39" t="s">
        <v>1246</v>
      </c>
      <c r="AX229" s="42">
        <f>AY229*1.2</f>
        <v>74935551.299999997</v>
      </c>
      <c r="AY229" s="42">
        <v>62446292.75</v>
      </c>
      <c r="AZ229" s="37" t="s">
        <v>1247</v>
      </c>
      <c r="BA229" s="37">
        <v>44342</v>
      </c>
      <c r="BB229" s="37" t="s">
        <v>52</v>
      </c>
      <c r="BC229" s="37">
        <v>44342</v>
      </c>
      <c r="BD229" s="159"/>
      <c r="BE229" s="27"/>
      <c r="BF229" s="20" t="s">
        <v>65</v>
      </c>
      <c r="BG229" s="30"/>
      <c r="BH229" s="43"/>
      <c r="BI229" s="60">
        <v>44265</v>
      </c>
      <c r="BJ229" s="60">
        <v>44274</v>
      </c>
    </row>
    <row r="230" spans="1:62" s="33" customFormat="1" ht="30" x14ac:dyDescent="0.2">
      <c r="A230" s="20">
        <v>228</v>
      </c>
      <c r="B230" s="36"/>
      <c r="C230" s="20" t="s">
        <v>462</v>
      </c>
      <c r="D230" s="20" t="s">
        <v>45</v>
      </c>
      <c r="E230" s="46" t="s">
        <v>54</v>
      </c>
      <c r="F230" s="20">
        <v>32110061511</v>
      </c>
      <c r="G230" s="35" t="s">
        <v>47</v>
      </c>
      <c r="H230" s="35" t="s">
        <v>52</v>
      </c>
      <c r="I230" s="37">
        <v>44264</v>
      </c>
      <c r="J230" s="51" t="s">
        <v>463</v>
      </c>
      <c r="K230" s="160" t="s">
        <v>47</v>
      </c>
      <c r="L230" s="25" t="s">
        <v>604</v>
      </c>
      <c r="M230" s="237">
        <v>293</v>
      </c>
      <c r="N230" s="25" t="s">
        <v>1072</v>
      </c>
      <c r="O230" s="158" t="s">
        <v>47</v>
      </c>
      <c r="P230" s="158"/>
      <c r="Q230" s="177"/>
      <c r="R230" s="25" t="s">
        <v>592</v>
      </c>
      <c r="S230" s="20" t="s">
        <v>610</v>
      </c>
      <c r="T230" s="20" t="s">
        <v>660</v>
      </c>
      <c r="U230" s="20" t="s">
        <v>595</v>
      </c>
      <c r="V230" s="26">
        <f>W230*1.2</f>
        <v>234856.68</v>
      </c>
      <c r="W230" s="64">
        <v>195713.9</v>
      </c>
      <c r="X230" s="175" t="s">
        <v>776</v>
      </c>
      <c r="Y230" s="20" t="s">
        <v>993</v>
      </c>
      <c r="Z230" s="39" t="s">
        <v>1248</v>
      </c>
      <c r="AA230" s="40">
        <v>44301</v>
      </c>
      <c r="AB230" s="27">
        <v>2</v>
      </c>
      <c r="AC230" s="27">
        <v>0</v>
      </c>
      <c r="AD230" s="27" t="s">
        <v>47</v>
      </c>
      <c r="AE230" s="40" t="s">
        <v>47</v>
      </c>
      <c r="AF230" s="24">
        <v>44308</v>
      </c>
      <c r="AG230" s="39" t="s">
        <v>1249</v>
      </c>
      <c r="AH230" s="39"/>
      <c r="AI230" s="37">
        <v>44315</v>
      </c>
      <c r="AJ230" s="37">
        <v>44316</v>
      </c>
      <c r="AK230" s="39" t="s">
        <v>47</v>
      </c>
      <c r="AL230" s="39" t="s">
        <v>47</v>
      </c>
      <c r="AM230" s="39" t="s">
        <v>47</v>
      </c>
      <c r="AN230" s="39" t="s">
        <v>47</v>
      </c>
      <c r="AO230" s="27" t="s">
        <v>47</v>
      </c>
      <c r="AP230" s="27"/>
      <c r="AQ230" s="27" t="s">
        <v>1250</v>
      </c>
      <c r="AR230" s="27">
        <v>7203161888</v>
      </c>
      <c r="AS230" s="42">
        <v>223269.96</v>
      </c>
      <c r="AT230" s="41">
        <f>AS230/1.2</f>
        <v>186058.3</v>
      </c>
      <c r="AU230" s="42" t="s">
        <v>84</v>
      </c>
      <c r="AV230" s="39" t="s">
        <v>1251</v>
      </c>
      <c r="AW230" s="39" t="s">
        <v>1252</v>
      </c>
      <c r="AX230" s="42">
        <v>223269.96</v>
      </c>
      <c r="AY230" s="42">
        <f>AX230/1.2</f>
        <v>186058.3</v>
      </c>
      <c r="AZ230" s="37" t="s">
        <v>1073</v>
      </c>
      <c r="BA230" s="37">
        <v>44327</v>
      </c>
      <c r="BB230" s="37" t="s">
        <v>52</v>
      </c>
      <c r="BC230" s="37">
        <v>44327</v>
      </c>
      <c r="BD230" s="159"/>
      <c r="BE230" s="27"/>
      <c r="BF230" s="20" t="s">
        <v>60</v>
      </c>
      <c r="BG230" s="30"/>
      <c r="BH230" s="43"/>
      <c r="BI230" s="35"/>
      <c r="BJ230" s="35"/>
    </row>
    <row r="231" spans="1:62" s="33" customFormat="1" ht="30" x14ac:dyDescent="0.2">
      <c r="A231" s="20">
        <v>229</v>
      </c>
      <c r="B231" s="36"/>
      <c r="C231" s="271" t="s">
        <v>464</v>
      </c>
      <c r="D231" s="20" t="s">
        <v>45</v>
      </c>
      <c r="E231" s="46" t="s">
        <v>55</v>
      </c>
      <c r="F231" s="20" t="s">
        <v>47</v>
      </c>
      <c r="G231" s="35" t="s">
        <v>47</v>
      </c>
      <c r="H231" s="35" t="s">
        <v>47</v>
      </c>
      <c r="I231" s="37" t="s">
        <v>47</v>
      </c>
      <c r="J231" s="51" t="s">
        <v>465</v>
      </c>
      <c r="K231" s="160" t="s">
        <v>47</v>
      </c>
      <c r="L231" s="25" t="s">
        <v>630</v>
      </c>
      <c r="M231" s="237">
        <v>294</v>
      </c>
      <c r="N231" s="25" t="s">
        <v>684</v>
      </c>
      <c r="O231" s="158" t="s">
        <v>47</v>
      </c>
      <c r="P231" s="158"/>
      <c r="Q231" s="177"/>
      <c r="R231" s="25" t="s">
        <v>592</v>
      </c>
      <c r="S231" s="20" t="s">
        <v>610</v>
      </c>
      <c r="T231" s="20" t="s">
        <v>632</v>
      </c>
      <c r="U231" s="20" t="s">
        <v>595</v>
      </c>
      <c r="V231" s="26"/>
      <c r="W231" s="64">
        <v>120000</v>
      </c>
      <c r="X231" s="175" t="s">
        <v>776</v>
      </c>
      <c r="Y231" s="20" t="s">
        <v>1074</v>
      </c>
      <c r="Z231" s="39" t="s">
        <v>47</v>
      </c>
      <c r="AA231" s="40" t="s">
        <v>47</v>
      </c>
      <c r="AB231" s="27">
        <v>1</v>
      </c>
      <c r="AC231" s="27">
        <v>0</v>
      </c>
      <c r="AD231" s="27" t="s">
        <v>47</v>
      </c>
      <c r="AE231" s="40" t="s">
        <v>47</v>
      </c>
      <c r="AF231" s="24">
        <v>44264</v>
      </c>
      <c r="AG231" s="39" t="s">
        <v>113</v>
      </c>
      <c r="AH231" s="39" t="s">
        <v>300</v>
      </c>
      <c r="AI231" s="37">
        <v>44264</v>
      </c>
      <c r="AJ231" s="37" t="s">
        <v>47</v>
      </c>
      <c r="AK231" s="39" t="s">
        <v>47</v>
      </c>
      <c r="AL231" s="39" t="s">
        <v>47</v>
      </c>
      <c r="AM231" s="37" t="s">
        <v>47</v>
      </c>
      <c r="AN231" s="37" t="s">
        <v>47</v>
      </c>
      <c r="AO231" s="27" t="s">
        <v>47</v>
      </c>
      <c r="AP231" s="27"/>
      <c r="AQ231" s="27" t="s">
        <v>466</v>
      </c>
      <c r="AR231" s="27">
        <v>7731371420</v>
      </c>
      <c r="AS231" s="42"/>
      <c r="AT231" s="41">
        <v>120000</v>
      </c>
      <c r="AU231" s="42" t="s">
        <v>91</v>
      </c>
      <c r="AV231" s="39" t="s">
        <v>47</v>
      </c>
      <c r="AW231" s="42" t="s">
        <v>47</v>
      </c>
      <c r="AX231" s="42"/>
      <c r="AY231" s="42">
        <v>120000</v>
      </c>
      <c r="AZ231" s="37" t="s">
        <v>1075</v>
      </c>
      <c r="BA231" s="37">
        <v>44271</v>
      </c>
      <c r="BB231" s="37" t="s">
        <v>47</v>
      </c>
      <c r="BC231" s="37">
        <v>44271</v>
      </c>
      <c r="BD231" s="159"/>
      <c r="BE231" s="27"/>
      <c r="BF231" s="20" t="s">
        <v>60</v>
      </c>
      <c r="BG231" s="30" t="s">
        <v>248</v>
      </c>
      <c r="BH231" s="43"/>
      <c r="BI231" s="60"/>
      <c r="BJ231" s="60"/>
    </row>
    <row r="232" spans="1:62" s="268" customFormat="1" ht="62.25" customHeight="1" x14ac:dyDescent="0.2">
      <c r="A232" s="250">
        <v>230</v>
      </c>
      <c r="B232" s="251">
        <v>44257</v>
      </c>
      <c r="C232" s="250" t="s">
        <v>467</v>
      </c>
      <c r="D232" s="250" t="s">
        <v>45</v>
      </c>
      <c r="E232" s="313" t="s">
        <v>234</v>
      </c>
      <c r="F232" s="250">
        <v>32110066485</v>
      </c>
      <c r="G232" s="267" t="s">
        <v>47</v>
      </c>
      <c r="H232" s="267" t="s">
        <v>52</v>
      </c>
      <c r="I232" s="254">
        <v>44265</v>
      </c>
      <c r="J232" s="314" t="s">
        <v>468</v>
      </c>
      <c r="K232" s="278" t="s">
        <v>1076</v>
      </c>
      <c r="L232" s="255" t="s">
        <v>630</v>
      </c>
      <c r="M232" s="237">
        <v>295</v>
      </c>
      <c r="N232" s="255" t="s">
        <v>1077</v>
      </c>
      <c r="O232" s="158" t="s">
        <v>47</v>
      </c>
      <c r="P232" s="158" t="s">
        <v>47</v>
      </c>
      <c r="Q232" s="177" t="s">
        <v>47</v>
      </c>
      <c r="R232" s="255" t="s">
        <v>592</v>
      </c>
      <c r="S232" s="250" t="s">
        <v>610</v>
      </c>
      <c r="T232" s="250" t="s">
        <v>1034</v>
      </c>
      <c r="U232" s="250" t="s">
        <v>595</v>
      </c>
      <c r="V232" s="262">
        <v>518255.18400000001</v>
      </c>
      <c r="W232" s="64">
        <v>431879.32</v>
      </c>
      <c r="X232" s="313" t="s">
        <v>716</v>
      </c>
      <c r="Y232" s="250" t="s">
        <v>730</v>
      </c>
      <c r="Z232" s="259" t="s">
        <v>47</v>
      </c>
      <c r="AA232" s="259" t="s">
        <v>47</v>
      </c>
      <c r="AB232" s="259" t="s">
        <v>469</v>
      </c>
      <c r="AC232" s="259" t="s">
        <v>469</v>
      </c>
      <c r="AD232" s="259"/>
      <c r="AE232" s="260"/>
      <c r="AF232" s="260">
        <v>44287</v>
      </c>
      <c r="AG232" s="250" t="s">
        <v>470</v>
      </c>
      <c r="AH232" s="259"/>
      <c r="AI232" s="254">
        <v>44292</v>
      </c>
      <c r="AJ232" s="254">
        <v>44292</v>
      </c>
      <c r="AK232" s="259" t="s">
        <v>47</v>
      </c>
      <c r="AL232" s="259" t="s">
        <v>47</v>
      </c>
      <c r="AM232" s="254" t="s">
        <v>47</v>
      </c>
      <c r="AN232" s="254" t="s">
        <v>47</v>
      </c>
      <c r="AO232" s="261" t="s">
        <v>52</v>
      </c>
      <c r="AP232" s="261" t="s">
        <v>432</v>
      </c>
      <c r="AQ232" s="261"/>
      <c r="AR232" s="261"/>
      <c r="AS232" s="263"/>
      <c r="AT232" s="41"/>
      <c r="AU232" s="263"/>
      <c r="AV232" s="259"/>
      <c r="AW232" s="263"/>
      <c r="AX232" s="263"/>
      <c r="AY232" s="263"/>
      <c r="AZ232" s="254"/>
      <c r="BA232" s="254"/>
      <c r="BB232" s="254"/>
      <c r="BC232" s="254"/>
      <c r="BD232" s="264"/>
      <c r="BE232" s="261"/>
      <c r="BF232" s="250" t="s">
        <v>65</v>
      </c>
      <c r="BG232" s="265"/>
      <c r="BH232" s="266"/>
      <c r="BI232" s="267"/>
      <c r="BJ232" s="267"/>
    </row>
    <row r="233" spans="1:62" s="33" customFormat="1" ht="45" x14ac:dyDescent="0.2">
      <c r="A233" s="20">
        <v>231</v>
      </c>
      <c r="B233" s="36">
        <v>44259</v>
      </c>
      <c r="C233" s="46" t="s">
        <v>471</v>
      </c>
      <c r="D233" s="20" t="s">
        <v>45</v>
      </c>
      <c r="E233" s="46" t="s">
        <v>54</v>
      </c>
      <c r="F233" s="20">
        <v>32110070200</v>
      </c>
      <c r="G233" s="35" t="s">
        <v>47</v>
      </c>
      <c r="H233" s="35" t="s">
        <v>52</v>
      </c>
      <c r="I233" s="37">
        <v>44266</v>
      </c>
      <c r="J233" s="51" t="s">
        <v>472</v>
      </c>
      <c r="K233" s="160" t="s">
        <v>856</v>
      </c>
      <c r="L233" s="25" t="s">
        <v>590</v>
      </c>
      <c r="M233" s="237">
        <v>296</v>
      </c>
      <c r="N233" s="25" t="s">
        <v>842</v>
      </c>
      <c r="O233" s="158" t="s">
        <v>47</v>
      </c>
      <c r="P233" s="158"/>
      <c r="Q233" s="177"/>
      <c r="R233" s="25" t="s">
        <v>592</v>
      </c>
      <c r="S233" s="20" t="s">
        <v>610</v>
      </c>
      <c r="T233" s="20" t="s">
        <v>782</v>
      </c>
      <c r="U233" s="20" t="s">
        <v>595</v>
      </c>
      <c r="V233" s="47">
        <v>556113.55000000005</v>
      </c>
      <c r="W233" s="64">
        <v>463427.96</v>
      </c>
      <c r="X233" s="46" t="s">
        <v>716</v>
      </c>
      <c r="Y233" s="20" t="s">
        <v>730</v>
      </c>
      <c r="Z233" s="39" t="s">
        <v>1253</v>
      </c>
      <c r="AA233" s="40">
        <v>44308</v>
      </c>
      <c r="AB233" s="27">
        <v>2</v>
      </c>
      <c r="AC233" s="27">
        <v>0</v>
      </c>
      <c r="AD233" s="27" t="s">
        <v>47</v>
      </c>
      <c r="AE233" s="40" t="s">
        <v>47</v>
      </c>
      <c r="AF233" s="24">
        <v>44322</v>
      </c>
      <c r="AG233" s="39" t="s">
        <v>1254</v>
      </c>
      <c r="AH233" s="39"/>
      <c r="AI233" s="37">
        <v>44327</v>
      </c>
      <c r="AJ233" s="37">
        <v>44328</v>
      </c>
      <c r="AK233" s="39" t="s">
        <v>47</v>
      </c>
      <c r="AL233" s="39" t="s">
        <v>47</v>
      </c>
      <c r="AM233" s="37" t="s">
        <v>47</v>
      </c>
      <c r="AN233" s="37" t="s">
        <v>47</v>
      </c>
      <c r="AO233" s="27" t="s">
        <v>47</v>
      </c>
      <c r="AP233" s="27"/>
      <c r="AQ233" s="27" t="s">
        <v>1255</v>
      </c>
      <c r="AR233" s="27">
        <v>7804560260</v>
      </c>
      <c r="AS233" s="42">
        <f>AT233*1.2</f>
        <v>399362.00399999996</v>
      </c>
      <c r="AT233" s="41">
        <v>332801.67</v>
      </c>
      <c r="AU233" s="42" t="s">
        <v>91</v>
      </c>
      <c r="AV233" s="39" t="s">
        <v>1256</v>
      </c>
      <c r="AW233" s="39" t="s">
        <v>1257</v>
      </c>
      <c r="AX233" s="42">
        <v>399362</v>
      </c>
      <c r="AY233" s="42">
        <f>AX233/1.2</f>
        <v>332801.66666666669</v>
      </c>
      <c r="AZ233" s="37" t="s">
        <v>1195</v>
      </c>
      <c r="BA233" s="37">
        <v>44342</v>
      </c>
      <c r="BB233" s="37" t="s">
        <v>52</v>
      </c>
      <c r="BC233" s="37">
        <v>44342</v>
      </c>
      <c r="BD233" s="159"/>
      <c r="BE233" s="27"/>
      <c r="BF233" s="20" t="s">
        <v>49</v>
      </c>
      <c r="BG233" s="30"/>
      <c r="BH233" s="43"/>
      <c r="BI233" s="60"/>
      <c r="BJ233" s="35"/>
    </row>
    <row r="234" spans="1:62" s="268" customFormat="1" ht="165" x14ac:dyDescent="0.2">
      <c r="A234" s="250">
        <v>232</v>
      </c>
      <c r="B234" s="251">
        <v>44251</v>
      </c>
      <c r="C234" s="250" t="s">
        <v>473</v>
      </c>
      <c r="D234" s="250" t="s">
        <v>68</v>
      </c>
      <c r="E234" s="313" t="s">
        <v>54</v>
      </c>
      <c r="F234" s="250">
        <v>32110083623</v>
      </c>
      <c r="G234" s="267" t="s">
        <v>47</v>
      </c>
      <c r="H234" s="267" t="s">
        <v>52</v>
      </c>
      <c r="I234" s="254">
        <v>44270</v>
      </c>
      <c r="J234" s="314" t="s">
        <v>474</v>
      </c>
      <c r="K234" s="278" t="s">
        <v>1078</v>
      </c>
      <c r="L234" s="255" t="s">
        <v>604</v>
      </c>
      <c r="M234" s="237">
        <v>297</v>
      </c>
      <c r="N234" s="255" t="s">
        <v>935</v>
      </c>
      <c r="O234" s="158" t="s">
        <v>47</v>
      </c>
      <c r="P234" s="158" t="s">
        <v>52</v>
      </c>
      <c r="Q234" s="177" t="s">
        <v>644</v>
      </c>
      <c r="R234" s="255" t="s">
        <v>1079</v>
      </c>
      <c r="S234" s="250" t="s">
        <v>610</v>
      </c>
      <c r="T234" s="250" t="s">
        <v>865</v>
      </c>
      <c r="U234" s="250" t="s">
        <v>1080</v>
      </c>
      <c r="V234" s="262">
        <v>3477550.9920000001</v>
      </c>
      <c r="W234" s="64">
        <v>2897959.16</v>
      </c>
      <c r="X234" s="332" t="s">
        <v>790</v>
      </c>
      <c r="Y234" s="250" t="s">
        <v>867</v>
      </c>
      <c r="Z234" s="259" t="s">
        <v>47</v>
      </c>
      <c r="AA234" s="260"/>
      <c r="AB234" s="261">
        <v>0</v>
      </c>
      <c r="AC234" s="261">
        <v>0</v>
      </c>
      <c r="AD234" s="261"/>
      <c r="AE234" s="333"/>
      <c r="AF234" s="256">
        <v>44341</v>
      </c>
      <c r="AG234" s="259" t="s">
        <v>47</v>
      </c>
      <c r="AH234" s="259" t="s">
        <v>47</v>
      </c>
      <c r="AI234" s="254" t="s">
        <v>47</v>
      </c>
      <c r="AJ234" s="254" t="s">
        <v>47</v>
      </c>
      <c r="AK234" s="259" t="s">
        <v>1234</v>
      </c>
      <c r="AL234" s="259" t="s">
        <v>359</v>
      </c>
      <c r="AM234" s="254">
        <v>44341</v>
      </c>
      <c r="AN234" s="254"/>
      <c r="AO234" s="261" t="s">
        <v>52</v>
      </c>
      <c r="AP234" s="261" t="s">
        <v>1013</v>
      </c>
      <c r="AQ234" s="261"/>
      <c r="AR234" s="261"/>
      <c r="AS234" s="263"/>
      <c r="AT234" s="41"/>
      <c r="AU234" s="263"/>
      <c r="AV234" s="259"/>
      <c r="AW234" s="263"/>
      <c r="AX234" s="263"/>
      <c r="AY234" s="263"/>
      <c r="AZ234" s="254"/>
      <c r="BA234" s="254"/>
      <c r="BB234" s="254"/>
      <c r="BC234" s="254"/>
      <c r="BD234" s="264"/>
      <c r="BE234" s="261"/>
      <c r="BF234" s="250" t="s">
        <v>65</v>
      </c>
      <c r="BG234" s="265"/>
      <c r="BH234" s="266"/>
      <c r="BI234" s="267"/>
      <c r="BJ234" s="267"/>
    </row>
    <row r="235" spans="1:62" s="33" customFormat="1" ht="45" x14ac:dyDescent="0.2">
      <c r="A235" s="20">
        <v>233</v>
      </c>
      <c r="B235" s="36"/>
      <c r="C235" s="271" t="s">
        <v>475</v>
      </c>
      <c r="D235" s="20" t="s">
        <v>45</v>
      </c>
      <c r="E235" s="46" t="s">
        <v>55</v>
      </c>
      <c r="F235" s="20" t="s">
        <v>47</v>
      </c>
      <c r="G235" s="35" t="s">
        <v>47</v>
      </c>
      <c r="H235" s="35" t="s">
        <v>47</v>
      </c>
      <c r="I235" s="37" t="s">
        <v>47</v>
      </c>
      <c r="J235" s="76" t="s">
        <v>476</v>
      </c>
      <c r="K235" s="160" t="s">
        <v>47</v>
      </c>
      <c r="L235" s="25" t="s">
        <v>604</v>
      </c>
      <c r="M235" s="326">
        <v>298</v>
      </c>
      <c r="N235" s="25" t="s">
        <v>1081</v>
      </c>
      <c r="O235" s="158" t="s">
        <v>47</v>
      </c>
      <c r="P235" s="158" t="s">
        <v>47</v>
      </c>
      <c r="Q235" s="177" t="s">
        <v>973</v>
      </c>
      <c r="R235" s="25" t="s">
        <v>1082</v>
      </c>
      <c r="S235" s="20" t="s">
        <v>610</v>
      </c>
      <c r="T235" s="20" t="s">
        <v>608</v>
      </c>
      <c r="U235" s="20" t="s">
        <v>1083</v>
      </c>
      <c r="V235" s="70">
        <f>W235*1.2</f>
        <v>831100.1446</v>
      </c>
      <c r="W235" s="64">
        <v>692583.45383333333</v>
      </c>
      <c r="X235" s="46" t="s">
        <v>776</v>
      </c>
      <c r="Y235" s="20" t="s">
        <v>993</v>
      </c>
      <c r="Z235" s="39" t="s">
        <v>47</v>
      </c>
      <c r="AA235" s="39" t="s">
        <v>47</v>
      </c>
      <c r="AB235" s="27">
        <v>1</v>
      </c>
      <c r="AC235" s="27">
        <v>0</v>
      </c>
      <c r="AD235" s="27" t="s">
        <v>47</v>
      </c>
      <c r="AE235" s="27" t="s">
        <v>47</v>
      </c>
      <c r="AF235" s="24">
        <v>44266</v>
      </c>
      <c r="AG235" s="39" t="s">
        <v>477</v>
      </c>
      <c r="AH235" s="39" t="s">
        <v>478</v>
      </c>
      <c r="AI235" s="37">
        <v>44270</v>
      </c>
      <c r="AJ235" s="37" t="s">
        <v>47</v>
      </c>
      <c r="AK235" s="39" t="s">
        <v>47</v>
      </c>
      <c r="AL235" s="39" t="s">
        <v>47</v>
      </c>
      <c r="AM235" s="39" t="s">
        <v>47</v>
      </c>
      <c r="AN235" s="39" t="s">
        <v>47</v>
      </c>
      <c r="AO235" s="27" t="s">
        <v>47</v>
      </c>
      <c r="AP235" s="27"/>
      <c r="AQ235" s="27" t="s">
        <v>479</v>
      </c>
      <c r="AR235" s="27">
        <v>7701626536</v>
      </c>
      <c r="AS235" s="42">
        <f>AT235*1.2</f>
        <v>831100.1446</v>
      </c>
      <c r="AT235" s="41">
        <f>W235</f>
        <v>692583.45383333333</v>
      </c>
      <c r="AU235" s="42" t="s">
        <v>47</v>
      </c>
      <c r="AV235" s="39" t="s">
        <v>47</v>
      </c>
      <c r="AW235" s="42" t="s">
        <v>47</v>
      </c>
      <c r="AX235" s="42">
        <v>831100.14</v>
      </c>
      <c r="AY235" s="42">
        <f>AX235/1.2</f>
        <v>692583.45000000007</v>
      </c>
      <c r="AZ235" s="37" t="s">
        <v>1084</v>
      </c>
      <c r="BA235" s="37">
        <v>44278</v>
      </c>
      <c r="BB235" s="37" t="s">
        <v>47</v>
      </c>
      <c r="BC235" s="37">
        <v>44278</v>
      </c>
      <c r="BD235" s="159"/>
      <c r="BE235" s="27"/>
      <c r="BF235" s="20" t="s">
        <v>60</v>
      </c>
      <c r="BG235" s="30" t="s">
        <v>75</v>
      </c>
      <c r="BH235" s="43"/>
      <c r="BI235" s="35"/>
      <c r="BJ235" s="35"/>
    </row>
    <row r="236" spans="1:62" s="268" customFormat="1" ht="90" x14ac:dyDescent="0.2">
      <c r="A236" s="250">
        <v>234</v>
      </c>
      <c r="B236" s="251">
        <v>44274</v>
      </c>
      <c r="C236" s="250" t="s">
        <v>480</v>
      </c>
      <c r="D236" s="250" t="s">
        <v>51</v>
      </c>
      <c r="E236" s="313" t="s">
        <v>66</v>
      </c>
      <c r="F236" s="250">
        <v>32110132227</v>
      </c>
      <c r="G236" s="267" t="s">
        <v>52</v>
      </c>
      <c r="H236" s="267" t="s">
        <v>52</v>
      </c>
      <c r="I236" s="254">
        <v>44284</v>
      </c>
      <c r="J236" s="334" t="s">
        <v>481</v>
      </c>
      <c r="K236" s="278" t="s">
        <v>1085</v>
      </c>
      <c r="L236" s="255" t="s">
        <v>604</v>
      </c>
      <c r="M236" s="326">
        <v>299</v>
      </c>
      <c r="N236" s="255" t="s">
        <v>750</v>
      </c>
      <c r="O236" s="158" t="s">
        <v>47</v>
      </c>
      <c r="P236" s="158"/>
      <c r="Q236" s="177"/>
      <c r="R236" s="255" t="s">
        <v>727</v>
      </c>
      <c r="S236" s="250" t="s">
        <v>728</v>
      </c>
      <c r="T236" s="250" t="s">
        <v>714</v>
      </c>
      <c r="U236" s="250" t="s">
        <v>729</v>
      </c>
      <c r="V236" s="335">
        <v>372536930.088</v>
      </c>
      <c r="W236" s="48">
        <v>310447441.74000001</v>
      </c>
      <c r="X236" s="313" t="s">
        <v>716</v>
      </c>
      <c r="Y236" s="250" t="s">
        <v>747</v>
      </c>
      <c r="Z236" s="259" t="s">
        <v>47</v>
      </c>
      <c r="AA236" s="259"/>
      <c r="AB236" s="261">
        <v>1</v>
      </c>
      <c r="AC236" s="261">
        <v>0</v>
      </c>
      <c r="AD236" s="261" t="s">
        <v>47</v>
      </c>
      <c r="AE236" s="260" t="s">
        <v>47</v>
      </c>
      <c r="AF236" s="256">
        <v>44315</v>
      </c>
      <c r="AG236" s="259" t="s">
        <v>47</v>
      </c>
      <c r="AH236" s="259" t="s">
        <v>47</v>
      </c>
      <c r="AI236" s="254" t="s">
        <v>47</v>
      </c>
      <c r="AJ236" s="254" t="s">
        <v>47</v>
      </c>
      <c r="AK236" s="259" t="s">
        <v>1235</v>
      </c>
      <c r="AL236" s="259" t="s">
        <v>1258</v>
      </c>
      <c r="AM236" s="254">
        <v>44316</v>
      </c>
      <c r="AN236" s="254">
        <v>44316</v>
      </c>
      <c r="AO236" s="261" t="s">
        <v>52</v>
      </c>
      <c r="AP236" s="261" t="s">
        <v>1013</v>
      </c>
      <c r="AQ236" s="261"/>
      <c r="AR236" s="259"/>
      <c r="AS236" s="263"/>
      <c r="AT236" s="41"/>
      <c r="AU236" s="263"/>
      <c r="AV236" s="259"/>
      <c r="AW236" s="263"/>
      <c r="AX236" s="263"/>
      <c r="AY236" s="263"/>
      <c r="AZ236" s="254"/>
      <c r="BA236" s="254"/>
      <c r="BB236" s="254"/>
      <c r="BC236" s="254"/>
      <c r="BD236" s="264"/>
      <c r="BE236" s="261" t="s">
        <v>1259</v>
      </c>
      <c r="BF236" s="250" t="s">
        <v>65</v>
      </c>
      <c r="BG236" s="265"/>
      <c r="BH236" s="266"/>
      <c r="BI236" s="297">
        <v>44271</v>
      </c>
      <c r="BJ236" s="297">
        <v>44287</v>
      </c>
    </row>
    <row r="237" spans="1:62" s="33" customFormat="1" ht="61.5" customHeight="1" x14ac:dyDescent="0.2">
      <c r="A237" s="20">
        <v>235</v>
      </c>
      <c r="B237" s="36">
        <v>44265</v>
      </c>
      <c r="C237" s="20" t="s">
        <v>482</v>
      </c>
      <c r="D237" s="20" t="s">
        <v>45</v>
      </c>
      <c r="E237" s="46" t="s">
        <v>234</v>
      </c>
      <c r="F237" s="20">
        <v>32110094114</v>
      </c>
      <c r="G237" s="35" t="s">
        <v>47</v>
      </c>
      <c r="H237" s="35" t="s">
        <v>52</v>
      </c>
      <c r="I237" s="37">
        <v>44273</v>
      </c>
      <c r="J237" s="51" t="s">
        <v>483</v>
      </c>
      <c r="K237" s="160" t="s">
        <v>1086</v>
      </c>
      <c r="L237" s="25" t="s">
        <v>604</v>
      </c>
      <c r="M237" s="326">
        <v>300</v>
      </c>
      <c r="N237" s="25" t="s">
        <v>1077</v>
      </c>
      <c r="O237" s="158">
        <v>90</v>
      </c>
      <c r="P237" s="158" t="s">
        <v>52</v>
      </c>
      <c r="Q237" s="177" t="s">
        <v>644</v>
      </c>
      <c r="R237" s="25" t="s">
        <v>592</v>
      </c>
      <c r="S237" s="20" t="s">
        <v>610</v>
      </c>
      <c r="T237" s="20" t="s">
        <v>782</v>
      </c>
      <c r="U237" s="20" t="s">
        <v>595</v>
      </c>
      <c r="V237" s="26">
        <f>W237*1.2</f>
        <v>1237854.2039999999</v>
      </c>
      <c r="W237" s="64">
        <v>1031545.17</v>
      </c>
      <c r="X237" s="46" t="s">
        <v>716</v>
      </c>
      <c r="Y237" s="20" t="s">
        <v>730</v>
      </c>
      <c r="Z237" s="39" t="s">
        <v>484</v>
      </c>
      <c r="AA237" s="39" t="s">
        <v>280</v>
      </c>
      <c r="AB237" s="27">
        <v>3</v>
      </c>
      <c r="AC237" s="27">
        <v>0</v>
      </c>
      <c r="AD237" s="27" t="s">
        <v>47</v>
      </c>
      <c r="AE237" s="40" t="s">
        <v>47</v>
      </c>
      <c r="AF237" s="24">
        <v>44294</v>
      </c>
      <c r="AG237" s="39" t="s">
        <v>484</v>
      </c>
      <c r="AH237" s="39"/>
      <c r="AI237" s="37">
        <v>44299</v>
      </c>
      <c r="AJ237" s="37">
        <v>44299</v>
      </c>
      <c r="AK237" s="39" t="s">
        <v>47</v>
      </c>
      <c r="AL237" s="39" t="s">
        <v>47</v>
      </c>
      <c r="AM237" s="39" t="s">
        <v>47</v>
      </c>
      <c r="AN237" s="39" t="s">
        <v>47</v>
      </c>
      <c r="AO237" s="27" t="s">
        <v>47</v>
      </c>
      <c r="AP237" s="27"/>
      <c r="AQ237" s="27" t="s">
        <v>485</v>
      </c>
      <c r="AR237" s="27">
        <v>3525299900</v>
      </c>
      <c r="AS237" s="42">
        <v>1059720</v>
      </c>
      <c r="AT237" s="41">
        <v>883100</v>
      </c>
      <c r="AU237" s="42" t="s">
        <v>84</v>
      </c>
      <c r="AV237" s="39" t="s">
        <v>486</v>
      </c>
      <c r="AW237" s="42">
        <v>1200000</v>
      </c>
      <c r="AX237" s="53">
        <v>1059720</v>
      </c>
      <c r="AY237" s="42">
        <f>AX237/1.2</f>
        <v>883100</v>
      </c>
      <c r="AZ237" s="37" t="s">
        <v>1087</v>
      </c>
      <c r="BA237" s="37">
        <v>44327</v>
      </c>
      <c r="BB237" s="37" t="s">
        <v>52</v>
      </c>
      <c r="BC237" s="37">
        <v>44327</v>
      </c>
      <c r="BD237" s="159"/>
      <c r="BE237" s="27"/>
      <c r="BF237" s="20" t="s">
        <v>104</v>
      </c>
      <c r="BG237" s="30"/>
      <c r="BH237" s="43"/>
      <c r="BI237" s="35"/>
      <c r="BJ237" s="35"/>
    </row>
    <row r="238" spans="1:62" s="33" customFormat="1" ht="42.75" x14ac:dyDescent="0.2">
      <c r="A238" s="20">
        <v>236</v>
      </c>
      <c r="B238" s="36">
        <v>44267</v>
      </c>
      <c r="C238" s="20" t="s">
        <v>487</v>
      </c>
      <c r="D238" s="20" t="s">
        <v>45</v>
      </c>
      <c r="E238" s="46" t="s">
        <v>234</v>
      </c>
      <c r="F238" s="20">
        <v>32110089706</v>
      </c>
      <c r="G238" s="35" t="s">
        <v>47</v>
      </c>
      <c r="H238" s="35" t="s">
        <v>52</v>
      </c>
      <c r="I238" s="37">
        <v>44272</v>
      </c>
      <c r="J238" s="51" t="s">
        <v>488</v>
      </c>
      <c r="K238" s="160"/>
      <c r="L238" s="25" t="s">
        <v>590</v>
      </c>
      <c r="M238" s="326">
        <v>301</v>
      </c>
      <c r="N238" s="25" t="s">
        <v>1088</v>
      </c>
      <c r="O238" s="158" t="s">
        <v>47</v>
      </c>
      <c r="P238" s="158"/>
      <c r="Q238" s="177"/>
      <c r="R238" s="25" t="s">
        <v>592</v>
      </c>
      <c r="S238" s="20" t="s">
        <v>593</v>
      </c>
      <c r="T238" s="20" t="s">
        <v>660</v>
      </c>
      <c r="U238" s="20" t="s">
        <v>595</v>
      </c>
      <c r="V238" s="26">
        <v>428380.64</v>
      </c>
      <c r="W238" s="64">
        <v>356983.87</v>
      </c>
      <c r="X238" s="46" t="s">
        <v>1089</v>
      </c>
      <c r="Y238" s="20" t="s">
        <v>1090</v>
      </c>
      <c r="Z238" s="39" t="s">
        <v>1091</v>
      </c>
      <c r="AA238" s="40">
        <v>44295</v>
      </c>
      <c r="AB238" s="27">
        <v>1</v>
      </c>
      <c r="AC238" s="27">
        <v>0</v>
      </c>
      <c r="AD238" s="27" t="s">
        <v>47</v>
      </c>
      <c r="AE238" s="40" t="s">
        <v>47</v>
      </c>
      <c r="AF238" s="24">
        <v>44302</v>
      </c>
      <c r="AG238" s="39" t="s">
        <v>1092</v>
      </c>
      <c r="AH238" s="39"/>
      <c r="AI238" s="37">
        <v>44306</v>
      </c>
      <c r="AJ238" s="37">
        <v>44306</v>
      </c>
      <c r="AK238" s="39" t="s">
        <v>47</v>
      </c>
      <c r="AL238" s="39" t="s">
        <v>47</v>
      </c>
      <c r="AM238" s="37" t="s">
        <v>47</v>
      </c>
      <c r="AN238" s="37" t="s">
        <v>47</v>
      </c>
      <c r="AO238" s="27" t="s">
        <v>52</v>
      </c>
      <c r="AP238" s="27" t="s">
        <v>1013</v>
      </c>
      <c r="AQ238" s="27"/>
      <c r="AR238" s="27"/>
      <c r="AS238" s="42"/>
      <c r="AT238" s="41"/>
      <c r="AU238" s="42"/>
      <c r="AV238" s="39"/>
      <c r="AW238" s="42"/>
      <c r="AX238" s="42"/>
      <c r="AY238" s="42"/>
      <c r="AZ238" s="37"/>
      <c r="BA238" s="37"/>
      <c r="BB238" s="37"/>
      <c r="BC238" s="37"/>
      <c r="BD238" s="159"/>
      <c r="BE238" s="27"/>
      <c r="BF238" s="20" t="s">
        <v>49</v>
      </c>
      <c r="BG238" s="30"/>
      <c r="BH238" s="43"/>
      <c r="BI238" s="35"/>
      <c r="BJ238" s="35"/>
    </row>
    <row r="239" spans="1:62" s="33" customFormat="1" ht="45" x14ac:dyDescent="0.2">
      <c r="A239" s="20">
        <v>237</v>
      </c>
      <c r="B239" s="36"/>
      <c r="C239" s="271" t="s">
        <v>489</v>
      </c>
      <c r="D239" s="20" t="s">
        <v>45</v>
      </c>
      <c r="E239" s="46" t="s">
        <v>55</v>
      </c>
      <c r="F239" s="20" t="s">
        <v>47</v>
      </c>
      <c r="G239" s="35" t="s">
        <v>52</v>
      </c>
      <c r="H239" s="35" t="s">
        <v>47</v>
      </c>
      <c r="I239" s="37" t="s">
        <v>47</v>
      </c>
      <c r="J239" s="51" t="s">
        <v>490</v>
      </c>
      <c r="K239" s="160" t="s">
        <v>47</v>
      </c>
      <c r="L239" s="25" t="s">
        <v>604</v>
      </c>
      <c r="M239" s="326">
        <v>302</v>
      </c>
      <c r="N239" s="25" t="s">
        <v>1081</v>
      </c>
      <c r="O239" s="158" t="s">
        <v>47</v>
      </c>
      <c r="P239" s="158" t="s">
        <v>47</v>
      </c>
      <c r="Q239" s="177" t="s">
        <v>775</v>
      </c>
      <c r="R239" s="25" t="s">
        <v>1082</v>
      </c>
      <c r="S239" s="20" t="s">
        <v>610</v>
      </c>
      <c r="T239" s="20" t="s">
        <v>608</v>
      </c>
      <c r="U239" s="20" t="s">
        <v>1083</v>
      </c>
      <c r="V239" s="26">
        <f>W239*1.2</f>
        <v>178610.05800000002</v>
      </c>
      <c r="W239" s="64">
        <v>148841.71500000003</v>
      </c>
      <c r="X239" s="46" t="s">
        <v>776</v>
      </c>
      <c r="Y239" s="20" t="s">
        <v>993</v>
      </c>
      <c r="Z239" s="39" t="s">
        <v>47</v>
      </c>
      <c r="AA239" s="39" t="s">
        <v>47</v>
      </c>
      <c r="AB239" s="27">
        <v>1</v>
      </c>
      <c r="AC239" s="27">
        <v>0</v>
      </c>
      <c r="AD239" s="27" t="s">
        <v>47</v>
      </c>
      <c r="AE239" s="55" t="s">
        <v>47</v>
      </c>
      <c r="AF239" s="24">
        <v>44266</v>
      </c>
      <c r="AG239" s="39" t="s">
        <v>477</v>
      </c>
      <c r="AH239" s="39" t="s">
        <v>309</v>
      </c>
      <c r="AI239" s="37">
        <v>44270</v>
      </c>
      <c r="AJ239" s="37" t="s">
        <v>47</v>
      </c>
      <c r="AK239" s="39" t="s">
        <v>47</v>
      </c>
      <c r="AL239" s="39" t="s">
        <v>47</v>
      </c>
      <c r="AM239" s="39" t="s">
        <v>47</v>
      </c>
      <c r="AN239" s="39" t="s">
        <v>47</v>
      </c>
      <c r="AO239" s="27" t="s">
        <v>47</v>
      </c>
      <c r="AP239" s="27"/>
      <c r="AQ239" s="27" t="s">
        <v>310</v>
      </c>
      <c r="AR239" s="27">
        <v>5406137823</v>
      </c>
      <c r="AS239" s="42">
        <f>AT239*1.2</f>
        <v>178610.05800000002</v>
      </c>
      <c r="AT239" s="41">
        <f>W239</f>
        <v>148841.71500000003</v>
      </c>
      <c r="AU239" s="42" t="s">
        <v>91</v>
      </c>
      <c r="AV239" s="39" t="s">
        <v>47</v>
      </c>
      <c r="AW239" s="42" t="s">
        <v>47</v>
      </c>
      <c r="AX239" s="42">
        <v>178610.06</v>
      </c>
      <c r="AY239" s="42">
        <v>148841.72</v>
      </c>
      <c r="AZ239" s="37" t="s">
        <v>1093</v>
      </c>
      <c r="BA239" s="37">
        <v>44278</v>
      </c>
      <c r="BB239" s="37" t="s">
        <v>47</v>
      </c>
      <c r="BC239" s="37">
        <v>44278</v>
      </c>
      <c r="BD239" s="159"/>
      <c r="BE239" s="27"/>
      <c r="BF239" s="20" t="s">
        <v>60</v>
      </c>
      <c r="BG239" s="30" t="s">
        <v>110</v>
      </c>
      <c r="BH239" s="43"/>
      <c r="BI239" s="35"/>
      <c r="BJ239" s="35"/>
    </row>
    <row r="240" spans="1:62" s="33" customFormat="1" ht="45" x14ac:dyDescent="0.2">
      <c r="A240" s="20">
        <v>238</v>
      </c>
      <c r="B240" s="36"/>
      <c r="C240" s="271" t="s">
        <v>491</v>
      </c>
      <c r="D240" s="20" t="s">
        <v>45</v>
      </c>
      <c r="E240" s="46" t="s">
        <v>55</v>
      </c>
      <c r="F240" s="20" t="s">
        <v>47</v>
      </c>
      <c r="G240" s="35" t="s">
        <v>52</v>
      </c>
      <c r="H240" s="35" t="s">
        <v>47</v>
      </c>
      <c r="I240" s="37" t="s">
        <v>47</v>
      </c>
      <c r="J240" s="51" t="s">
        <v>492</v>
      </c>
      <c r="K240" s="160" t="s">
        <v>47</v>
      </c>
      <c r="L240" s="25" t="s">
        <v>604</v>
      </c>
      <c r="M240" s="326">
        <v>303</v>
      </c>
      <c r="N240" s="25" t="s">
        <v>1081</v>
      </c>
      <c r="O240" s="158" t="s">
        <v>47</v>
      </c>
      <c r="P240" s="158" t="s">
        <v>47</v>
      </c>
      <c r="Q240" s="177" t="s">
        <v>969</v>
      </c>
      <c r="R240" s="25" t="s">
        <v>1082</v>
      </c>
      <c r="S240" s="20" t="s">
        <v>610</v>
      </c>
      <c r="T240" s="20" t="s">
        <v>608</v>
      </c>
      <c r="U240" s="20" t="s">
        <v>1083</v>
      </c>
      <c r="V240" s="26">
        <f>W240*1.2</f>
        <v>207000</v>
      </c>
      <c r="W240" s="64">
        <v>172500</v>
      </c>
      <c r="X240" s="46" t="s">
        <v>776</v>
      </c>
      <c r="Y240" s="20" t="s">
        <v>993</v>
      </c>
      <c r="Z240" s="39" t="s">
        <v>47</v>
      </c>
      <c r="AA240" s="39" t="s">
        <v>47</v>
      </c>
      <c r="AB240" s="27">
        <v>1</v>
      </c>
      <c r="AC240" s="27">
        <v>0</v>
      </c>
      <c r="AD240" s="27" t="s">
        <v>47</v>
      </c>
      <c r="AE240" s="55" t="s">
        <v>47</v>
      </c>
      <c r="AF240" s="24">
        <v>44266</v>
      </c>
      <c r="AG240" s="39" t="s">
        <v>477</v>
      </c>
      <c r="AH240" s="39" t="s">
        <v>221</v>
      </c>
      <c r="AI240" s="37">
        <v>44270</v>
      </c>
      <c r="AJ240" s="37" t="s">
        <v>47</v>
      </c>
      <c r="AK240" s="39" t="s">
        <v>47</v>
      </c>
      <c r="AL240" s="39" t="s">
        <v>47</v>
      </c>
      <c r="AM240" s="39" t="s">
        <v>47</v>
      </c>
      <c r="AN240" s="39" t="s">
        <v>47</v>
      </c>
      <c r="AO240" s="27" t="s">
        <v>47</v>
      </c>
      <c r="AP240" s="27"/>
      <c r="AQ240" s="27" t="s">
        <v>493</v>
      </c>
      <c r="AR240" s="27">
        <v>2223630232</v>
      </c>
      <c r="AS240" s="42">
        <f>AT240*1.2</f>
        <v>207000</v>
      </c>
      <c r="AT240" s="41">
        <f>W240</f>
        <v>172500</v>
      </c>
      <c r="AU240" s="42" t="s">
        <v>91</v>
      </c>
      <c r="AV240" s="39" t="s">
        <v>47</v>
      </c>
      <c r="AW240" s="42" t="s">
        <v>47</v>
      </c>
      <c r="AX240" s="42">
        <v>207000</v>
      </c>
      <c r="AY240" s="42">
        <f>AX240/1.2</f>
        <v>172500</v>
      </c>
      <c r="AZ240" s="37" t="s">
        <v>1084</v>
      </c>
      <c r="BA240" s="37">
        <v>44278</v>
      </c>
      <c r="BB240" s="37" t="s">
        <v>47</v>
      </c>
      <c r="BC240" s="37">
        <v>44278</v>
      </c>
      <c r="BD240" s="159"/>
      <c r="BE240" s="27"/>
      <c r="BF240" s="20" t="s">
        <v>60</v>
      </c>
      <c r="BG240" s="30" t="s">
        <v>75</v>
      </c>
      <c r="BH240" s="43"/>
      <c r="BI240" s="35"/>
      <c r="BJ240" s="35"/>
    </row>
    <row r="241" spans="1:62" s="33" customFormat="1" ht="45" x14ac:dyDescent="0.2">
      <c r="A241" s="20">
        <v>239</v>
      </c>
      <c r="B241" s="36">
        <v>44305</v>
      </c>
      <c r="C241" s="20" t="s">
        <v>1457</v>
      </c>
      <c r="D241" s="20" t="s">
        <v>51</v>
      </c>
      <c r="E241" s="46" t="s">
        <v>66</v>
      </c>
      <c r="F241" s="20">
        <v>32110248601</v>
      </c>
      <c r="G241" s="35" t="s">
        <v>52</v>
      </c>
      <c r="H241" s="35" t="s">
        <v>47</v>
      </c>
      <c r="I241" s="37">
        <v>44315</v>
      </c>
      <c r="J241" s="51" t="s">
        <v>492</v>
      </c>
      <c r="K241" s="160"/>
      <c r="L241" s="25" t="s">
        <v>604</v>
      </c>
      <c r="M241" s="326">
        <v>304</v>
      </c>
      <c r="N241" s="25" t="s">
        <v>1081</v>
      </c>
      <c r="O241" s="158" t="s">
        <v>47</v>
      </c>
      <c r="P241" s="158"/>
      <c r="Q241" s="177"/>
      <c r="R241" s="25" t="s">
        <v>1082</v>
      </c>
      <c r="S241" s="20" t="s">
        <v>610</v>
      </c>
      <c r="T241" s="20" t="s">
        <v>608</v>
      </c>
      <c r="U241" s="20" t="s">
        <v>1083</v>
      </c>
      <c r="V241" s="26">
        <f>W241*1.2</f>
        <v>4012216.3679999998</v>
      </c>
      <c r="W241" s="64">
        <v>3343513.64</v>
      </c>
      <c r="X241" s="46" t="s">
        <v>776</v>
      </c>
      <c r="Y241" s="20" t="s">
        <v>993</v>
      </c>
      <c r="Z241" s="39" t="s">
        <v>1458</v>
      </c>
      <c r="AA241" s="40">
        <v>44335</v>
      </c>
      <c r="AB241" s="27">
        <v>3</v>
      </c>
      <c r="AC241" s="27">
        <v>0</v>
      </c>
      <c r="AD241" s="27" t="s">
        <v>47</v>
      </c>
      <c r="AE241" s="40" t="s">
        <v>47</v>
      </c>
      <c r="AF241" s="24">
        <v>44350</v>
      </c>
      <c r="AG241" s="39"/>
      <c r="AH241" s="39"/>
      <c r="AI241" s="37"/>
      <c r="AJ241" s="37"/>
      <c r="AK241" s="39" t="s">
        <v>1435</v>
      </c>
      <c r="AL241" s="39" t="s">
        <v>1459</v>
      </c>
      <c r="AM241" s="37">
        <v>44355</v>
      </c>
      <c r="AN241" s="37">
        <v>44356</v>
      </c>
      <c r="AO241" s="27" t="s">
        <v>47</v>
      </c>
      <c r="AP241" s="27"/>
      <c r="AQ241" s="27" t="s">
        <v>1460</v>
      </c>
      <c r="AR241" s="27">
        <v>4220017977</v>
      </c>
      <c r="AS241" s="42">
        <v>3475181.32</v>
      </c>
      <c r="AT241" s="41">
        <v>2895984.43</v>
      </c>
      <c r="AU241" s="42" t="s">
        <v>84</v>
      </c>
      <c r="AV241" s="39" t="s">
        <v>1461</v>
      </c>
      <c r="AW241" s="42">
        <v>4012216.37</v>
      </c>
      <c r="AX241" s="42">
        <f>AY241*1.2</f>
        <v>3475181.3160000001</v>
      </c>
      <c r="AY241" s="42">
        <v>2895984.43</v>
      </c>
      <c r="AZ241" s="37" t="s">
        <v>1462</v>
      </c>
      <c r="BA241" s="37">
        <v>44368</v>
      </c>
      <c r="BB241" s="37" t="s">
        <v>52</v>
      </c>
      <c r="BC241" s="37">
        <v>44368</v>
      </c>
      <c r="BD241" s="159"/>
      <c r="BE241" s="27"/>
      <c r="BF241" s="20" t="s">
        <v>49</v>
      </c>
      <c r="BG241" s="30"/>
      <c r="BH241" s="43"/>
      <c r="BI241" s="60">
        <v>44307</v>
      </c>
      <c r="BJ241" s="60">
        <v>44315</v>
      </c>
    </row>
    <row r="242" spans="1:62" s="33" customFormat="1" ht="45" x14ac:dyDescent="0.2">
      <c r="A242" s="20">
        <v>240</v>
      </c>
      <c r="B242" s="36"/>
      <c r="C242" s="20" t="s">
        <v>494</v>
      </c>
      <c r="D242" s="20" t="s">
        <v>68</v>
      </c>
      <c r="E242" s="46" t="s">
        <v>234</v>
      </c>
      <c r="F242" s="20">
        <v>32110140458</v>
      </c>
      <c r="G242" s="35" t="s">
        <v>47</v>
      </c>
      <c r="H242" s="35" t="s">
        <v>52</v>
      </c>
      <c r="I242" s="37">
        <v>44285</v>
      </c>
      <c r="J242" s="51" t="s">
        <v>495</v>
      </c>
      <c r="K242" s="160" t="s">
        <v>1094</v>
      </c>
      <c r="L242" s="25" t="s">
        <v>604</v>
      </c>
      <c r="M242" s="326">
        <v>305</v>
      </c>
      <c r="N242" s="25" t="s">
        <v>1095</v>
      </c>
      <c r="O242" s="158">
        <v>60</v>
      </c>
      <c r="P242" s="158"/>
      <c r="Q242" s="177"/>
      <c r="R242" s="25"/>
      <c r="S242" s="20"/>
      <c r="T242" s="20" t="s">
        <v>782</v>
      </c>
      <c r="U242" s="20"/>
      <c r="V242" s="26">
        <f>W242*1.2</f>
        <v>204961666.68000001</v>
      </c>
      <c r="W242" s="64">
        <v>170801388.90000001</v>
      </c>
      <c r="X242" s="46" t="s">
        <v>716</v>
      </c>
      <c r="Y242" s="20"/>
      <c r="Z242" s="39"/>
      <c r="AA242" s="40"/>
      <c r="AB242" s="27"/>
      <c r="AC242" s="27"/>
      <c r="AD242" s="27"/>
      <c r="AE242" s="40"/>
      <c r="AF242" s="24"/>
      <c r="AG242" s="39"/>
      <c r="AH242" s="39"/>
      <c r="AI242" s="37"/>
      <c r="AJ242" s="37"/>
      <c r="AK242" s="39"/>
      <c r="AL242" s="39"/>
      <c r="AM242" s="37"/>
      <c r="AN242" s="37"/>
      <c r="AO242" s="27"/>
      <c r="AP242" s="27"/>
      <c r="AQ242" s="27"/>
      <c r="AR242" s="27"/>
      <c r="AS242" s="42"/>
      <c r="AT242" s="41"/>
      <c r="AU242" s="42"/>
      <c r="AV242" s="39"/>
      <c r="AW242" s="42"/>
      <c r="AX242" s="42"/>
      <c r="AY242" s="42"/>
      <c r="AZ242" s="37"/>
      <c r="BA242" s="37"/>
      <c r="BB242" s="37"/>
      <c r="BC242" s="37"/>
      <c r="BD242" s="159"/>
      <c r="BE242" s="27"/>
      <c r="BF242" s="20"/>
      <c r="BG242" s="30"/>
      <c r="BH242" s="43"/>
      <c r="BI242" s="35"/>
      <c r="BJ242" s="35"/>
    </row>
    <row r="243" spans="1:62" s="360" customFormat="1" ht="75" x14ac:dyDescent="0.2">
      <c r="A243" s="336">
        <v>241</v>
      </c>
      <c r="B243" s="337">
        <v>44271</v>
      </c>
      <c r="C243" s="336" t="s">
        <v>496</v>
      </c>
      <c r="D243" s="336" t="s">
        <v>51</v>
      </c>
      <c r="E243" s="338" t="s">
        <v>66</v>
      </c>
      <c r="F243" s="336">
        <v>32110114778</v>
      </c>
      <c r="G243" s="339" t="s">
        <v>52</v>
      </c>
      <c r="H243" s="339" t="s">
        <v>52</v>
      </c>
      <c r="I243" s="340">
        <v>44279</v>
      </c>
      <c r="J243" s="341" t="s">
        <v>497</v>
      </c>
      <c r="K243" s="342" t="s">
        <v>759</v>
      </c>
      <c r="L243" s="343" t="s">
        <v>604</v>
      </c>
      <c r="M243" s="344">
        <v>306</v>
      </c>
      <c r="N243" s="343" t="s">
        <v>750</v>
      </c>
      <c r="O243" s="345" t="s">
        <v>47</v>
      </c>
      <c r="P243" s="345" t="s">
        <v>47</v>
      </c>
      <c r="Q243" s="346" t="s">
        <v>47</v>
      </c>
      <c r="R243" s="343" t="s">
        <v>727</v>
      </c>
      <c r="S243" s="336" t="s">
        <v>728</v>
      </c>
      <c r="T243" s="336" t="s">
        <v>714</v>
      </c>
      <c r="U243" s="336" t="s">
        <v>729</v>
      </c>
      <c r="V243" s="347">
        <v>136396382.25599998</v>
      </c>
      <c r="W243" s="348">
        <v>113663651.88</v>
      </c>
      <c r="X243" s="338" t="s">
        <v>716</v>
      </c>
      <c r="Y243" s="336" t="s">
        <v>747</v>
      </c>
      <c r="Z243" s="349" t="s">
        <v>47</v>
      </c>
      <c r="AA243" s="350" t="s">
        <v>47</v>
      </c>
      <c r="AB243" s="351">
        <v>5</v>
      </c>
      <c r="AC243" s="351">
        <v>0</v>
      </c>
      <c r="AD243" s="351" t="s">
        <v>47</v>
      </c>
      <c r="AE243" s="350" t="s">
        <v>47</v>
      </c>
      <c r="AF243" s="352">
        <v>44299</v>
      </c>
      <c r="AG243" s="353" t="s">
        <v>47</v>
      </c>
      <c r="AH243" s="353"/>
      <c r="AI243" s="352"/>
      <c r="AJ243" s="352"/>
      <c r="AK243" s="349" t="s">
        <v>1012</v>
      </c>
      <c r="AL243" s="349" t="s">
        <v>445</v>
      </c>
      <c r="AM243" s="340">
        <v>44306</v>
      </c>
      <c r="AN243" s="340">
        <v>44306</v>
      </c>
      <c r="AO243" s="351" t="s">
        <v>52</v>
      </c>
      <c r="AP243" s="351" t="s">
        <v>1013</v>
      </c>
      <c r="AQ243" s="351"/>
      <c r="AR243" s="351"/>
      <c r="AS243" s="354"/>
      <c r="AT243" s="355"/>
      <c r="AU243" s="354"/>
      <c r="AV243" s="349"/>
      <c r="AW243" s="354"/>
      <c r="AX243" s="354"/>
      <c r="AY243" s="354"/>
      <c r="AZ243" s="340"/>
      <c r="BA243" s="340"/>
      <c r="BB243" s="340"/>
      <c r="BC243" s="340"/>
      <c r="BD243" s="356"/>
      <c r="BE243" s="351" t="s">
        <v>1014</v>
      </c>
      <c r="BF243" s="336" t="s">
        <v>65</v>
      </c>
      <c r="BG243" s="357"/>
      <c r="BH243" s="358"/>
      <c r="BI243" s="359">
        <v>44274</v>
      </c>
      <c r="BJ243" s="359">
        <v>44278</v>
      </c>
    </row>
    <row r="244" spans="1:62" s="268" customFormat="1" ht="90" x14ac:dyDescent="0.2">
      <c r="A244" s="250">
        <v>242</v>
      </c>
      <c r="B244" s="251">
        <v>44274</v>
      </c>
      <c r="C244" s="250" t="s">
        <v>498</v>
      </c>
      <c r="D244" s="250" t="s">
        <v>51</v>
      </c>
      <c r="E244" s="252" t="s">
        <v>66</v>
      </c>
      <c r="F244" s="250">
        <v>32110132221</v>
      </c>
      <c r="G244" s="267" t="s">
        <v>52</v>
      </c>
      <c r="H244" s="267" t="s">
        <v>52</v>
      </c>
      <c r="I244" s="254">
        <v>44284</v>
      </c>
      <c r="J244" s="314" t="s">
        <v>499</v>
      </c>
      <c r="K244" s="278" t="s">
        <v>1096</v>
      </c>
      <c r="L244" s="255" t="s">
        <v>604</v>
      </c>
      <c r="M244" s="326">
        <v>307</v>
      </c>
      <c r="N244" s="255" t="s">
        <v>750</v>
      </c>
      <c r="O244" s="158" t="s">
        <v>47</v>
      </c>
      <c r="P244" s="158"/>
      <c r="Q244" s="177"/>
      <c r="R244" s="255" t="s">
        <v>727</v>
      </c>
      <c r="S244" s="250" t="s">
        <v>728</v>
      </c>
      <c r="T244" s="250" t="s">
        <v>714</v>
      </c>
      <c r="U244" s="250" t="s">
        <v>729</v>
      </c>
      <c r="V244" s="262">
        <v>341248194.43199998</v>
      </c>
      <c r="W244" s="64">
        <v>284373495.36000001</v>
      </c>
      <c r="X244" s="313" t="s">
        <v>716</v>
      </c>
      <c r="Y244" s="250" t="s">
        <v>747</v>
      </c>
      <c r="Z244" s="259" t="s">
        <v>47</v>
      </c>
      <c r="AA244" s="260" t="s">
        <v>47</v>
      </c>
      <c r="AB244" s="261">
        <v>2</v>
      </c>
      <c r="AC244" s="261">
        <v>0</v>
      </c>
      <c r="AD244" s="261" t="s">
        <v>47</v>
      </c>
      <c r="AE244" s="260" t="s">
        <v>47</v>
      </c>
      <c r="AF244" s="256">
        <v>44315</v>
      </c>
      <c r="AG244" s="259" t="s">
        <v>47</v>
      </c>
      <c r="AH244" s="259" t="s">
        <v>47</v>
      </c>
      <c r="AI244" s="254" t="s">
        <v>47</v>
      </c>
      <c r="AJ244" s="254" t="s">
        <v>47</v>
      </c>
      <c r="AK244" s="259" t="s">
        <v>1235</v>
      </c>
      <c r="AL244" s="259" t="s">
        <v>1260</v>
      </c>
      <c r="AM244" s="254">
        <v>44316</v>
      </c>
      <c r="AN244" s="254">
        <v>44316</v>
      </c>
      <c r="AO244" s="261" t="s">
        <v>52</v>
      </c>
      <c r="AP244" s="261" t="s">
        <v>1013</v>
      </c>
      <c r="AQ244" s="261"/>
      <c r="AR244" s="261"/>
      <c r="AS244" s="263"/>
      <c r="AT244" s="41"/>
      <c r="AU244" s="263"/>
      <c r="AV244" s="259"/>
      <c r="AW244" s="263"/>
      <c r="AX244" s="263"/>
      <c r="AY244" s="263"/>
      <c r="AZ244" s="254"/>
      <c r="BA244" s="254"/>
      <c r="BB244" s="254"/>
      <c r="BC244" s="254"/>
      <c r="BD244" s="264"/>
      <c r="BE244" s="261" t="s">
        <v>1261</v>
      </c>
      <c r="BF244" s="250" t="s">
        <v>65</v>
      </c>
      <c r="BG244" s="265"/>
      <c r="BH244" s="266"/>
      <c r="BI244" s="297">
        <v>44278</v>
      </c>
      <c r="BJ244" s="297">
        <v>44287</v>
      </c>
    </row>
    <row r="245" spans="1:62" s="268" customFormat="1" ht="135" x14ac:dyDescent="0.2">
      <c r="A245" s="250">
        <v>243</v>
      </c>
      <c r="B245" s="251">
        <v>44274</v>
      </c>
      <c r="C245" s="250" t="s">
        <v>500</v>
      </c>
      <c r="D245" s="250" t="s">
        <v>51</v>
      </c>
      <c r="E245" s="361" t="s">
        <v>259</v>
      </c>
      <c r="F245" s="250">
        <v>32110115311</v>
      </c>
      <c r="G245" s="267" t="s">
        <v>47</v>
      </c>
      <c r="H245" s="267" t="s">
        <v>52</v>
      </c>
      <c r="I245" s="254">
        <v>44279</v>
      </c>
      <c r="J245" s="314" t="s">
        <v>123</v>
      </c>
      <c r="K245" s="278" t="s">
        <v>1097</v>
      </c>
      <c r="L245" s="255" t="s">
        <v>590</v>
      </c>
      <c r="M245" s="326">
        <v>308</v>
      </c>
      <c r="N245" s="255" t="s">
        <v>750</v>
      </c>
      <c r="O245" s="158" t="s">
        <v>47</v>
      </c>
      <c r="P245" s="158"/>
      <c r="Q245" s="177"/>
      <c r="R245" s="255"/>
      <c r="S245" s="250" t="s">
        <v>722</v>
      </c>
      <c r="T245" s="250" t="s">
        <v>714</v>
      </c>
      <c r="U245" s="250" t="s">
        <v>729</v>
      </c>
      <c r="V245" s="262">
        <v>7507500</v>
      </c>
      <c r="W245" s="64">
        <v>6256250</v>
      </c>
      <c r="X245" s="316" t="s">
        <v>716</v>
      </c>
      <c r="Y245" s="250" t="s">
        <v>730</v>
      </c>
      <c r="Z245" s="259" t="s">
        <v>47</v>
      </c>
      <c r="AA245" s="260" t="s">
        <v>47</v>
      </c>
      <c r="AB245" s="261" t="s">
        <v>47</v>
      </c>
      <c r="AC245" s="261" t="s">
        <v>47</v>
      </c>
      <c r="AD245" s="261" t="s">
        <v>47</v>
      </c>
      <c r="AE245" s="260" t="s">
        <v>47</v>
      </c>
      <c r="AF245" s="256" t="s">
        <v>47</v>
      </c>
      <c r="AG245" s="259" t="s">
        <v>47</v>
      </c>
      <c r="AH245" s="259" t="s">
        <v>47</v>
      </c>
      <c r="AI245" s="254" t="s">
        <v>47</v>
      </c>
      <c r="AJ245" s="254" t="s">
        <v>47</v>
      </c>
      <c r="AK245" s="259" t="s">
        <v>47</v>
      </c>
      <c r="AL245" s="259" t="s">
        <v>47</v>
      </c>
      <c r="AM245" s="254" t="s">
        <v>47</v>
      </c>
      <c r="AN245" s="254" t="s">
        <v>47</v>
      </c>
      <c r="AO245" s="261" t="s">
        <v>52</v>
      </c>
      <c r="AP245" s="261" t="s">
        <v>58</v>
      </c>
      <c r="AQ245" s="261"/>
      <c r="AR245" s="261"/>
      <c r="AS245" s="263"/>
      <c r="AT245" s="41"/>
      <c r="AU245" s="263"/>
      <c r="AV245" s="259"/>
      <c r="AW245" s="263"/>
      <c r="AX245" s="263"/>
      <c r="AY245" s="263"/>
      <c r="AZ245" s="254"/>
      <c r="BA245" s="254"/>
      <c r="BB245" s="254"/>
      <c r="BC245" s="254"/>
      <c r="BD245" s="264"/>
      <c r="BE245" s="261"/>
      <c r="BF245" s="250" t="s">
        <v>49</v>
      </c>
      <c r="BG245" s="265"/>
      <c r="BH245" s="266"/>
      <c r="BI245" s="267"/>
      <c r="BJ245" s="267"/>
    </row>
    <row r="246" spans="1:62" s="33" customFormat="1" ht="45" x14ac:dyDescent="0.2">
      <c r="A246" s="20">
        <v>244</v>
      </c>
      <c r="B246" s="36"/>
      <c r="C246" s="271" t="s">
        <v>501</v>
      </c>
      <c r="D246" s="20" t="s">
        <v>45</v>
      </c>
      <c r="E246" s="50" t="s">
        <v>55</v>
      </c>
      <c r="F246" s="20" t="s">
        <v>47</v>
      </c>
      <c r="G246" s="35" t="s">
        <v>47</v>
      </c>
      <c r="H246" s="35" t="s">
        <v>47</v>
      </c>
      <c r="I246" s="37" t="s">
        <v>47</v>
      </c>
      <c r="J246" s="51" t="s">
        <v>502</v>
      </c>
      <c r="K246" s="160" t="s">
        <v>47</v>
      </c>
      <c r="L246" s="25" t="s">
        <v>630</v>
      </c>
      <c r="M246" s="326">
        <v>309</v>
      </c>
      <c r="N246" s="25" t="s">
        <v>750</v>
      </c>
      <c r="O246" s="158" t="s">
        <v>47</v>
      </c>
      <c r="P246" s="158"/>
      <c r="Q246" s="177"/>
      <c r="R246" s="25" t="s">
        <v>805</v>
      </c>
      <c r="S246" s="20" t="s">
        <v>593</v>
      </c>
      <c r="T246" s="20" t="s">
        <v>594</v>
      </c>
      <c r="U246" s="20" t="s">
        <v>806</v>
      </c>
      <c r="V246" s="26">
        <f>W246*1.2</f>
        <v>628965.6</v>
      </c>
      <c r="W246" s="64">
        <v>524138</v>
      </c>
      <c r="X246" s="175" t="s">
        <v>640</v>
      </c>
      <c r="Y246" s="20" t="s">
        <v>801</v>
      </c>
      <c r="Z246" s="20" t="s">
        <v>47</v>
      </c>
      <c r="AA246" s="40" t="s">
        <v>47</v>
      </c>
      <c r="AB246" s="27">
        <v>1</v>
      </c>
      <c r="AC246" s="27">
        <v>0</v>
      </c>
      <c r="AD246" s="27" t="s">
        <v>47</v>
      </c>
      <c r="AE246" s="40" t="s">
        <v>47</v>
      </c>
      <c r="AF246" s="24">
        <v>44273</v>
      </c>
      <c r="AG246" s="52" t="s">
        <v>163</v>
      </c>
      <c r="AH246" s="52" t="s">
        <v>503</v>
      </c>
      <c r="AI246" s="37">
        <v>44278</v>
      </c>
      <c r="AJ246" s="37" t="s">
        <v>47</v>
      </c>
      <c r="AK246" s="39" t="s">
        <v>47</v>
      </c>
      <c r="AL246" s="39" t="s">
        <v>47</v>
      </c>
      <c r="AM246" s="37" t="s">
        <v>47</v>
      </c>
      <c r="AN246" s="37" t="s">
        <v>47</v>
      </c>
      <c r="AO246" s="27"/>
      <c r="AP246" s="27"/>
      <c r="AQ246" s="27" t="s">
        <v>504</v>
      </c>
      <c r="AR246" s="27">
        <v>8603196372</v>
      </c>
      <c r="AS246" s="42">
        <f>AT246*1.2</f>
        <v>628965.6</v>
      </c>
      <c r="AT246" s="41">
        <f>W246</f>
        <v>524138</v>
      </c>
      <c r="AU246" s="42" t="s">
        <v>91</v>
      </c>
      <c r="AV246" s="39" t="s">
        <v>47</v>
      </c>
      <c r="AW246" s="42" t="s">
        <v>47</v>
      </c>
      <c r="AX246" s="42">
        <v>628965.6</v>
      </c>
      <c r="AY246" s="42">
        <f>AX246/1.2</f>
        <v>524138</v>
      </c>
      <c r="AZ246" s="37" t="s">
        <v>1098</v>
      </c>
      <c r="BA246" s="37">
        <v>44286</v>
      </c>
      <c r="BB246" s="37" t="s">
        <v>47</v>
      </c>
      <c r="BC246" s="37">
        <v>44287</v>
      </c>
      <c r="BD246" s="159"/>
      <c r="BE246" s="27"/>
      <c r="BF246" s="20" t="s">
        <v>60</v>
      </c>
      <c r="BG246" s="30" t="s">
        <v>75</v>
      </c>
      <c r="BH246" s="77"/>
      <c r="BI246" s="60"/>
      <c r="BJ246" s="60"/>
    </row>
    <row r="247" spans="1:62" s="33" customFormat="1" ht="45" x14ac:dyDescent="0.2">
      <c r="A247" s="20">
        <v>245</v>
      </c>
      <c r="B247" s="36"/>
      <c r="C247" s="271" t="s">
        <v>505</v>
      </c>
      <c r="D247" s="20" t="s">
        <v>45</v>
      </c>
      <c r="E247" s="50" t="s">
        <v>55</v>
      </c>
      <c r="F247" s="20" t="s">
        <v>47</v>
      </c>
      <c r="G247" s="35" t="s">
        <v>52</v>
      </c>
      <c r="H247" s="35" t="s">
        <v>47</v>
      </c>
      <c r="I247" s="37" t="s">
        <v>47</v>
      </c>
      <c r="J247" s="51" t="s">
        <v>48</v>
      </c>
      <c r="K247" s="160" t="s">
        <v>47</v>
      </c>
      <c r="L247" s="25" t="s">
        <v>630</v>
      </c>
      <c r="M247" s="326">
        <v>310</v>
      </c>
      <c r="N247" s="25" t="s">
        <v>591</v>
      </c>
      <c r="O247" s="158" t="s">
        <v>47</v>
      </c>
      <c r="P247" s="158"/>
      <c r="Q247" s="177"/>
      <c r="R247" s="25" t="s">
        <v>805</v>
      </c>
      <c r="S247" s="20" t="s">
        <v>593</v>
      </c>
      <c r="T247" s="20" t="s">
        <v>594</v>
      </c>
      <c r="U247" s="20" t="s">
        <v>806</v>
      </c>
      <c r="V247" s="26">
        <f>W247*1.2</f>
        <v>262719.59999999998</v>
      </c>
      <c r="W247" s="64">
        <v>218933</v>
      </c>
      <c r="X247" s="175" t="s">
        <v>596</v>
      </c>
      <c r="Y247" s="20" t="s">
        <v>1099</v>
      </c>
      <c r="Z247" s="39" t="s">
        <v>47</v>
      </c>
      <c r="AA247" s="40" t="s">
        <v>47</v>
      </c>
      <c r="AB247" s="27">
        <v>1</v>
      </c>
      <c r="AC247" s="27">
        <v>0</v>
      </c>
      <c r="AD247" s="27" t="s">
        <v>47</v>
      </c>
      <c r="AE247" s="40" t="s">
        <v>47</v>
      </c>
      <c r="AF247" s="24">
        <v>44273</v>
      </c>
      <c r="AG247" s="39" t="s">
        <v>163</v>
      </c>
      <c r="AH247" s="39" t="s">
        <v>506</v>
      </c>
      <c r="AI247" s="37">
        <v>44278</v>
      </c>
      <c r="AJ247" s="37" t="s">
        <v>47</v>
      </c>
      <c r="AK247" s="37" t="s">
        <v>47</v>
      </c>
      <c r="AL247" s="37" t="s">
        <v>47</v>
      </c>
      <c r="AM247" s="37" t="s">
        <v>47</v>
      </c>
      <c r="AN247" s="37" t="s">
        <v>47</v>
      </c>
      <c r="AO247" s="27" t="s">
        <v>47</v>
      </c>
      <c r="AP247" s="27"/>
      <c r="AQ247" s="27" t="s">
        <v>507</v>
      </c>
      <c r="AR247" s="27">
        <v>7202202683</v>
      </c>
      <c r="AS247" s="42">
        <f>AT247*1.2</f>
        <v>262719.59999999998</v>
      </c>
      <c r="AT247" s="41">
        <f>W247</f>
        <v>218933</v>
      </c>
      <c r="AU247" s="42" t="s">
        <v>91</v>
      </c>
      <c r="AV247" s="39" t="s">
        <v>47</v>
      </c>
      <c r="AW247" s="42" t="s">
        <v>47</v>
      </c>
      <c r="AX247" s="42">
        <v>218933</v>
      </c>
      <c r="AY247" s="42">
        <v>182444.16</v>
      </c>
      <c r="AZ247" s="37" t="s">
        <v>1100</v>
      </c>
      <c r="BA247" s="37">
        <v>44295</v>
      </c>
      <c r="BB247" s="37">
        <v>44295</v>
      </c>
      <c r="BC247" s="37"/>
      <c r="BD247" s="159"/>
      <c r="BE247" s="27"/>
      <c r="BF247" s="20" t="s">
        <v>60</v>
      </c>
      <c r="BG247" s="30" t="s">
        <v>75</v>
      </c>
      <c r="BH247" s="43"/>
      <c r="BI247" s="35"/>
      <c r="BJ247" s="35"/>
    </row>
    <row r="248" spans="1:62" s="33" customFormat="1" ht="30" x14ac:dyDescent="0.2">
      <c r="A248" s="20">
        <v>246</v>
      </c>
      <c r="B248" s="36"/>
      <c r="C248" s="271" t="s">
        <v>508</v>
      </c>
      <c r="D248" s="20" t="s">
        <v>45</v>
      </c>
      <c r="E248" s="50" t="s">
        <v>55</v>
      </c>
      <c r="F248" s="20" t="s">
        <v>47</v>
      </c>
      <c r="G248" s="35" t="s">
        <v>47</v>
      </c>
      <c r="H248" s="35" t="s">
        <v>47</v>
      </c>
      <c r="I248" s="37" t="s">
        <v>47</v>
      </c>
      <c r="J248" s="51" t="s">
        <v>509</v>
      </c>
      <c r="K248" s="160" t="s">
        <v>47</v>
      </c>
      <c r="L248" s="25" t="s">
        <v>630</v>
      </c>
      <c r="M248" s="326">
        <v>311</v>
      </c>
      <c r="N248" s="25" t="s">
        <v>1101</v>
      </c>
      <c r="O248" s="158" t="s">
        <v>47</v>
      </c>
      <c r="P248" s="158"/>
      <c r="Q248" s="177"/>
      <c r="R248" s="25" t="s">
        <v>592</v>
      </c>
      <c r="S248" s="20" t="s">
        <v>593</v>
      </c>
      <c r="T248" s="20" t="s">
        <v>632</v>
      </c>
      <c r="U248" s="20" t="s">
        <v>595</v>
      </c>
      <c r="V248" s="26"/>
      <c r="W248" s="64">
        <v>360000</v>
      </c>
      <c r="X248" s="175" t="s">
        <v>1102</v>
      </c>
      <c r="Y248" s="20" t="s">
        <v>1103</v>
      </c>
      <c r="Z248" s="39" t="s">
        <v>47</v>
      </c>
      <c r="AA248" s="40" t="s">
        <v>47</v>
      </c>
      <c r="AB248" s="27">
        <v>1</v>
      </c>
      <c r="AC248" s="27">
        <v>0</v>
      </c>
      <c r="AD248" s="27" t="s">
        <v>47</v>
      </c>
      <c r="AE248" s="40" t="s">
        <v>47</v>
      </c>
      <c r="AF248" s="24">
        <v>44266</v>
      </c>
      <c r="AG248" s="39" t="s">
        <v>510</v>
      </c>
      <c r="AH248" s="39" t="s">
        <v>511</v>
      </c>
      <c r="AI248" s="37">
        <v>44273</v>
      </c>
      <c r="AJ248" s="37" t="s">
        <v>47</v>
      </c>
      <c r="AK248" s="37" t="s">
        <v>47</v>
      </c>
      <c r="AL248" s="37" t="s">
        <v>47</v>
      </c>
      <c r="AM248" s="37" t="s">
        <v>47</v>
      </c>
      <c r="AN248" s="37" t="s">
        <v>47</v>
      </c>
      <c r="AO248" s="27" t="s">
        <v>47</v>
      </c>
      <c r="AP248" s="27"/>
      <c r="AQ248" s="27" t="s">
        <v>512</v>
      </c>
      <c r="AR248" s="27">
        <v>7203069900</v>
      </c>
      <c r="AS248" s="42"/>
      <c r="AT248" s="41">
        <v>360000</v>
      </c>
      <c r="AU248" s="42" t="s">
        <v>47</v>
      </c>
      <c r="AV248" s="39" t="s">
        <v>47</v>
      </c>
      <c r="AW248" s="42" t="s">
        <v>47</v>
      </c>
      <c r="AX248" s="42"/>
      <c r="AY248" s="42">
        <v>360000</v>
      </c>
      <c r="AZ248" s="37" t="s">
        <v>1104</v>
      </c>
      <c r="BA248" s="37">
        <v>44302</v>
      </c>
      <c r="BB248" s="37" t="s">
        <v>47</v>
      </c>
      <c r="BC248" s="37">
        <v>44302</v>
      </c>
      <c r="BD248" s="159"/>
      <c r="BE248" s="27"/>
      <c r="BF248" s="20" t="s">
        <v>60</v>
      </c>
      <c r="BG248" s="30" t="s">
        <v>248</v>
      </c>
      <c r="BH248" s="43"/>
      <c r="BI248" s="35"/>
      <c r="BJ248" s="35"/>
    </row>
    <row r="249" spans="1:62" s="33" customFormat="1" ht="30" x14ac:dyDescent="0.2">
      <c r="A249" s="20">
        <v>247</v>
      </c>
      <c r="B249" s="36"/>
      <c r="C249" s="20" t="s">
        <v>513</v>
      </c>
      <c r="D249" s="20" t="s">
        <v>68</v>
      </c>
      <c r="E249" s="46" t="s">
        <v>54</v>
      </c>
      <c r="F249" s="20">
        <v>32110126584</v>
      </c>
      <c r="G249" s="35" t="s">
        <v>47</v>
      </c>
      <c r="H249" s="35" t="s">
        <v>52</v>
      </c>
      <c r="I249" s="37">
        <v>44281</v>
      </c>
      <c r="J249" s="51" t="s">
        <v>1463</v>
      </c>
      <c r="K249" s="160"/>
      <c r="L249" s="25"/>
      <c r="M249" s="326">
        <v>312</v>
      </c>
      <c r="N249" s="25" t="s">
        <v>794</v>
      </c>
      <c r="O249" s="158">
        <v>60</v>
      </c>
      <c r="P249" s="158"/>
      <c r="Q249" s="177"/>
      <c r="R249" s="25"/>
      <c r="S249" s="20"/>
      <c r="T249" s="20" t="s">
        <v>1034</v>
      </c>
      <c r="U249" s="20"/>
      <c r="V249" s="26">
        <v>30672843.263999999</v>
      </c>
      <c r="W249" s="64">
        <v>25560702.719999999</v>
      </c>
      <c r="X249" s="20" t="s">
        <v>716</v>
      </c>
      <c r="Y249" s="20"/>
      <c r="Z249" s="39"/>
      <c r="AA249" s="40"/>
      <c r="AB249" s="27"/>
      <c r="AC249" s="27"/>
      <c r="AD249" s="27"/>
      <c r="AE249" s="40"/>
      <c r="AF249" s="24"/>
      <c r="AG249" s="39"/>
      <c r="AH249" s="39"/>
      <c r="AI249" s="37"/>
      <c r="AJ249" s="37"/>
      <c r="AK249" s="39"/>
      <c r="AL249" s="39"/>
      <c r="AM249" s="37"/>
      <c r="AN249" s="37"/>
      <c r="AO249" s="27"/>
      <c r="AP249" s="27"/>
      <c r="AQ249" s="27"/>
      <c r="AR249" s="27"/>
      <c r="AS249" s="42"/>
      <c r="AT249" s="41"/>
      <c r="AU249" s="42"/>
      <c r="AV249" s="39"/>
      <c r="AW249" s="42"/>
      <c r="AX249" s="42"/>
      <c r="AY249" s="42"/>
      <c r="AZ249" s="37"/>
      <c r="BA249" s="37"/>
      <c r="BB249" s="37"/>
      <c r="BC249" s="37"/>
      <c r="BD249" s="159"/>
      <c r="BE249" s="27"/>
      <c r="BF249" s="20"/>
      <c r="BG249" s="30"/>
      <c r="BH249" s="43"/>
      <c r="BI249" s="60"/>
      <c r="BJ249" s="60"/>
    </row>
    <row r="250" spans="1:62" s="268" customFormat="1" ht="42.75" x14ac:dyDescent="0.2">
      <c r="A250" s="250">
        <v>248</v>
      </c>
      <c r="B250" s="251">
        <v>44280</v>
      </c>
      <c r="C250" s="250" t="s">
        <v>514</v>
      </c>
      <c r="D250" s="250" t="s">
        <v>68</v>
      </c>
      <c r="E250" s="313" t="s">
        <v>54</v>
      </c>
      <c r="F250" s="250">
        <v>32110141001</v>
      </c>
      <c r="G250" s="267" t="s">
        <v>47</v>
      </c>
      <c r="H250" s="267" t="s">
        <v>52</v>
      </c>
      <c r="I250" s="254">
        <v>44285</v>
      </c>
      <c r="J250" s="314" t="s">
        <v>515</v>
      </c>
      <c r="K250" s="278" t="s">
        <v>1464</v>
      </c>
      <c r="L250" s="255" t="s">
        <v>604</v>
      </c>
      <c r="M250" s="326">
        <v>313</v>
      </c>
      <c r="N250" s="255" t="s">
        <v>1105</v>
      </c>
      <c r="O250" s="158" t="s">
        <v>47</v>
      </c>
      <c r="P250" s="158" t="s">
        <v>52</v>
      </c>
      <c r="Q250" s="177" t="s">
        <v>739</v>
      </c>
      <c r="R250" s="255" t="s">
        <v>1465</v>
      </c>
      <c r="S250" s="250" t="s">
        <v>610</v>
      </c>
      <c r="T250" s="250" t="s">
        <v>782</v>
      </c>
      <c r="U250" s="250" t="s">
        <v>1466</v>
      </c>
      <c r="V250" s="262">
        <v>82250988.167999998</v>
      </c>
      <c r="W250" s="64">
        <v>68542490.140000001</v>
      </c>
      <c r="X250" s="250" t="s">
        <v>716</v>
      </c>
      <c r="Y250" s="250" t="s">
        <v>1467</v>
      </c>
      <c r="Z250" s="259" t="s">
        <v>47</v>
      </c>
      <c r="AA250" s="260" t="s">
        <v>47</v>
      </c>
      <c r="AB250" s="261">
        <v>3</v>
      </c>
      <c r="AC250" s="261">
        <v>3</v>
      </c>
      <c r="AD250" s="261" t="s">
        <v>47</v>
      </c>
      <c r="AE250" s="260" t="s">
        <v>269</v>
      </c>
      <c r="AF250" s="260">
        <v>44344</v>
      </c>
      <c r="AG250" s="259" t="s">
        <v>47</v>
      </c>
      <c r="AH250" s="259" t="s">
        <v>47</v>
      </c>
      <c r="AI250" s="254" t="s">
        <v>47</v>
      </c>
      <c r="AJ250" s="254" t="s">
        <v>47</v>
      </c>
      <c r="AK250" s="259" t="s">
        <v>1468</v>
      </c>
      <c r="AL250" s="259" t="s">
        <v>413</v>
      </c>
      <c r="AM250" s="254">
        <v>44348</v>
      </c>
      <c r="AN250" s="254">
        <v>44365</v>
      </c>
      <c r="AO250" s="261" t="s">
        <v>47</v>
      </c>
      <c r="AP250" s="261" t="s">
        <v>1013</v>
      </c>
      <c r="AQ250" s="261"/>
      <c r="AR250" s="261"/>
      <c r="AS250" s="263"/>
      <c r="AT250" s="41"/>
      <c r="AU250" s="263"/>
      <c r="AV250" s="259"/>
      <c r="AW250" s="263"/>
      <c r="AX250" s="263"/>
      <c r="AY250" s="263"/>
      <c r="AZ250" s="254"/>
      <c r="BA250" s="254"/>
      <c r="BB250" s="254"/>
      <c r="BC250" s="254"/>
      <c r="BD250" s="264"/>
      <c r="BE250" s="362"/>
      <c r="BF250" s="250" t="s">
        <v>65</v>
      </c>
      <c r="BG250" s="265"/>
      <c r="BH250" s="266"/>
      <c r="BI250" s="267"/>
      <c r="BJ250" s="267"/>
    </row>
    <row r="251" spans="1:62" s="33" customFormat="1" ht="45" x14ac:dyDescent="0.2">
      <c r="A251" s="20">
        <v>249</v>
      </c>
      <c r="B251" s="36">
        <v>44284</v>
      </c>
      <c r="C251" s="20" t="s">
        <v>516</v>
      </c>
      <c r="D251" s="20" t="s">
        <v>45</v>
      </c>
      <c r="E251" s="46" t="s">
        <v>54</v>
      </c>
      <c r="F251" s="20">
        <v>32110154318</v>
      </c>
      <c r="G251" s="35" t="s">
        <v>47</v>
      </c>
      <c r="H251" s="35" t="s">
        <v>52</v>
      </c>
      <c r="I251" s="37">
        <v>44288</v>
      </c>
      <c r="J251" s="51" t="s">
        <v>517</v>
      </c>
      <c r="K251" s="160" t="s">
        <v>1106</v>
      </c>
      <c r="L251" s="25" t="s">
        <v>630</v>
      </c>
      <c r="M251" s="326">
        <v>314</v>
      </c>
      <c r="N251" s="25" t="s">
        <v>804</v>
      </c>
      <c r="O251" s="158" t="s">
        <v>47</v>
      </c>
      <c r="P251" s="158" t="s">
        <v>47</v>
      </c>
      <c r="Q251" s="177" t="s">
        <v>47</v>
      </c>
      <c r="R251" s="25" t="s">
        <v>805</v>
      </c>
      <c r="S251" s="20" t="s">
        <v>593</v>
      </c>
      <c r="T251" s="20" t="s">
        <v>594</v>
      </c>
      <c r="U251" s="20" t="s">
        <v>806</v>
      </c>
      <c r="V251" s="26">
        <v>582354</v>
      </c>
      <c r="W251" s="64">
        <v>485295</v>
      </c>
      <c r="X251" s="20" t="s">
        <v>640</v>
      </c>
      <c r="Y251" s="20" t="s">
        <v>641</v>
      </c>
      <c r="Z251" s="39" t="s">
        <v>47</v>
      </c>
      <c r="AA251" s="40" t="s">
        <v>47</v>
      </c>
      <c r="AB251" s="27">
        <v>1</v>
      </c>
      <c r="AC251" s="27">
        <v>0</v>
      </c>
      <c r="AD251" s="27" t="s">
        <v>47</v>
      </c>
      <c r="AE251" s="40" t="s">
        <v>269</v>
      </c>
      <c r="AF251" s="24">
        <v>44308</v>
      </c>
      <c r="AG251" s="20" t="s">
        <v>1262</v>
      </c>
      <c r="AH251" s="39" t="s">
        <v>47</v>
      </c>
      <c r="AI251" s="37">
        <v>44315</v>
      </c>
      <c r="AJ251" s="37">
        <v>44316</v>
      </c>
      <c r="AK251" s="39" t="s">
        <v>47</v>
      </c>
      <c r="AL251" s="39" t="s">
        <v>47</v>
      </c>
      <c r="AM251" s="37" t="s">
        <v>47</v>
      </c>
      <c r="AN251" s="37" t="s">
        <v>47</v>
      </c>
      <c r="AO251" s="27" t="s">
        <v>52</v>
      </c>
      <c r="AP251" s="27" t="s">
        <v>868</v>
      </c>
      <c r="AQ251" s="27" t="s">
        <v>159</v>
      </c>
      <c r="AR251" s="27">
        <v>7203313756</v>
      </c>
      <c r="AS251" s="42">
        <v>579999.99600000004</v>
      </c>
      <c r="AT251" s="41">
        <v>483333.33</v>
      </c>
      <c r="AU251" s="42" t="s">
        <v>91</v>
      </c>
      <c r="AV251" s="39"/>
      <c r="AW251" s="42"/>
      <c r="AX251" s="42">
        <v>580000</v>
      </c>
      <c r="AY251" s="42">
        <f>AX251/1.2</f>
        <v>483333.33333333337</v>
      </c>
      <c r="AZ251" s="37" t="s">
        <v>1263</v>
      </c>
      <c r="BA251" s="37">
        <v>44335</v>
      </c>
      <c r="BB251" s="37" t="s">
        <v>52</v>
      </c>
      <c r="BC251" s="37">
        <v>44335</v>
      </c>
      <c r="BD251" s="159"/>
      <c r="BE251" s="27"/>
      <c r="BF251" s="20" t="s">
        <v>65</v>
      </c>
      <c r="BG251" s="30"/>
      <c r="BH251" s="43"/>
      <c r="BI251" s="35" t="s">
        <v>47</v>
      </c>
      <c r="BJ251" s="35"/>
    </row>
    <row r="252" spans="1:62" s="33" customFormat="1" ht="45" x14ac:dyDescent="0.2">
      <c r="A252" s="20">
        <v>250</v>
      </c>
      <c r="B252" s="36">
        <v>44284</v>
      </c>
      <c r="C252" s="20" t="s">
        <v>518</v>
      </c>
      <c r="D252" s="20" t="s">
        <v>45</v>
      </c>
      <c r="E252" s="46" t="s">
        <v>54</v>
      </c>
      <c r="F252" s="39" t="s">
        <v>519</v>
      </c>
      <c r="G252" s="35" t="s">
        <v>47</v>
      </c>
      <c r="H252" s="35" t="s">
        <v>52</v>
      </c>
      <c r="I252" s="37">
        <v>44287</v>
      </c>
      <c r="J252" s="46" t="s">
        <v>520</v>
      </c>
      <c r="K252" s="160" t="s">
        <v>1107</v>
      </c>
      <c r="L252" s="25" t="s">
        <v>630</v>
      </c>
      <c r="M252" s="326">
        <v>315</v>
      </c>
      <c r="N252" s="183" t="s">
        <v>804</v>
      </c>
      <c r="O252" s="158" t="s">
        <v>47</v>
      </c>
      <c r="P252" s="158" t="s">
        <v>47</v>
      </c>
      <c r="Q252" s="177"/>
      <c r="R252" s="25" t="s">
        <v>805</v>
      </c>
      <c r="S252" s="20" t="s">
        <v>593</v>
      </c>
      <c r="T252" s="20" t="s">
        <v>594</v>
      </c>
      <c r="U252" s="20" t="s">
        <v>806</v>
      </c>
      <c r="V252" s="47">
        <v>379738.93199999997</v>
      </c>
      <c r="W252" s="64">
        <v>316449.11</v>
      </c>
      <c r="X252" s="20" t="s">
        <v>640</v>
      </c>
      <c r="Y252" s="20" t="s">
        <v>801</v>
      </c>
      <c r="Z252" s="39" t="s">
        <v>47</v>
      </c>
      <c r="AA252" s="40" t="s">
        <v>47</v>
      </c>
      <c r="AB252" s="27">
        <v>3</v>
      </c>
      <c r="AC252" s="27">
        <v>0</v>
      </c>
      <c r="AD252" s="27" t="s">
        <v>47</v>
      </c>
      <c r="AE252" s="40" t="s">
        <v>47</v>
      </c>
      <c r="AF252" s="24">
        <v>44337</v>
      </c>
      <c r="AG252" s="39" t="s">
        <v>1469</v>
      </c>
      <c r="AH252" s="39"/>
      <c r="AI252" s="37">
        <v>44350</v>
      </c>
      <c r="AJ252" s="37">
        <v>44350</v>
      </c>
      <c r="AK252" s="39" t="s">
        <v>47</v>
      </c>
      <c r="AL252" s="39" t="s">
        <v>47</v>
      </c>
      <c r="AM252" s="37" t="s">
        <v>47</v>
      </c>
      <c r="AN252" s="37" t="s">
        <v>47</v>
      </c>
      <c r="AO252" s="27" t="s">
        <v>47</v>
      </c>
      <c r="AP252" s="27"/>
      <c r="AQ252" s="27" t="s">
        <v>159</v>
      </c>
      <c r="AR252" s="27">
        <v>7203313756</v>
      </c>
      <c r="AS252" s="42">
        <v>495000</v>
      </c>
      <c r="AT252" s="41">
        <v>412500</v>
      </c>
      <c r="AU252" s="42" t="s">
        <v>91</v>
      </c>
      <c r="AV252" s="39" t="s">
        <v>271</v>
      </c>
      <c r="AW252" s="42">
        <v>774645.84</v>
      </c>
      <c r="AX252" s="42">
        <f>AY252*1.2</f>
        <v>495000</v>
      </c>
      <c r="AY252" s="42">
        <v>412500</v>
      </c>
      <c r="AZ252" s="37" t="s">
        <v>1470</v>
      </c>
      <c r="BA252" s="37">
        <v>44370</v>
      </c>
      <c r="BB252" s="37" t="s">
        <v>52</v>
      </c>
      <c r="BC252" s="37">
        <v>44371</v>
      </c>
      <c r="BD252" s="159"/>
      <c r="BE252" s="27"/>
      <c r="BF252" s="20" t="s">
        <v>65</v>
      </c>
      <c r="BG252" s="30"/>
      <c r="BH252" s="43"/>
      <c r="BI252" s="60" t="s">
        <v>47</v>
      </c>
      <c r="BJ252" s="60"/>
    </row>
    <row r="253" spans="1:62" s="268" customFormat="1" ht="120" x14ac:dyDescent="0.2">
      <c r="A253" s="250">
        <v>251</v>
      </c>
      <c r="B253" s="251">
        <v>44299</v>
      </c>
      <c r="C253" s="250" t="s">
        <v>1108</v>
      </c>
      <c r="D253" s="250" t="s">
        <v>51</v>
      </c>
      <c r="E253" s="313" t="s">
        <v>54</v>
      </c>
      <c r="F253" s="250">
        <v>32110225946</v>
      </c>
      <c r="G253" s="267" t="s">
        <v>47</v>
      </c>
      <c r="H253" s="267" t="s">
        <v>52</v>
      </c>
      <c r="I253" s="254">
        <v>44309</v>
      </c>
      <c r="J253" s="318" t="s">
        <v>1109</v>
      </c>
      <c r="K253" s="278" t="s">
        <v>1110</v>
      </c>
      <c r="L253" s="255" t="s">
        <v>630</v>
      </c>
      <c r="M253" s="326">
        <v>316</v>
      </c>
      <c r="N253" s="255" t="s">
        <v>750</v>
      </c>
      <c r="O253" s="158" t="s">
        <v>47</v>
      </c>
      <c r="P253" s="158" t="s">
        <v>47</v>
      </c>
      <c r="Q253" s="177" t="s">
        <v>47</v>
      </c>
      <c r="R253" s="255" t="s">
        <v>727</v>
      </c>
      <c r="S253" s="250" t="s">
        <v>728</v>
      </c>
      <c r="T253" s="250" t="s">
        <v>714</v>
      </c>
      <c r="U253" s="250" t="s">
        <v>729</v>
      </c>
      <c r="V253" s="262">
        <f>W253*1.2</f>
        <v>614473430.20799994</v>
      </c>
      <c r="W253" s="64">
        <v>512061191.83999997</v>
      </c>
      <c r="X253" s="250" t="s">
        <v>716</v>
      </c>
      <c r="Y253" s="250" t="s">
        <v>747</v>
      </c>
      <c r="Z253" s="259" t="s">
        <v>47</v>
      </c>
      <c r="AA253" s="260" t="s">
        <v>47</v>
      </c>
      <c r="AB253" s="261">
        <v>3</v>
      </c>
      <c r="AC253" s="261">
        <v>3</v>
      </c>
      <c r="AD253" s="261" t="s">
        <v>1471</v>
      </c>
      <c r="AE253" s="260"/>
      <c r="AF253" s="256">
        <v>44350</v>
      </c>
      <c r="AG253" s="363" t="s">
        <v>47</v>
      </c>
      <c r="AH253" s="363" t="s">
        <v>47</v>
      </c>
      <c r="AI253" s="254" t="s">
        <v>47</v>
      </c>
      <c r="AJ253" s="254" t="s">
        <v>47</v>
      </c>
      <c r="AK253" s="259" t="s">
        <v>47</v>
      </c>
      <c r="AL253" s="259" t="s">
        <v>1435</v>
      </c>
      <c r="AM253" s="254">
        <v>44355</v>
      </c>
      <c r="AN253" s="254">
        <v>44356</v>
      </c>
      <c r="AO253" s="261" t="s">
        <v>52</v>
      </c>
      <c r="AP253" s="261" t="s">
        <v>1472</v>
      </c>
      <c r="AQ253" s="261"/>
      <c r="AR253" s="261"/>
      <c r="AS253" s="263"/>
      <c r="AT253" s="41"/>
      <c r="AU253" s="263"/>
      <c r="AV253" s="259"/>
      <c r="AW253" s="263"/>
      <c r="AX253" s="263"/>
      <c r="AY253" s="263"/>
      <c r="AZ253" s="254"/>
      <c r="BA253" s="254"/>
      <c r="BB253" s="254"/>
      <c r="BC253" s="254"/>
      <c r="BD253" s="264"/>
      <c r="BE253" s="261"/>
      <c r="BF253" s="250" t="s">
        <v>65</v>
      </c>
      <c r="BG253" s="265"/>
      <c r="BH253" s="266"/>
      <c r="BI253" s="297">
        <v>44301</v>
      </c>
      <c r="BJ253" s="297">
        <v>44309</v>
      </c>
    </row>
    <row r="254" spans="1:62" s="33" customFormat="1" ht="45" x14ac:dyDescent="0.2">
      <c r="A254" s="20">
        <v>252</v>
      </c>
      <c r="B254" s="36"/>
      <c r="C254" s="271" t="s">
        <v>521</v>
      </c>
      <c r="D254" s="20" t="s">
        <v>45</v>
      </c>
      <c r="E254" s="46" t="s">
        <v>55</v>
      </c>
      <c r="F254" s="20" t="s">
        <v>47</v>
      </c>
      <c r="G254" s="35" t="s">
        <v>47</v>
      </c>
      <c r="H254" s="35" t="s">
        <v>47</v>
      </c>
      <c r="I254" s="37" t="s">
        <v>47</v>
      </c>
      <c r="J254" s="51" t="s">
        <v>62</v>
      </c>
      <c r="K254" s="160" t="s">
        <v>47</v>
      </c>
      <c r="L254" s="160" t="s">
        <v>604</v>
      </c>
      <c r="M254" s="326">
        <v>317</v>
      </c>
      <c r="N254" s="160">
        <v>27</v>
      </c>
      <c r="O254" s="158" t="s">
        <v>47</v>
      </c>
      <c r="P254" s="158" t="s">
        <v>52</v>
      </c>
      <c r="Q254" s="177" t="s">
        <v>644</v>
      </c>
      <c r="R254" s="25" t="s">
        <v>592</v>
      </c>
      <c r="S254" s="20" t="s">
        <v>610</v>
      </c>
      <c r="T254" s="20" t="s">
        <v>608</v>
      </c>
      <c r="U254" s="20" t="s">
        <v>595</v>
      </c>
      <c r="V254" s="26">
        <f>W254*1.2</f>
        <v>377400</v>
      </c>
      <c r="W254" s="64">
        <v>314500</v>
      </c>
      <c r="X254" s="20" t="s">
        <v>596</v>
      </c>
      <c r="Y254" s="20" t="s">
        <v>993</v>
      </c>
      <c r="Z254" s="39" t="s">
        <v>47</v>
      </c>
      <c r="AA254" s="40" t="s">
        <v>47</v>
      </c>
      <c r="AB254" s="27">
        <v>1</v>
      </c>
      <c r="AC254" s="27">
        <v>0</v>
      </c>
      <c r="AD254" s="27" t="s">
        <v>47</v>
      </c>
      <c r="AE254" s="40" t="s">
        <v>47</v>
      </c>
      <c r="AF254" s="24" t="s">
        <v>168</v>
      </c>
      <c r="AG254" s="39" t="s">
        <v>169</v>
      </c>
      <c r="AH254" s="39" t="s">
        <v>522</v>
      </c>
      <c r="AI254" s="37">
        <v>44284</v>
      </c>
      <c r="AJ254" s="37" t="s">
        <v>47</v>
      </c>
      <c r="AK254" s="39" t="s">
        <v>47</v>
      </c>
      <c r="AL254" s="39" t="s">
        <v>47</v>
      </c>
      <c r="AM254" s="37" t="s">
        <v>47</v>
      </c>
      <c r="AN254" s="37" t="s">
        <v>47</v>
      </c>
      <c r="AO254" s="27" t="s">
        <v>47</v>
      </c>
      <c r="AP254" s="27"/>
      <c r="AQ254" s="27" t="s">
        <v>523</v>
      </c>
      <c r="AR254" s="27">
        <v>7203474810</v>
      </c>
      <c r="AS254" s="42">
        <f>AT254*1.2</f>
        <v>377400</v>
      </c>
      <c r="AT254" s="41">
        <f>W254</f>
        <v>314500</v>
      </c>
      <c r="AU254" s="42" t="s">
        <v>91</v>
      </c>
      <c r="AV254" s="39" t="s">
        <v>47</v>
      </c>
      <c r="AW254" s="42" t="s">
        <v>47</v>
      </c>
      <c r="AX254" s="42">
        <v>377400</v>
      </c>
      <c r="AY254" s="42">
        <f>AX254/1.2</f>
        <v>314500</v>
      </c>
      <c r="AZ254" s="37" t="s">
        <v>1111</v>
      </c>
      <c r="BA254" s="37">
        <v>44300</v>
      </c>
      <c r="BB254" s="37" t="s">
        <v>47</v>
      </c>
      <c r="BC254" s="37">
        <v>44300</v>
      </c>
      <c r="BD254" s="159"/>
      <c r="BE254" s="27"/>
      <c r="BF254" s="20" t="s">
        <v>60</v>
      </c>
      <c r="BG254" s="30" t="s">
        <v>524</v>
      </c>
      <c r="BH254" s="43"/>
      <c r="BI254" s="35"/>
      <c r="BJ254" s="35"/>
    </row>
    <row r="255" spans="1:62" s="33" customFormat="1" ht="45" x14ac:dyDescent="0.2">
      <c r="A255" s="20">
        <v>253</v>
      </c>
      <c r="B255" s="36"/>
      <c r="C255" s="271" t="s">
        <v>525</v>
      </c>
      <c r="D255" s="20" t="s">
        <v>45</v>
      </c>
      <c r="E255" s="46" t="s">
        <v>55</v>
      </c>
      <c r="F255" s="20" t="s">
        <v>47</v>
      </c>
      <c r="G255" s="35" t="s">
        <v>47</v>
      </c>
      <c r="H255" s="35" t="s">
        <v>47</v>
      </c>
      <c r="I255" s="37" t="s">
        <v>526</v>
      </c>
      <c r="J255" s="51" t="s">
        <v>527</v>
      </c>
      <c r="K255" s="160" t="s">
        <v>47</v>
      </c>
      <c r="L255" s="160" t="s">
        <v>604</v>
      </c>
      <c r="M255" s="326">
        <v>318</v>
      </c>
      <c r="N255" s="160" t="s">
        <v>1112</v>
      </c>
      <c r="O255" s="158" t="s">
        <v>47</v>
      </c>
      <c r="P255" s="158" t="s">
        <v>52</v>
      </c>
      <c r="Q255" s="177" t="s">
        <v>644</v>
      </c>
      <c r="R255" s="25" t="s">
        <v>1082</v>
      </c>
      <c r="S255" s="20" t="s">
        <v>610</v>
      </c>
      <c r="T255" s="20" t="s">
        <v>608</v>
      </c>
      <c r="U255" s="20" t="s">
        <v>1083</v>
      </c>
      <c r="V255" s="80">
        <f>W255*1.2</f>
        <v>194400</v>
      </c>
      <c r="W255" s="64">
        <v>162000</v>
      </c>
      <c r="X255" s="20" t="s">
        <v>776</v>
      </c>
      <c r="Y255" s="20" t="s">
        <v>993</v>
      </c>
      <c r="Z255" s="39" t="s">
        <v>47</v>
      </c>
      <c r="AA255" s="39" t="s">
        <v>47</v>
      </c>
      <c r="AB255" s="27">
        <v>1</v>
      </c>
      <c r="AC255" s="27">
        <v>0</v>
      </c>
      <c r="AD255" s="27" t="s">
        <v>47</v>
      </c>
      <c r="AE255" s="40" t="s">
        <v>47</v>
      </c>
      <c r="AF255" s="39" t="s">
        <v>168</v>
      </c>
      <c r="AG255" s="39" t="s">
        <v>169</v>
      </c>
      <c r="AH255" s="39" t="s">
        <v>309</v>
      </c>
      <c r="AI255" s="37">
        <v>44284</v>
      </c>
      <c r="AJ255" s="37" t="s">
        <v>47</v>
      </c>
      <c r="AK255" s="37" t="s">
        <v>47</v>
      </c>
      <c r="AL255" s="37" t="s">
        <v>47</v>
      </c>
      <c r="AM255" s="37" t="s">
        <v>47</v>
      </c>
      <c r="AN255" s="37" t="s">
        <v>47</v>
      </c>
      <c r="AO255" s="27" t="s">
        <v>47</v>
      </c>
      <c r="AP255" s="27"/>
      <c r="AQ255" s="27" t="s">
        <v>528</v>
      </c>
      <c r="AR255" s="27">
        <v>3123385275</v>
      </c>
      <c r="AS255" s="42">
        <f>AT255*1.2</f>
        <v>194400</v>
      </c>
      <c r="AT255" s="41">
        <f>W255</f>
        <v>162000</v>
      </c>
      <c r="AU255" s="42" t="s">
        <v>84</v>
      </c>
      <c r="AV255" s="39" t="s">
        <v>47</v>
      </c>
      <c r="AW255" s="42" t="s">
        <v>47</v>
      </c>
      <c r="AX255" s="42">
        <f>AY255*1.2</f>
        <v>194400</v>
      </c>
      <c r="AY255" s="42">
        <v>162000</v>
      </c>
      <c r="AZ255" s="37" t="s">
        <v>1113</v>
      </c>
      <c r="BA255" s="37">
        <v>44307</v>
      </c>
      <c r="BB255" s="37" t="s">
        <v>47</v>
      </c>
      <c r="BC255" s="37">
        <v>44307</v>
      </c>
      <c r="BD255" s="159"/>
      <c r="BE255" s="27"/>
      <c r="BF255" s="20" t="s">
        <v>60</v>
      </c>
      <c r="BG255" s="30" t="s">
        <v>248</v>
      </c>
      <c r="BH255" s="43"/>
      <c r="BI255" s="35"/>
      <c r="BJ255" s="35"/>
    </row>
    <row r="256" spans="1:62" s="33" customFormat="1" ht="30" x14ac:dyDescent="0.2">
      <c r="A256" s="20">
        <v>254</v>
      </c>
      <c r="B256" s="36"/>
      <c r="C256" s="271" t="s">
        <v>529</v>
      </c>
      <c r="D256" s="20" t="s">
        <v>45</v>
      </c>
      <c r="E256" s="46" t="s">
        <v>55</v>
      </c>
      <c r="F256" s="20" t="s">
        <v>47</v>
      </c>
      <c r="G256" s="35" t="s">
        <v>47</v>
      </c>
      <c r="H256" s="35" t="s">
        <v>47</v>
      </c>
      <c r="I256" s="37" t="s">
        <v>47</v>
      </c>
      <c r="J256" s="51" t="s">
        <v>530</v>
      </c>
      <c r="K256" s="160" t="s">
        <v>47</v>
      </c>
      <c r="L256" s="25" t="s">
        <v>604</v>
      </c>
      <c r="M256" s="326">
        <v>319</v>
      </c>
      <c r="N256" s="25" t="s">
        <v>991</v>
      </c>
      <c r="O256" s="158">
        <v>50</v>
      </c>
      <c r="P256" s="158"/>
      <c r="Q256" s="177"/>
      <c r="R256" s="25" t="s">
        <v>592</v>
      </c>
      <c r="S256" s="20" t="s">
        <v>610</v>
      </c>
      <c r="T256" s="20" t="s">
        <v>865</v>
      </c>
      <c r="U256" s="20" t="s">
        <v>595</v>
      </c>
      <c r="V256" s="26">
        <f>W256*1.2</f>
        <v>174000</v>
      </c>
      <c r="W256" s="64">
        <v>145000</v>
      </c>
      <c r="X256" s="20" t="s">
        <v>776</v>
      </c>
      <c r="Y256" s="20" t="s">
        <v>993</v>
      </c>
      <c r="Z256" s="39" t="s">
        <v>47</v>
      </c>
      <c r="AA256" s="40" t="s">
        <v>47</v>
      </c>
      <c r="AB256" s="27">
        <v>1</v>
      </c>
      <c r="AC256" s="27">
        <v>0</v>
      </c>
      <c r="AD256" s="27" t="s">
        <v>47</v>
      </c>
      <c r="AE256" s="40" t="s">
        <v>47</v>
      </c>
      <c r="AF256" s="24" t="s">
        <v>168</v>
      </c>
      <c r="AG256" s="52" t="s">
        <v>169</v>
      </c>
      <c r="AH256" s="52" t="s">
        <v>478</v>
      </c>
      <c r="AI256" s="37">
        <v>44284</v>
      </c>
      <c r="AJ256" s="37" t="s">
        <v>47</v>
      </c>
      <c r="AK256" s="39" t="s">
        <v>47</v>
      </c>
      <c r="AL256" s="39" t="s">
        <v>47</v>
      </c>
      <c r="AM256" s="37" t="s">
        <v>47</v>
      </c>
      <c r="AN256" s="37" t="s">
        <v>47</v>
      </c>
      <c r="AO256" s="27" t="s">
        <v>47</v>
      </c>
      <c r="AP256" s="27"/>
      <c r="AQ256" s="27" t="s">
        <v>531</v>
      </c>
      <c r="AR256" s="27">
        <v>7804145619</v>
      </c>
      <c r="AS256" s="42">
        <f>AT256*1.2</f>
        <v>174000</v>
      </c>
      <c r="AT256" s="41">
        <f>W256</f>
        <v>145000</v>
      </c>
      <c r="AU256" s="42" t="s">
        <v>84</v>
      </c>
      <c r="AV256" s="39" t="s">
        <v>47</v>
      </c>
      <c r="AW256" s="42" t="s">
        <v>47</v>
      </c>
      <c r="AX256" s="42">
        <v>174000</v>
      </c>
      <c r="AY256" s="42">
        <f>AX256/1.2</f>
        <v>145000</v>
      </c>
      <c r="AZ256" s="37" t="s">
        <v>1114</v>
      </c>
      <c r="BA256" s="37">
        <v>44302</v>
      </c>
      <c r="BB256" s="37" t="s">
        <v>47</v>
      </c>
      <c r="BC256" s="37">
        <v>44306</v>
      </c>
      <c r="BD256" s="159"/>
      <c r="BE256" s="81"/>
      <c r="BF256" s="20" t="s">
        <v>60</v>
      </c>
      <c r="BG256" s="30" t="s">
        <v>524</v>
      </c>
      <c r="BH256" s="43"/>
      <c r="BI256" s="35"/>
      <c r="BJ256" s="35"/>
    </row>
    <row r="257" spans="1:62" s="33" customFormat="1" ht="30" x14ac:dyDescent="0.2">
      <c r="A257" s="20">
        <v>255</v>
      </c>
      <c r="B257" s="36"/>
      <c r="C257" s="271" t="s">
        <v>532</v>
      </c>
      <c r="D257" s="20" t="s">
        <v>45</v>
      </c>
      <c r="E257" s="46" t="s">
        <v>55</v>
      </c>
      <c r="F257" s="20" t="s">
        <v>47</v>
      </c>
      <c r="G257" s="35" t="s">
        <v>47</v>
      </c>
      <c r="H257" s="35" t="s">
        <v>47</v>
      </c>
      <c r="I257" s="37" t="s">
        <v>47</v>
      </c>
      <c r="J257" s="51" t="s">
        <v>533</v>
      </c>
      <c r="K257" s="160" t="s">
        <v>47</v>
      </c>
      <c r="L257" s="25" t="s">
        <v>604</v>
      </c>
      <c r="M257" s="326">
        <v>320</v>
      </c>
      <c r="N257" s="25" t="s">
        <v>842</v>
      </c>
      <c r="O257" s="158" t="s">
        <v>47</v>
      </c>
      <c r="P257" s="158" t="s">
        <v>52</v>
      </c>
      <c r="Q257" s="177" t="s">
        <v>644</v>
      </c>
      <c r="R257" s="25" t="s">
        <v>592</v>
      </c>
      <c r="S257" s="20" t="s">
        <v>610</v>
      </c>
      <c r="T257" s="20" t="s">
        <v>782</v>
      </c>
      <c r="U257" s="20" t="s">
        <v>595</v>
      </c>
      <c r="V257" s="26">
        <f>W257*1.2</f>
        <v>328399.99199999997</v>
      </c>
      <c r="W257" s="48">
        <v>273666.65999999997</v>
      </c>
      <c r="X257" s="20" t="s">
        <v>716</v>
      </c>
      <c r="Y257" s="20" t="s">
        <v>747</v>
      </c>
      <c r="Z257" s="39" t="s">
        <v>47</v>
      </c>
      <c r="AA257" s="40" t="s">
        <v>47</v>
      </c>
      <c r="AB257" s="27">
        <v>1</v>
      </c>
      <c r="AC257" s="27">
        <v>0</v>
      </c>
      <c r="AD257" s="27" t="s">
        <v>47</v>
      </c>
      <c r="AE257" s="40" t="s">
        <v>47</v>
      </c>
      <c r="AF257" s="24" t="s">
        <v>168</v>
      </c>
      <c r="AG257" s="52" t="s">
        <v>169</v>
      </c>
      <c r="AH257" s="52" t="s">
        <v>511</v>
      </c>
      <c r="AI257" s="37">
        <v>44284</v>
      </c>
      <c r="AJ257" s="37" t="s">
        <v>47</v>
      </c>
      <c r="AK257" s="39" t="s">
        <v>47</v>
      </c>
      <c r="AL257" s="39" t="s">
        <v>47</v>
      </c>
      <c r="AM257" s="37" t="s">
        <v>47</v>
      </c>
      <c r="AN257" s="37" t="s">
        <v>47</v>
      </c>
      <c r="AO257" s="27" t="s">
        <v>47</v>
      </c>
      <c r="AP257" s="27"/>
      <c r="AQ257" s="27" t="s">
        <v>534</v>
      </c>
      <c r="AR257" s="27">
        <v>7203378023</v>
      </c>
      <c r="AS257" s="42">
        <f>AT257*1.2</f>
        <v>328399.99199999997</v>
      </c>
      <c r="AT257" s="41">
        <f>W257</f>
        <v>273666.65999999997</v>
      </c>
      <c r="AU257" s="42" t="s">
        <v>91</v>
      </c>
      <c r="AV257" s="39" t="s">
        <v>47</v>
      </c>
      <c r="AW257" s="42" t="s">
        <v>47</v>
      </c>
      <c r="AX257" s="42">
        <v>328000</v>
      </c>
      <c r="AY257" s="42">
        <f>AX257/1.2</f>
        <v>273333.33333333337</v>
      </c>
      <c r="AZ257" s="37" t="s">
        <v>1115</v>
      </c>
      <c r="BA257" s="37">
        <v>44292</v>
      </c>
      <c r="BB257" s="37" t="s">
        <v>47</v>
      </c>
      <c r="BC257" s="37">
        <v>44292</v>
      </c>
      <c r="BD257" s="159"/>
      <c r="BE257" s="81"/>
      <c r="BF257" s="20" t="s">
        <v>60</v>
      </c>
      <c r="BG257" s="30" t="s">
        <v>75</v>
      </c>
      <c r="BH257" s="43"/>
      <c r="BI257" s="35"/>
      <c r="BJ257" s="35"/>
    </row>
    <row r="258" spans="1:62" s="33" customFormat="1" ht="60" x14ac:dyDescent="0.2">
      <c r="A258" s="20">
        <v>256</v>
      </c>
      <c r="B258" s="36"/>
      <c r="C258" s="271" t="s">
        <v>535</v>
      </c>
      <c r="D258" s="20" t="s">
        <v>45</v>
      </c>
      <c r="E258" s="46" t="s">
        <v>55</v>
      </c>
      <c r="F258" s="20" t="s">
        <v>47</v>
      </c>
      <c r="G258" s="35" t="s">
        <v>47</v>
      </c>
      <c r="H258" s="35" t="s">
        <v>47</v>
      </c>
      <c r="I258" s="37" t="s">
        <v>47</v>
      </c>
      <c r="J258" s="51" t="s">
        <v>536</v>
      </c>
      <c r="K258" s="160" t="s">
        <v>47</v>
      </c>
      <c r="L258" s="25" t="s">
        <v>604</v>
      </c>
      <c r="M258" s="326">
        <v>321</v>
      </c>
      <c r="N258" s="25" t="s">
        <v>684</v>
      </c>
      <c r="O258" s="158" t="s">
        <v>47</v>
      </c>
      <c r="P258" s="158"/>
      <c r="Q258" s="177"/>
      <c r="R258" s="25" t="s">
        <v>592</v>
      </c>
      <c r="S258" s="20" t="s">
        <v>593</v>
      </c>
      <c r="T258" s="20" t="s">
        <v>632</v>
      </c>
      <c r="U258" s="20" t="s">
        <v>595</v>
      </c>
      <c r="V258" s="26"/>
      <c r="W258" s="48">
        <v>200000</v>
      </c>
      <c r="X258" s="20" t="s">
        <v>640</v>
      </c>
      <c r="Y258" s="20" t="s">
        <v>641</v>
      </c>
      <c r="Z258" s="39" t="s">
        <v>47</v>
      </c>
      <c r="AA258" s="40" t="s">
        <v>47</v>
      </c>
      <c r="AB258" s="27">
        <v>1</v>
      </c>
      <c r="AC258" s="27">
        <v>0</v>
      </c>
      <c r="AD258" s="27" t="s">
        <v>47</v>
      </c>
      <c r="AE258" s="40" t="s">
        <v>47</v>
      </c>
      <c r="AF258" s="24" t="s">
        <v>168</v>
      </c>
      <c r="AG258" s="52" t="s">
        <v>169</v>
      </c>
      <c r="AH258" s="52" t="s">
        <v>300</v>
      </c>
      <c r="AI258" s="37">
        <v>44284</v>
      </c>
      <c r="AJ258" s="37" t="s">
        <v>47</v>
      </c>
      <c r="AK258" s="39" t="s">
        <v>47</v>
      </c>
      <c r="AL258" s="39" t="s">
        <v>47</v>
      </c>
      <c r="AM258" s="37" t="s">
        <v>47</v>
      </c>
      <c r="AN258" s="37" t="s">
        <v>47</v>
      </c>
      <c r="AO258" s="27" t="s">
        <v>47</v>
      </c>
      <c r="AP258" s="27"/>
      <c r="AQ258" s="27" t="s">
        <v>79</v>
      </c>
      <c r="AR258" s="27">
        <v>7202005678</v>
      </c>
      <c r="AS258" s="42"/>
      <c r="AT258" s="41">
        <f>W258</f>
        <v>200000</v>
      </c>
      <c r="AU258" s="42" t="s">
        <v>47</v>
      </c>
      <c r="AV258" s="39" t="s">
        <v>47</v>
      </c>
      <c r="AW258" s="42" t="s">
        <v>47</v>
      </c>
      <c r="AX258" s="42"/>
      <c r="AY258" s="42">
        <v>200000</v>
      </c>
      <c r="AZ258" s="37" t="s">
        <v>1116</v>
      </c>
      <c r="BA258" s="37">
        <v>44291</v>
      </c>
      <c r="BB258" s="37" t="s">
        <v>47</v>
      </c>
      <c r="BC258" s="37">
        <v>44291</v>
      </c>
      <c r="BD258" s="159"/>
      <c r="BE258" s="82"/>
      <c r="BF258" s="20" t="s">
        <v>60</v>
      </c>
      <c r="BG258" s="30" t="s">
        <v>75</v>
      </c>
      <c r="BH258" s="43"/>
      <c r="BI258" s="35"/>
      <c r="BJ258" s="35"/>
    </row>
    <row r="259" spans="1:62" s="360" customFormat="1" ht="30" x14ac:dyDescent="0.2">
      <c r="A259" s="336">
        <v>257</v>
      </c>
      <c r="B259" s="337"/>
      <c r="C259" s="336" t="s">
        <v>537</v>
      </c>
      <c r="D259" s="336" t="s">
        <v>45</v>
      </c>
      <c r="E259" s="338" t="s">
        <v>259</v>
      </c>
      <c r="F259" s="336">
        <v>32110153203</v>
      </c>
      <c r="G259" s="339" t="s">
        <v>47</v>
      </c>
      <c r="H259" s="339" t="s">
        <v>47</v>
      </c>
      <c r="I259" s="340">
        <v>44288</v>
      </c>
      <c r="J259" s="341" t="s">
        <v>468</v>
      </c>
      <c r="K259" s="364" t="s">
        <v>1117</v>
      </c>
      <c r="L259" s="343" t="s">
        <v>604</v>
      </c>
      <c r="M259" s="344">
        <v>322</v>
      </c>
      <c r="N259" s="343" t="s">
        <v>1077</v>
      </c>
      <c r="O259" s="345" t="s">
        <v>47</v>
      </c>
      <c r="P259" s="345" t="s">
        <v>47</v>
      </c>
      <c r="Q259" s="346" t="s">
        <v>47</v>
      </c>
      <c r="R259" s="343" t="s">
        <v>592</v>
      </c>
      <c r="S259" s="336" t="s">
        <v>610</v>
      </c>
      <c r="T259" s="336" t="s">
        <v>1034</v>
      </c>
      <c r="U259" s="336" t="s">
        <v>595</v>
      </c>
      <c r="V259" s="347">
        <v>518255.18400000001</v>
      </c>
      <c r="W259" s="365">
        <v>431879.32</v>
      </c>
      <c r="X259" s="366" t="s">
        <v>716</v>
      </c>
      <c r="Y259" s="336" t="s">
        <v>993</v>
      </c>
      <c r="Z259" s="349" t="s">
        <v>47</v>
      </c>
      <c r="AA259" s="350" t="s">
        <v>47</v>
      </c>
      <c r="AB259" s="351">
        <v>0</v>
      </c>
      <c r="AC259" s="351">
        <v>0</v>
      </c>
      <c r="AD259" s="351" t="s">
        <v>47</v>
      </c>
      <c r="AE259" s="350" t="s">
        <v>47</v>
      </c>
      <c r="AF259" s="352">
        <v>44302</v>
      </c>
      <c r="AG259" s="367" t="s">
        <v>1118</v>
      </c>
      <c r="AH259" s="353"/>
      <c r="AI259" s="340">
        <v>44306</v>
      </c>
      <c r="AJ259" s="340">
        <v>44306</v>
      </c>
      <c r="AK259" s="349" t="s">
        <v>47</v>
      </c>
      <c r="AL259" s="349" t="s">
        <v>47</v>
      </c>
      <c r="AM259" s="340" t="s">
        <v>47</v>
      </c>
      <c r="AN259" s="340" t="s">
        <v>47</v>
      </c>
      <c r="AO259" s="351" t="s">
        <v>52</v>
      </c>
      <c r="AP259" s="351" t="s">
        <v>1119</v>
      </c>
      <c r="AQ259" s="351"/>
      <c r="AR259" s="351"/>
      <c r="AS259" s="354"/>
      <c r="AT259" s="355"/>
      <c r="AU259" s="354"/>
      <c r="AV259" s="349"/>
      <c r="AW259" s="354"/>
      <c r="AX259" s="354"/>
      <c r="AY259" s="354"/>
      <c r="AZ259" s="340"/>
      <c r="BA259" s="340"/>
      <c r="BB259" s="340"/>
      <c r="BC259" s="340"/>
      <c r="BD259" s="356"/>
      <c r="BE259" s="351"/>
      <c r="BF259" s="336" t="s">
        <v>65</v>
      </c>
      <c r="BG259" s="357" t="s">
        <v>1120</v>
      </c>
      <c r="BH259" s="358"/>
      <c r="BI259" s="339"/>
      <c r="BJ259" s="339"/>
    </row>
    <row r="260" spans="1:62" s="268" customFormat="1" ht="45" x14ac:dyDescent="0.2">
      <c r="A260" s="250">
        <v>258</v>
      </c>
      <c r="B260" s="251">
        <v>44285</v>
      </c>
      <c r="C260" s="250" t="s">
        <v>538</v>
      </c>
      <c r="D260" s="250" t="s">
        <v>45</v>
      </c>
      <c r="E260" s="313" t="s">
        <v>54</v>
      </c>
      <c r="F260" s="250">
        <v>32110166057</v>
      </c>
      <c r="G260" s="267" t="s">
        <v>47</v>
      </c>
      <c r="H260" s="267" t="s">
        <v>47</v>
      </c>
      <c r="I260" s="254">
        <v>44293</v>
      </c>
      <c r="J260" s="314" t="s">
        <v>539</v>
      </c>
      <c r="K260" s="278" t="s">
        <v>1121</v>
      </c>
      <c r="L260" s="255" t="s">
        <v>604</v>
      </c>
      <c r="M260" s="326">
        <v>323</v>
      </c>
      <c r="N260" s="255" t="s">
        <v>1122</v>
      </c>
      <c r="O260" s="158" t="s">
        <v>47</v>
      </c>
      <c r="P260" s="158"/>
      <c r="Q260" s="177"/>
      <c r="R260" s="255" t="s">
        <v>1063</v>
      </c>
      <c r="S260" s="250" t="s">
        <v>610</v>
      </c>
      <c r="T260" s="250" t="s">
        <v>608</v>
      </c>
      <c r="U260" s="250" t="s">
        <v>1064</v>
      </c>
      <c r="V260" s="262">
        <v>213590.15999999997</v>
      </c>
      <c r="W260" s="64">
        <v>177991.8</v>
      </c>
      <c r="X260" s="316" t="s">
        <v>640</v>
      </c>
      <c r="Y260" s="250" t="s">
        <v>937</v>
      </c>
      <c r="Z260" s="259" t="s">
        <v>47</v>
      </c>
      <c r="AA260" s="260" t="s">
        <v>47</v>
      </c>
      <c r="AB260" s="261">
        <v>0</v>
      </c>
      <c r="AC260" s="261" t="s">
        <v>47</v>
      </c>
      <c r="AD260" s="261" t="s">
        <v>47</v>
      </c>
      <c r="AE260" s="260" t="s">
        <v>269</v>
      </c>
      <c r="AF260" s="256">
        <v>44308</v>
      </c>
      <c r="AG260" s="250" t="s">
        <v>1264</v>
      </c>
      <c r="AH260" s="368"/>
      <c r="AI260" s="254">
        <v>44315</v>
      </c>
      <c r="AJ260" s="254">
        <v>44316</v>
      </c>
      <c r="AK260" s="259" t="s">
        <v>47</v>
      </c>
      <c r="AL260" s="259" t="s">
        <v>47</v>
      </c>
      <c r="AM260" s="254" t="s">
        <v>47</v>
      </c>
      <c r="AN260" s="254" t="s">
        <v>47</v>
      </c>
      <c r="AO260" s="261" t="s">
        <v>52</v>
      </c>
      <c r="AP260" s="261" t="s">
        <v>432</v>
      </c>
      <c r="AQ260" s="261"/>
      <c r="AR260" s="261"/>
      <c r="AS260" s="263"/>
      <c r="AT260" s="41"/>
      <c r="AU260" s="263"/>
      <c r="AV260" s="259"/>
      <c r="AW260" s="263"/>
      <c r="AX260" s="263"/>
      <c r="AY260" s="263"/>
      <c r="AZ260" s="254"/>
      <c r="BA260" s="254"/>
      <c r="BB260" s="254"/>
      <c r="BC260" s="254"/>
      <c r="BD260" s="264"/>
      <c r="BE260" s="261"/>
      <c r="BF260" s="250" t="s">
        <v>65</v>
      </c>
      <c r="BG260" s="265"/>
      <c r="BH260" s="266"/>
      <c r="BI260" s="267"/>
      <c r="BJ260" s="267"/>
    </row>
    <row r="261" spans="1:62" s="33" customFormat="1" ht="165" x14ac:dyDescent="0.2">
      <c r="A261" s="20">
        <v>259</v>
      </c>
      <c r="B261" s="36">
        <v>44287</v>
      </c>
      <c r="C261" s="20" t="s">
        <v>1265</v>
      </c>
      <c r="D261" s="20" t="s">
        <v>51</v>
      </c>
      <c r="E261" s="46" t="s">
        <v>66</v>
      </c>
      <c r="F261" s="20">
        <v>32110398620</v>
      </c>
      <c r="G261" s="35" t="s">
        <v>52</v>
      </c>
      <c r="H261" s="35" t="s">
        <v>52</v>
      </c>
      <c r="I261" s="37">
        <v>44368</v>
      </c>
      <c r="J261" s="68" t="s">
        <v>1266</v>
      </c>
      <c r="K261" s="160" t="s">
        <v>1267</v>
      </c>
      <c r="L261" s="25" t="s">
        <v>604</v>
      </c>
      <c r="M261" s="326">
        <v>324</v>
      </c>
      <c r="N261" s="25" t="s">
        <v>874</v>
      </c>
      <c r="O261" s="158" t="s">
        <v>47</v>
      </c>
      <c r="P261" s="158"/>
      <c r="Q261" s="177"/>
      <c r="R261" s="310" t="s">
        <v>727</v>
      </c>
      <c r="S261" s="20" t="s">
        <v>728</v>
      </c>
      <c r="T261" s="20" t="s">
        <v>714</v>
      </c>
      <c r="U261" s="20" t="s">
        <v>729</v>
      </c>
      <c r="V261" s="26">
        <v>13884000</v>
      </c>
      <c r="W261" s="64">
        <f>V261/1.2</f>
        <v>11570000</v>
      </c>
      <c r="X261" s="175" t="s">
        <v>1123</v>
      </c>
      <c r="Y261" s="20" t="s">
        <v>1268</v>
      </c>
      <c r="Z261" s="39"/>
      <c r="AA261" s="40"/>
      <c r="AB261" s="27"/>
      <c r="AC261" s="27"/>
      <c r="AD261" s="27"/>
      <c r="AE261" s="40"/>
      <c r="AF261" s="24"/>
      <c r="AG261" s="52"/>
      <c r="AH261" s="52"/>
      <c r="AI261" s="37"/>
      <c r="AJ261" s="37"/>
      <c r="AK261" s="39"/>
      <c r="AL261" s="39"/>
      <c r="AM261" s="37"/>
      <c r="AN261" s="37"/>
      <c r="AO261" s="27"/>
      <c r="AP261" s="27"/>
      <c r="AQ261" s="27"/>
      <c r="AR261" s="27"/>
      <c r="AS261" s="42"/>
      <c r="AT261" s="41"/>
      <c r="AU261" s="42"/>
      <c r="AV261" s="39"/>
      <c r="AW261" s="42"/>
      <c r="AX261" s="42"/>
      <c r="AY261" s="42"/>
      <c r="AZ261" s="37"/>
      <c r="BA261" s="37"/>
      <c r="BB261" s="37"/>
      <c r="BC261" s="37"/>
      <c r="BD261" s="159"/>
      <c r="BE261" s="27"/>
      <c r="BF261" s="20" t="s">
        <v>104</v>
      </c>
      <c r="BG261" s="30"/>
      <c r="BH261" s="43"/>
      <c r="BI261" s="35"/>
      <c r="BJ261" s="35"/>
    </row>
    <row r="262" spans="1:62" s="33" customFormat="1" ht="180" x14ac:dyDescent="0.2">
      <c r="A262" s="20">
        <v>260</v>
      </c>
      <c r="B262" s="36">
        <v>44259</v>
      </c>
      <c r="C262" s="20" t="s">
        <v>540</v>
      </c>
      <c r="D262" s="20" t="s">
        <v>68</v>
      </c>
      <c r="E262" s="50" t="s">
        <v>55</v>
      </c>
      <c r="F262" s="20" t="s">
        <v>47</v>
      </c>
      <c r="G262" s="58" t="s">
        <v>47</v>
      </c>
      <c r="H262" s="35" t="s">
        <v>47</v>
      </c>
      <c r="I262" s="37" t="s">
        <v>47</v>
      </c>
      <c r="J262" s="51" t="s">
        <v>541</v>
      </c>
      <c r="K262" s="160"/>
      <c r="L262" s="25" t="s">
        <v>604</v>
      </c>
      <c r="M262" s="326">
        <v>325</v>
      </c>
      <c r="N262" s="179" t="s">
        <v>984</v>
      </c>
      <c r="O262" s="158" t="s">
        <v>47</v>
      </c>
      <c r="P262" s="158" t="s">
        <v>52</v>
      </c>
      <c r="Q262" s="177" t="s">
        <v>644</v>
      </c>
      <c r="R262" s="25" t="s">
        <v>986</v>
      </c>
      <c r="S262" s="20" t="s">
        <v>610</v>
      </c>
      <c r="T262" s="69" t="s">
        <v>782</v>
      </c>
      <c r="U262" s="20" t="s">
        <v>987</v>
      </c>
      <c r="V262" s="47">
        <f>W262*1.2</f>
        <v>103467.59999999999</v>
      </c>
      <c r="W262" s="64">
        <v>86223</v>
      </c>
      <c r="X262" s="69" t="s">
        <v>988</v>
      </c>
      <c r="Y262" s="20" t="s">
        <v>888</v>
      </c>
      <c r="Z262" s="39" t="s">
        <v>1124</v>
      </c>
      <c r="AA262" s="40" t="s">
        <v>47</v>
      </c>
      <c r="AB262" s="27">
        <v>1</v>
      </c>
      <c r="AC262" s="27">
        <v>0</v>
      </c>
      <c r="AD262" s="27" t="s">
        <v>47</v>
      </c>
      <c r="AE262" s="40" t="s">
        <v>47</v>
      </c>
      <c r="AF262" s="24" t="s">
        <v>47</v>
      </c>
      <c r="AG262" s="52" t="s">
        <v>47</v>
      </c>
      <c r="AH262" s="52" t="s">
        <v>47</v>
      </c>
      <c r="AI262" s="37">
        <v>44288</v>
      </c>
      <c r="AJ262" s="37" t="s">
        <v>47</v>
      </c>
      <c r="AK262" s="52" t="s">
        <v>144</v>
      </c>
      <c r="AL262" s="52" t="s">
        <v>359</v>
      </c>
      <c r="AM262" s="37">
        <v>44288</v>
      </c>
      <c r="AN262" s="37" t="s">
        <v>47</v>
      </c>
      <c r="AO262" s="27" t="s">
        <v>47</v>
      </c>
      <c r="AP262" s="27"/>
      <c r="AQ262" s="27" t="s">
        <v>360</v>
      </c>
      <c r="AR262" s="27">
        <v>7736192449</v>
      </c>
      <c r="AS262" s="42">
        <f>AT262*1.2</f>
        <v>103467.59999999999</v>
      </c>
      <c r="AT262" s="41">
        <v>86223</v>
      </c>
      <c r="AU262" s="42" t="s">
        <v>47</v>
      </c>
      <c r="AV262" s="39" t="s">
        <v>47</v>
      </c>
      <c r="AW262" s="42"/>
      <c r="AX262" s="42">
        <v>103467.6</v>
      </c>
      <c r="AY262" s="42">
        <f>AX262/1.2</f>
        <v>86223.000000000015</v>
      </c>
      <c r="AZ262" s="37" t="s">
        <v>1125</v>
      </c>
      <c r="BA262" s="37">
        <v>44305</v>
      </c>
      <c r="BB262" s="37" t="s">
        <v>47</v>
      </c>
      <c r="BC262" s="37">
        <v>44305</v>
      </c>
      <c r="BD262" s="159"/>
      <c r="BE262" s="27"/>
      <c r="BF262" s="20" t="s">
        <v>65</v>
      </c>
      <c r="BG262" s="30" t="s">
        <v>75</v>
      </c>
      <c r="BH262" s="43"/>
      <c r="BI262" s="35"/>
      <c r="BJ262" s="35"/>
    </row>
    <row r="263" spans="1:62" s="33" customFormat="1" ht="75" x14ac:dyDescent="0.2">
      <c r="A263" s="20">
        <v>261</v>
      </c>
      <c r="B263" s="36"/>
      <c r="C263" s="271" t="s">
        <v>542</v>
      </c>
      <c r="D263" s="20" t="s">
        <v>45</v>
      </c>
      <c r="E263" s="50" t="s">
        <v>55</v>
      </c>
      <c r="F263" s="20" t="s">
        <v>47</v>
      </c>
      <c r="G263" s="273" t="s">
        <v>47</v>
      </c>
      <c r="H263" s="35" t="s">
        <v>47</v>
      </c>
      <c r="I263" s="37" t="s">
        <v>47</v>
      </c>
      <c r="J263" s="51" t="s">
        <v>543</v>
      </c>
      <c r="K263" s="160" t="s">
        <v>47</v>
      </c>
      <c r="L263" s="25" t="s">
        <v>604</v>
      </c>
      <c r="M263" s="326">
        <v>326</v>
      </c>
      <c r="N263" s="69" t="s">
        <v>794</v>
      </c>
      <c r="O263" s="158">
        <v>60</v>
      </c>
      <c r="P263" s="158" t="s">
        <v>47</v>
      </c>
      <c r="Q263" s="177" t="s">
        <v>775</v>
      </c>
      <c r="R263" s="25" t="s">
        <v>795</v>
      </c>
      <c r="S263" s="20" t="s">
        <v>610</v>
      </c>
      <c r="T263" s="50" t="s">
        <v>700</v>
      </c>
      <c r="U263" s="20" t="s">
        <v>754</v>
      </c>
      <c r="V263" s="47">
        <f>W263*1.2</f>
        <v>136703.67599999998</v>
      </c>
      <c r="W263" s="64">
        <v>113919.73</v>
      </c>
      <c r="X263" s="69" t="s">
        <v>776</v>
      </c>
      <c r="Y263" s="20" t="s">
        <v>993</v>
      </c>
      <c r="Z263" s="39" t="s">
        <v>47</v>
      </c>
      <c r="AA263" s="40" t="s">
        <v>47</v>
      </c>
      <c r="AB263" s="27">
        <v>1</v>
      </c>
      <c r="AC263" s="27">
        <v>0</v>
      </c>
      <c r="AD263" s="27" t="s">
        <v>47</v>
      </c>
      <c r="AE263" s="40" t="s">
        <v>47</v>
      </c>
      <c r="AF263" s="24">
        <v>44287</v>
      </c>
      <c r="AG263" s="52" t="s">
        <v>144</v>
      </c>
      <c r="AH263" s="52" t="s">
        <v>544</v>
      </c>
      <c r="AI263" s="37">
        <v>44292</v>
      </c>
      <c r="AJ263" s="37" t="s">
        <v>47</v>
      </c>
      <c r="AK263" s="37" t="s">
        <v>47</v>
      </c>
      <c r="AL263" s="37" t="s">
        <v>47</v>
      </c>
      <c r="AM263" s="37" t="s">
        <v>47</v>
      </c>
      <c r="AN263" s="37" t="s">
        <v>47</v>
      </c>
      <c r="AO263" s="27" t="s">
        <v>47</v>
      </c>
      <c r="AP263" s="27"/>
      <c r="AQ263" s="27" t="s">
        <v>390</v>
      </c>
      <c r="AR263" s="27">
        <v>5406137823</v>
      </c>
      <c r="AS263" s="42">
        <f>AT263*1.2</f>
        <v>136703.67599999998</v>
      </c>
      <c r="AT263" s="41">
        <f>W263</f>
        <v>113919.73</v>
      </c>
      <c r="AU263" s="42" t="s">
        <v>91</v>
      </c>
      <c r="AV263" s="39" t="s">
        <v>47</v>
      </c>
      <c r="AW263" s="42" t="s">
        <v>47</v>
      </c>
      <c r="AX263" s="42">
        <v>140482.68</v>
      </c>
      <c r="AY263" s="42">
        <f>AX263/1.2</f>
        <v>117068.9</v>
      </c>
      <c r="AZ263" s="37" t="s">
        <v>1126</v>
      </c>
      <c r="BA263" s="37">
        <v>44306</v>
      </c>
      <c r="BB263" s="37" t="s">
        <v>47</v>
      </c>
      <c r="BC263" s="37">
        <v>44306</v>
      </c>
      <c r="BD263" s="159"/>
      <c r="BE263" s="27" t="s">
        <v>545</v>
      </c>
      <c r="BF263" s="20" t="s">
        <v>60</v>
      </c>
      <c r="BG263" s="30" t="s">
        <v>75</v>
      </c>
      <c r="BH263" s="43"/>
      <c r="BI263" s="35"/>
      <c r="BJ263" s="35"/>
    </row>
    <row r="264" spans="1:62" s="33" customFormat="1" ht="38.25" x14ac:dyDescent="0.2">
      <c r="A264" s="20">
        <v>262</v>
      </c>
      <c r="B264" s="36"/>
      <c r="C264" s="271" t="s">
        <v>546</v>
      </c>
      <c r="D264" s="20" t="s">
        <v>45</v>
      </c>
      <c r="E264" s="50" t="s">
        <v>55</v>
      </c>
      <c r="F264" s="20" t="s">
        <v>47</v>
      </c>
      <c r="G264" s="273" t="s">
        <v>47</v>
      </c>
      <c r="H264" s="35" t="s">
        <v>47</v>
      </c>
      <c r="I264" s="37" t="s">
        <v>47</v>
      </c>
      <c r="J264" s="51" t="s">
        <v>547</v>
      </c>
      <c r="K264" s="160" t="s">
        <v>47</v>
      </c>
      <c r="L264" s="25" t="s">
        <v>604</v>
      </c>
      <c r="M264" s="326">
        <v>327</v>
      </c>
      <c r="N264" s="69" t="s">
        <v>1127</v>
      </c>
      <c r="O264" s="158" t="s">
        <v>47</v>
      </c>
      <c r="P264" s="158"/>
      <c r="Q264" s="177"/>
      <c r="R264" s="25" t="s">
        <v>592</v>
      </c>
      <c r="S264" s="20" t="s">
        <v>610</v>
      </c>
      <c r="T264" s="50" t="s">
        <v>700</v>
      </c>
      <c r="U264" s="20" t="s">
        <v>595</v>
      </c>
      <c r="V264" s="26">
        <f>W264*1.2</f>
        <v>386700</v>
      </c>
      <c r="W264" s="64">
        <v>322250</v>
      </c>
      <c r="X264" s="69" t="s">
        <v>776</v>
      </c>
      <c r="Y264" s="20" t="s">
        <v>993</v>
      </c>
      <c r="Z264" s="39" t="s">
        <v>47</v>
      </c>
      <c r="AA264" s="40" t="s">
        <v>47</v>
      </c>
      <c r="AB264" s="27">
        <v>1</v>
      </c>
      <c r="AC264" s="27">
        <v>0</v>
      </c>
      <c r="AD264" s="27" t="s">
        <v>47</v>
      </c>
      <c r="AE264" s="40" t="s">
        <v>47</v>
      </c>
      <c r="AF264" s="24">
        <v>44259</v>
      </c>
      <c r="AG264" s="52" t="s">
        <v>548</v>
      </c>
      <c r="AH264" s="52" t="s">
        <v>73</v>
      </c>
      <c r="AI264" s="37">
        <v>44286</v>
      </c>
      <c r="AJ264" s="37" t="s">
        <v>47</v>
      </c>
      <c r="AK264" s="37" t="s">
        <v>47</v>
      </c>
      <c r="AL264" s="37" t="s">
        <v>47</v>
      </c>
      <c r="AM264" s="37" t="s">
        <v>47</v>
      </c>
      <c r="AN264" s="37" t="s">
        <v>47</v>
      </c>
      <c r="AO264" s="27" t="s">
        <v>47</v>
      </c>
      <c r="AP264" s="27"/>
      <c r="AQ264" s="27" t="s">
        <v>549</v>
      </c>
      <c r="AR264" s="44">
        <v>3662111822</v>
      </c>
      <c r="AS264" s="42">
        <f>AT264*1.2</f>
        <v>386700</v>
      </c>
      <c r="AT264" s="41">
        <f>W264</f>
        <v>322250</v>
      </c>
      <c r="AU264" s="42" t="s">
        <v>84</v>
      </c>
      <c r="AV264" s="39" t="s">
        <v>47</v>
      </c>
      <c r="AW264" s="42" t="s">
        <v>47</v>
      </c>
      <c r="AX264" s="42">
        <v>386700</v>
      </c>
      <c r="AY264" s="42">
        <f>AX264/1.2</f>
        <v>322250</v>
      </c>
      <c r="AZ264" s="37" t="s">
        <v>1128</v>
      </c>
      <c r="BA264" s="37">
        <v>44292</v>
      </c>
      <c r="BB264" s="37" t="s">
        <v>47</v>
      </c>
      <c r="BC264" s="37">
        <v>44292</v>
      </c>
      <c r="BD264" s="159"/>
      <c r="BE264" s="27"/>
      <c r="BF264" s="20" t="s">
        <v>60</v>
      </c>
      <c r="BG264" s="30" t="s">
        <v>248</v>
      </c>
      <c r="BH264" s="43"/>
      <c r="BI264" s="35"/>
      <c r="BJ264" s="35"/>
    </row>
    <row r="265" spans="1:62" s="33" customFormat="1" ht="45" x14ac:dyDescent="0.2">
      <c r="A265" s="20">
        <v>263</v>
      </c>
      <c r="B265" s="36"/>
      <c r="C265" s="271" t="s">
        <v>550</v>
      </c>
      <c r="D265" s="20" t="s">
        <v>45</v>
      </c>
      <c r="E265" s="50" t="s">
        <v>55</v>
      </c>
      <c r="F265" s="20" t="s">
        <v>47</v>
      </c>
      <c r="G265" s="273" t="s">
        <v>47</v>
      </c>
      <c r="H265" s="35" t="s">
        <v>47</v>
      </c>
      <c r="I265" s="37" t="s">
        <v>47</v>
      </c>
      <c r="J265" s="51" t="s">
        <v>551</v>
      </c>
      <c r="K265" s="160" t="s">
        <v>47</v>
      </c>
      <c r="L265" s="25" t="s">
        <v>604</v>
      </c>
      <c r="M265" s="326">
        <v>328</v>
      </c>
      <c r="N265" s="50" t="s">
        <v>750</v>
      </c>
      <c r="O265" s="158" t="s">
        <v>47</v>
      </c>
      <c r="P265" s="158"/>
      <c r="Q265" s="177"/>
      <c r="R265" s="25" t="s">
        <v>805</v>
      </c>
      <c r="S265" s="20" t="s">
        <v>593</v>
      </c>
      <c r="T265" s="50" t="s">
        <v>594</v>
      </c>
      <c r="U265" s="20" t="s">
        <v>806</v>
      </c>
      <c r="V265" s="26">
        <f>W265*1.2</f>
        <v>628965.6</v>
      </c>
      <c r="W265" s="48">
        <v>524138</v>
      </c>
      <c r="X265" s="69" t="s">
        <v>640</v>
      </c>
      <c r="Y265" s="20" t="s">
        <v>801</v>
      </c>
      <c r="Z265" s="39" t="s">
        <v>47</v>
      </c>
      <c r="AA265" s="40" t="s">
        <v>47</v>
      </c>
      <c r="AB265" s="27">
        <v>1</v>
      </c>
      <c r="AC265" s="27">
        <v>0</v>
      </c>
      <c r="AD265" s="27" t="s">
        <v>47</v>
      </c>
      <c r="AE265" s="40" t="s">
        <v>47</v>
      </c>
      <c r="AF265" s="24">
        <v>44287</v>
      </c>
      <c r="AG265" s="52" t="s">
        <v>144</v>
      </c>
      <c r="AH265" s="52" t="s">
        <v>552</v>
      </c>
      <c r="AI265" s="37">
        <v>44292</v>
      </c>
      <c r="AJ265" s="37" t="s">
        <v>47</v>
      </c>
      <c r="AK265" s="39" t="s">
        <v>47</v>
      </c>
      <c r="AL265" s="39" t="s">
        <v>47</v>
      </c>
      <c r="AM265" s="37" t="s">
        <v>47</v>
      </c>
      <c r="AN265" s="37" t="s">
        <v>47</v>
      </c>
      <c r="AO265" s="27" t="s">
        <v>47</v>
      </c>
      <c r="AP265" s="27"/>
      <c r="AQ265" s="27" t="s">
        <v>504</v>
      </c>
      <c r="AR265" s="44">
        <v>8603196372</v>
      </c>
      <c r="AS265" s="26">
        <f>AT265*1.2</f>
        <v>628965.6</v>
      </c>
      <c r="AT265" s="48">
        <f>W265</f>
        <v>524138</v>
      </c>
      <c r="AU265" s="42" t="s">
        <v>91</v>
      </c>
      <c r="AV265" s="39" t="s">
        <v>47</v>
      </c>
      <c r="AW265" s="42" t="s">
        <v>47</v>
      </c>
      <c r="AX265" s="42">
        <f>AY265*1.2</f>
        <v>628965.6</v>
      </c>
      <c r="AY265" s="42">
        <v>524138</v>
      </c>
      <c r="AZ265" s="37" t="s">
        <v>1129</v>
      </c>
      <c r="BA265" s="37">
        <v>44307</v>
      </c>
      <c r="BB265" s="37" t="s">
        <v>47</v>
      </c>
      <c r="BC265" s="37">
        <v>44310</v>
      </c>
      <c r="BD265" s="159"/>
      <c r="BE265" s="27"/>
      <c r="BF265" s="20" t="s">
        <v>60</v>
      </c>
      <c r="BG265" s="30" t="s">
        <v>75</v>
      </c>
      <c r="BH265" s="43"/>
      <c r="BI265" s="35"/>
      <c r="BJ265" s="35"/>
    </row>
    <row r="266" spans="1:62" s="33" customFormat="1" ht="38.25" x14ac:dyDescent="0.2">
      <c r="A266" s="20">
        <v>264</v>
      </c>
      <c r="B266" s="36"/>
      <c r="C266" s="271" t="s">
        <v>553</v>
      </c>
      <c r="D266" s="20" t="s">
        <v>45</v>
      </c>
      <c r="E266" s="50" t="s">
        <v>55</v>
      </c>
      <c r="F266" s="20" t="s">
        <v>47</v>
      </c>
      <c r="G266" s="244" t="s">
        <v>52</v>
      </c>
      <c r="H266" s="35" t="s">
        <v>47</v>
      </c>
      <c r="I266" s="37" t="s">
        <v>47</v>
      </c>
      <c r="J266" s="51" t="s">
        <v>438</v>
      </c>
      <c r="K266" s="160" t="s">
        <v>47</v>
      </c>
      <c r="L266" s="25" t="s">
        <v>604</v>
      </c>
      <c r="M266" s="326">
        <v>329</v>
      </c>
      <c r="N266" s="50" t="s">
        <v>639</v>
      </c>
      <c r="O266" s="158" t="s">
        <v>47</v>
      </c>
      <c r="P266" s="158"/>
      <c r="Q266" s="177"/>
      <c r="R266" s="25" t="s">
        <v>592</v>
      </c>
      <c r="S266" s="20" t="s">
        <v>593</v>
      </c>
      <c r="T266" s="50" t="s">
        <v>624</v>
      </c>
      <c r="U266" s="20" t="s">
        <v>595</v>
      </c>
      <c r="V266" s="26"/>
      <c r="W266" s="48">
        <v>600000</v>
      </c>
      <c r="X266" s="69" t="s">
        <v>693</v>
      </c>
      <c r="Y266" s="20" t="s">
        <v>702</v>
      </c>
      <c r="Z266" s="39" t="s">
        <v>47</v>
      </c>
      <c r="AA266" s="40" t="s">
        <v>47</v>
      </c>
      <c r="AB266" s="27">
        <v>1</v>
      </c>
      <c r="AC266" s="27">
        <v>0</v>
      </c>
      <c r="AD266" s="27" t="s">
        <v>47</v>
      </c>
      <c r="AE266" s="40" t="s">
        <v>47</v>
      </c>
      <c r="AF266" s="24">
        <v>44287</v>
      </c>
      <c r="AG266" s="52" t="s">
        <v>144</v>
      </c>
      <c r="AH266" s="52" t="s">
        <v>554</v>
      </c>
      <c r="AI266" s="37">
        <v>44292</v>
      </c>
      <c r="AJ266" s="37" t="s">
        <v>47</v>
      </c>
      <c r="AK266" s="37" t="s">
        <v>47</v>
      </c>
      <c r="AL266" s="37" t="s">
        <v>47</v>
      </c>
      <c r="AM266" s="37" t="s">
        <v>47</v>
      </c>
      <c r="AN266" s="37" t="s">
        <v>47</v>
      </c>
      <c r="AO266" s="27" t="s">
        <v>47</v>
      </c>
      <c r="AP266" s="27"/>
      <c r="AQ266" s="27" t="s">
        <v>555</v>
      </c>
      <c r="AR266" s="44">
        <v>720320114834</v>
      </c>
      <c r="AS266" s="42"/>
      <c r="AT266" s="41">
        <v>600000</v>
      </c>
      <c r="AU266" s="42" t="s">
        <v>47</v>
      </c>
      <c r="AV266" s="39" t="s">
        <v>47</v>
      </c>
      <c r="AW266" s="42" t="s">
        <v>47</v>
      </c>
      <c r="AX266" s="42">
        <v>600000</v>
      </c>
      <c r="AY266" s="42">
        <f>AX266/1.2</f>
        <v>500000</v>
      </c>
      <c r="AZ266" s="37" t="s">
        <v>1130</v>
      </c>
      <c r="BA266" s="37">
        <v>44306</v>
      </c>
      <c r="BB266" s="37" t="s">
        <v>1131</v>
      </c>
      <c r="BC266" s="37">
        <v>44306</v>
      </c>
      <c r="BD266" s="159"/>
      <c r="BE266" s="27"/>
      <c r="BF266" s="20" t="s">
        <v>60</v>
      </c>
      <c r="BG266" s="30" t="s">
        <v>407</v>
      </c>
      <c r="BH266" s="43"/>
      <c r="BI266" s="35"/>
      <c r="BJ266" s="35"/>
    </row>
    <row r="267" spans="1:62" s="33" customFormat="1" ht="45" x14ac:dyDescent="0.2">
      <c r="A267" s="20">
        <v>265</v>
      </c>
      <c r="B267" s="36">
        <v>44291</v>
      </c>
      <c r="C267" s="20" t="s">
        <v>1269</v>
      </c>
      <c r="D267" s="20" t="s">
        <v>51</v>
      </c>
      <c r="E267" s="235" t="s">
        <v>54</v>
      </c>
      <c r="F267" s="20">
        <v>32110267684</v>
      </c>
      <c r="G267" s="244" t="s">
        <v>47</v>
      </c>
      <c r="H267" s="35" t="s">
        <v>52</v>
      </c>
      <c r="I267" s="37">
        <v>44330</v>
      </c>
      <c r="J267" s="51" t="s">
        <v>1132</v>
      </c>
      <c r="K267" s="160" t="s">
        <v>1270</v>
      </c>
      <c r="L267" s="25" t="s">
        <v>604</v>
      </c>
      <c r="M267" s="326">
        <v>330</v>
      </c>
      <c r="N267" s="299" t="s">
        <v>1133</v>
      </c>
      <c r="O267" s="158" t="s">
        <v>47</v>
      </c>
      <c r="P267" s="158"/>
      <c r="Q267" s="177"/>
      <c r="R267" s="25" t="s">
        <v>805</v>
      </c>
      <c r="S267" s="20" t="s">
        <v>593</v>
      </c>
      <c r="T267" s="50" t="s">
        <v>632</v>
      </c>
      <c r="U267" s="20" t="s">
        <v>806</v>
      </c>
      <c r="V267" s="26">
        <f>W267*1.2</f>
        <v>1499430</v>
      </c>
      <c r="W267" s="48">
        <v>1249525</v>
      </c>
      <c r="X267" s="69" t="s">
        <v>1123</v>
      </c>
      <c r="Y267" s="20" t="s">
        <v>1473</v>
      </c>
      <c r="Z267" s="39" t="s">
        <v>1474</v>
      </c>
      <c r="AA267" s="40">
        <v>44348</v>
      </c>
      <c r="AB267" s="27">
        <v>2</v>
      </c>
      <c r="AC267" s="27">
        <v>0</v>
      </c>
      <c r="AD267" s="27" t="s">
        <v>47</v>
      </c>
      <c r="AE267" s="40" t="s">
        <v>47</v>
      </c>
      <c r="AF267" s="24">
        <v>44363</v>
      </c>
      <c r="AG267" s="39" t="s">
        <v>47</v>
      </c>
      <c r="AH267" s="39" t="s">
        <v>47</v>
      </c>
      <c r="AI267" s="39" t="s">
        <v>47</v>
      </c>
      <c r="AJ267" s="39" t="s">
        <v>47</v>
      </c>
      <c r="AK267" s="39" t="s">
        <v>1441</v>
      </c>
      <c r="AL267" s="39" t="s">
        <v>1475</v>
      </c>
      <c r="AM267" s="37">
        <v>44372</v>
      </c>
      <c r="AN267" s="37">
        <v>44375</v>
      </c>
      <c r="AO267" s="27" t="s">
        <v>47</v>
      </c>
      <c r="AP267" s="27"/>
      <c r="AQ267" s="27" t="s">
        <v>1476</v>
      </c>
      <c r="AR267" s="44">
        <v>7203507102</v>
      </c>
      <c r="AS267" s="42">
        <f>AT267*1.2</f>
        <v>1470000</v>
      </c>
      <c r="AT267" s="41">
        <v>1225000</v>
      </c>
      <c r="AU267" s="42" t="s">
        <v>91</v>
      </c>
      <c r="AV267" s="39" t="s">
        <v>1477</v>
      </c>
      <c r="AW267" s="42">
        <v>1245358.33</v>
      </c>
      <c r="AX267" s="42">
        <v>1470000</v>
      </c>
      <c r="AY267" s="42">
        <f>AS267/1.2</f>
        <v>1225000</v>
      </c>
      <c r="AZ267" s="37" t="s">
        <v>1718</v>
      </c>
      <c r="BA267" s="37">
        <v>44389</v>
      </c>
      <c r="BB267" s="37" t="s">
        <v>52</v>
      </c>
      <c r="BC267" s="37">
        <v>44389</v>
      </c>
      <c r="BD267" s="159"/>
      <c r="BE267" s="27"/>
      <c r="BF267" s="20" t="s">
        <v>104</v>
      </c>
      <c r="BG267" s="30"/>
      <c r="BH267" s="43"/>
      <c r="BI267" s="60">
        <v>44295</v>
      </c>
      <c r="BJ267" s="60">
        <v>44330</v>
      </c>
    </row>
    <row r="268" spans="1:62" s="33" customFormat="1" ht="42.75" x14ac:dyDescent="0.2">
      <c r="A268" s="20">
        <v>266</v>
      </c>
      <c r="B268" s="36">
        <v>44287</v>
      </c>
      <c r="C268" s="20" t="s">
        <v>1271</v>
      </c>
      <c r="D268" s="20" t="s">
        <v>45</v>
      </c>
      <c r="E268" s="235" t="s">
        <v>54</v>
      </c>
      <c r="F268" s="20">
        <v>32110175038</v>
      </c>
      <c r="G268" s="35" t="s">
        <v>47</v>
      </c>
      <c r="H268" s="35" t="s">
        <v>52</v>
      </c>
      <c r="I268" s="37">
        <v>44295</v>
      </c>
      <c r="J268" s="51" t="s">
        <v>1134</v>
      </c>
      <c r="K268" s="160" t="s">
        <v>47</v>
      </c>
      <c r="L268" s="25" t="s">
        <v>604</v>
      </c>
      <c r="M268" s="326">
        <v>331</v>
      </c>
      <c r="N268" s="69" t="s">
        <v>1135</v>
      </c>
      <c r="O268" s="158" t="s">
        <v>47</v>
      </c>
      <c r="P268" s="158"/>
      <c r="Q268" s="177"/>
      <c r="R268" s="25" t="s">
        <v>592</v>
      </c>
      <c r="S268" s="20" t="s">
        <v>610</v>
      </c>
      <c r="T268" s="50" t="s">
        <v>613</v>
      </c>
      <c r="U268" s="20" t="s">
        <v>595</v>
      </c>
      <c r="V268" s="26">
        <f>W268*1.2</f>
        <v>348900</v>
      </c>
      <c r="W268" s="48">
        <v>290750</v>
      </c>
      <c r="X268" s="69" t="s">
        <v>776</v>
      </c>
      <c r="Y268" s="20" t="s">
        <v>777</v>
      </c>
      <c r="Z268" s="39" t="s">
        <v>1272</v>
      </c>
      <c r="AA268" s="40">
        <v>44327</v>
      </c>
      <c r="AB268" s="27">
        <v>1</v>
      </c>
      <c r="AC268" s="27">
        <v>0</v>
      </c>
      <c r="AD268" s="27" t="s">
        <v>47</v>
      </c>
      <c r="AE268" s="40" t="s">
        <v>47</v>
      </c>
      <c r="AF268" s="24">
        <v>44329</v>
      </c>
      <c r="AG268" s="39" t="s">
        <v>1272</v>
      </c>
      <c r="AH268" s="39"/>
      <c r="AI268" s="37">
        <v>44333</v>
      </c>
      <c r="AJ268" s="37">
        <v>44334</v>
      </c>
      <c r="AK268" s="39" t="s">
        <v>47</v>
      </c>
      <c r="AL268" s="39" t="s">
        <v>47</v>
      </c>
      <c r="AM268" s="39" t="s">
        <v>47</v>
      </c>
      <c r="AN268" s="39" t="s">
        <v>47</v>
      </c>
      <c r="AO268" s="27" t="s">
        <v>52</v>
      </c>
      <c r="AP268" s="27" t="s">
        <v>868</v>
      </c>
      <c r="AQ268" s="27" t="s">
        <v>1273</v>
      </c>
      <c r="AR268" s="44">
        <v>7202238129</v>
      </c>
      <c r="AS268" s="42">
        <f>AT268*1.2</f>
        <v>299000.00400000002</v>
      </c>
      <c r="AT268" s="369">
        <v>249166.67</v>
      </c>
      <c r="AU268" s="27" t="s">
        <v>84</v>
      </c>
      <c r="AV268" s="27" t="s">
        <v>47</v>
      </c>
      <c r="AW268" s="27" t="s">
        <v>47</v>
      </c>
      <c r="AX268" s="27">
        <v>299000</v>
      </c>
      <c r="AY268" s="27">
        <f>AX268/1.2</f>
        <v>249166.66666666669</v>
      </c>
      <c r="AZ268" s="27" t="s">
        <v>1274</v>
      </c>
      <c r="BA268" s="37">
        <v>44351</v>
      </c>
      <c r="BB268" s="27" t="s">
        <v>52</v>
      </c>
      <c r="BC268" s="37">
        <v>44351</v>
      </c>
      <c r="BD268" s="27"/>
      <c r="BE268" s="27"/>
      <c r="BF268" s="20" t="s">
        <v>60</v>
      </c>
      <c r="BG268" s="30"/>
      <c r="BH268" s="43"/>
      <c r="BI268" s="35"/>
      <c r="BJ268" s="35"/>
    </row>
    <row r="269" spans="1:62" s="33" customFormat="1" ht="30" x14ac:dyDescent="0.2">
      <c r="A269" s="20">
        <v>267</v>
      </c>
      <c r="B269" s="36"/>
      <c r="C269" s="20" t="s">
        <v>1275</v>
      </c>
      <c r="D269" s="20" t="s">
        <v>45</v>
      </c>
      <c r="E269" s="235" t="s">
        <v>54</v>
      </c>
      <c r="F269" s="20">
        <v>32110184146</v>
      </c>
      <c r="G269" s="35" t="s">
        <v>47</v>
      </c>
      <c r="H269" s="35" t="s">
        <v>52</v>
      </c>
      <c r="I269" s="37">
        <v>44299</v>
      </c>
      <c r="J269" s="51" t="s">
        <v>1136</v>
      </c>
      <c r="K269" s="160"/>
      <c r="L269" s="25" t="s">
        <v>590</v>
      </c>
      <c r="M269" s="326">
        <v>332</v>
      </c>
      <c r="N269" s="69" t="s">
        <v>1137</v>
      </c>
      <c r="O269" s="158" t="s">
        <v>47</v>
      </c>
      <c r="P269" s="158"/>
      <c r="Q269" s="177"/>
      <c r="R269" s="25" t="s">
        <v>592</v>
      </c>
      <c r="S269" s="20" t="s">
        <v>610</v>
      </c>
      <c r="T269" s="50" t="s">
        <v>608</v>
      </c>
      <c r="U269" s="20" t="s">
        <v>595</v>
      </c>
      <c r="V269" s="26">
        <v>293068</v>
      </c>
      <c r="W269" s="48">
        <v>244223.33</v>
      </c>
      <c r="X269" s="69" t="s">
        <v>776</v>
      </c>
      <c r="Y269" s="20" t="s">
        <v>796</v>
      </c>
      <c r="Z269" s="39" t="s">
        <v>1276</v>
      </c>
      <c r="AA269" s="40">
        <v>44308</v>
      </c>
      <c r="AB269" s="27">
        <v>2</v>
      </c>
      <c r="AC269" s="27" t="s">
        <v>47</v>
      </c>
      <c r="AD269" s="27" t="s">
        <v>47</v>
      </c>
      <c r="AE269" s="40" t="s">
        <v>47</v>
      </c>
      <c r="AF269" s="24">
        <v>44322</v>
      </c>
      <c r="AG269" s="39" t="s">
        <v>1276</v>
      </c>
      <c r="AH269" s="39"/>
      <c r="AI269" s="37">
        <v>44327</v>
      </c>
      <c r="AJ269" s="37">
        <v>44328</v>
      </c>
      <c r="AK269" s="39" t="s">
        <v>47</v>
      </c>
      <c r="AL269" s="39" t="s">
        <v>47</v>
      </c>
      <c r="AM269" s="37" t="s">
        <v>47</v>
      </c>
      <c r="AN269" s="37" t="s">
        <v>47</v>
      </c>
      <c r="AO269" s="27" t="s">
        <v>47</v>
      </c>
      <c r="AP269" s="27"/>
      <c r="AQ269" s="27" t="s">
        <v>1277</v>
      </c>
      <c r="AR269" s="44">
        <v>3812127856</v>
      </c>
      <c r="AS269" s="42">
        <v>250920</v>
      </c>
      <c r="AT269" s="41">
        <v>209100</v>
      </c>
      <c r="AU269" s="42" t="s">
        <v>91</v>
      </c>
      <c r="AV269" s="39" t="s">
        <v>1278</v>
      </c>
      <c r="AW269" s="42">
        <v>293000.26</v>
      </c>
      <c r="AX269" s="42">
        <v>250920</v>
      </c>
      <c r="AY269" s="42">
        <f>AX269/1.2</f>
        <v>209100</v>
      </c>
      <c r="AZ269" s="37" t="s">
        <v>1279</v>
      </c>
      <c r="BA269" s="37">
        <v>44342</v>
      </c>
      <c r="BB269" s="37" t="s">
        <v>52</v>
      </c>
      <c r="BC269" s="37">
        <v>44342</v>
      </c>
      <c r="BD269" s="159"/>
      <c r="BE269" s="27"/>
      <c r="BF269" s="20" t="s">
        <v>49</v>
      </c>
      <c r="BG269" s="30"/>
      <c r="BH269" s="43"/>
      <c r="BI269" s="35"/>
      <c r="BJ269" s="35"/>
    </row>
    <row r="270" spans="1:62" s="33" customFormat="1" ht="195" x14ac:dyDescent="0.2">
      <c r="A270" s="20">
        <v>268</v>
      </c>
      <c r="B270" s="36"/>
      <c r="C270" s="20" t="s">
        <v>1478</v>
      </c>
      <c r="D270" s="20" t="s">
        <v>68</v>
      </c>
      <c r="E270" s="46" t="s">
        <v>54</v>
      </c>
      <c r="F270" s="20">
        <v>32110196853</v>
      </c>
      <c r="G270" s="35" t="s">
        <v>47</v>
      </c>
      <c r="H270" s="35" t="s">
        <v>52</v>
      </c>
      <c r="I270" s="37">
        <v>44301</v>
      </c>
      <c r="J270" s="51" t="s">
        <v>1479</v>
      </c>
      <c r="K270" s="160" t="s">
        <v>1480</v>
      </c>
      <c r="L270" s="255" t="s">
        <v>590</v>
      </c>
      <c r="M270" s="326">
        <v>333</v>
      </c>
      <c r="N270" s="25" t="s">
        <v>794</v>
      </c>
      <c r="O270" s="158">
        <v>60</v>
      </c>
      <c r="P270" s="158" t="s">
        <v>47</v>
      </c>
      <c r="Q270" s="177" t="s">
        <v>775</v>
      </c>
      <c r="R270" s="25" t="s">
        <v>1282</v>
      </c>
      <c r="S270" s="20" t="s">
        <v>610</v>
      </c>
      <c r="T270" s="20" t="s">
        <v>613</v>
      </c>
      <c r="U270" s="20" t="s">
        <v>1283</v>
      </c>
      <c r="V270" s="26">
        <f>W270*1.2</f>
        <v>52346616.527999997</v>
      </c>
      <c r="W270" s="48">
        <v>43622180.439999998</v>
      </c>
      <c r="X270" s="175" t="s">
        <v>716</v>
      </c>
      <c r="Y270" s="250" t="s">
        <v>747</v>
      </c>
      <c r="Z270" s="39"/>
      <c r="AA270" s="40"/>
      <c r="AB270" s="27">
        <v>3</v>
      </c>
      <c r="AC270" s="27">
        <v>1</v>
      </c>
      <c r="AD270" s="27" t="s">
        <v>1481</v>
      </c>
      <c r="AE270" s="40" t="s">
        <v>1482</v>
      </c>
      <c r="AF270" s="24">
        <v>44365</v>
      </c>
      <c r="AG270" s="39" t="s">
        <v>47</v>
      </c>
      <c r="AH270" s="39" t="s">
        <v>47</v>
      </c>
      <c r="AI270" s="37" t="s">
        <v>47</v>
      </c>
      <c r="AJ270" s="37" t="s">
        <v>47</v>
      </c>
      <c r="AK270" s="39" t="s">
        <v>1454</v>
      </c>
      <c r="AL270" s="39" t="s">
        <v>359</v>
      </c>
      <c r="AM270" s="37">
        <v>44372</v>
      </c>
      <c r="AN270" s="37">
        <v>44375</v>
      </c>
      <c r="AO270" s="27"/>
      <c r="AP270" s="27"/>
      <c r="AQ270" s="27" t="s">
        <v>193</v>
      </c>
      <c r="AR270" s="44">
        <v>5032196725</v>
      </c>
      <c r="AS270" s="42">
        <f>AT270*1.2</f>
        <v>22800000</v>
      </c>
      <c r="AT270" s="41">
        <v>19000000</v>
      </c>
      <c r="AU270" s="42" t="s">
        <v>194</v>
      </c>
      <c r="AV270" s="39"/>
      <c r="AW270" s="42"/>
      <c r="AX270" s="42">
        <v>22800000</v>
      </c>
      <c r="AY270" s="42">
        <f>AX270/1.2</f>
        <v>19000000</v>
      </c>
      <c r="AZ270" s="37" t="s">
        <v>1719</v>
      </c>
      <c r="BA270" s="37">
        <v>44389</v>
      </c>
      <c r="BB270" s="37" t="s">
        <v>52</v>
      </c>
      <c r="BC270" s="37">
        <v>44389</v>
      </c>
      <c r="BD270" s="159"/>
      <c r="BE270" s="27"/>
      <c r="BF270" s="20" t="s">
        <v>65</v>
      </c>
      <c r="BG270" s="30"/>
      <c r="BH270" s="43"/>
      <c r="BI270" s="35"/>
      <c r="BJ270" s="35"/>
    </row>
    <row r="271" spans="1:62" s="268" customFormat="1" ht="195" x14ac:dyDescent="0.2">
      <c r="A271" s="250">
        <v>269</v>
      </c>
      <c r="B271" s="251"/>
      <c r="C271" s="250" t="s">
        <v>1280</v>
      </c>
      <c r="D271" s="250" t="s">
        <v>68</v>
      </c>
      <c r="E271" s="313" t="s">
        <v>54</v>
      </c>
      <c r="F271" s="250">
        <v>32110196859</v>
      </c>
      <c r="G271" s="267" t="s">
        <v>47</v>
      </c>
      <c r="H271" s="267" t="s">
        <v>52</v>
      </c>
      <c r="I271" s="254">
        <v>44301</v>
      </c>
      <c r="J271" s="314" t="s">
        <v>1138</v>
      </c>
      <c r="K271" s="278" t="s">
        <v>1281</v>
      </c>
      <c r="L271" s="255"/>
      <c r="M271" s="326">
        <v>334</v>
      </c>
      <c r="N271" s="255" t="s">
        <v>794</v>
      </c>
      <c r="O271" s="158">
        <v>60</v>
      </c>
      <c r="P271" s="158" t="s">
        <v>47</v>
      </c>
      <c r="Q271" s="177" t="s">
        <v>47</v>
      </c>
      <c r="R271" s="255" t="s">
        <v>1282</v>
      </c>
      <c r="S271" s="250" t="s">
        <v>610</v>
      </c>
      <c r="T271" s="250" t="s">
        <v>613</v>
      </c>
      <c r="U271" s="250" t="s">
        <v>1283</v>
      </c>
      <c r="V271" s="279">
        <v>27738490.524000004</v>
      </c>
      <c r="W271" s="48">
        <v>23115408.770000003</v>
      </c>
      <c r="X271" s="316" t="s">
        <v>716</v>
      </c>
      <c r="Y271" s="250" t="s">
        <v>747</v>
      </c>
      <c r="Z271" s="259" t="s">
        <v>47</v>
      </c>
      <c r="AA271" s="260" t="s">
        <v>47</v>
      </c>
      <c r="AB271" s="261"/>
      <c r="AC271" s="261"/>
      <c r="AD271" s="261"/>
      <c r="AE271" s="260"/>
      <c r="AF271" s="256"/>
      <c r="AG271" s="259"/>
      <c r="AH271" s="259"/>
      <c r="AI271" s="254"/>
      <c r="AJ271" s="254"/>
      <c r="AK271" s="259"/>
      <c r="AL271" s="259"/>
      <c r="AM271" s="254"/>
      <c r="AN271" s="254"/>
      <c r="AO271" s="261"/>
      <c r="AP271" s="261" t="s">
        <v>1119</v>
      </c>
      <c r="AQ271" s="261"/>
      <c r="AR271" s="280"/>
      <c r="AS271" s="263"/>
      <c r="AT271" s="41"/>
      <c r="AU271" s="263"/>
      <c r="AV271" s="259"/>
      <c r="AW271" s="263"/>
      <c r="AX271" s="263"/>
      <c r="AY271" s="263"/>
      <c r="AZ271" s="254"/>
      <c r="BA271" s="254"/>
      <c r="BB271" s="254"/>
      <c r="BC271" s="254"/>
      <c r="BD271" s="264"/>
      <c r="BE271" s="261" t="s">
        <v>1284</v>
      </c>
      <c r="BF271" s="250" t="s">
        <v>65</v>
      </c>
      <c r="BG271" s="265"/>
      <c r="BH271" s="266"/>
      <c r="BI271" s="267"/>
      <c r="BJ271" s="267"/>
    </row>
    <row r="272" spans="1:62" s="33" customFormat="1" ht="45" x14ac:dyDescent="0.2">
      <c r="A272" s="20">
        <v>270</v>
      </c>
      <c r="B272" s="36"/>
      <c r="C272" s="319" t="s">
        <v>556</v>
      </c>
      <c r="D272" s="20" t="s">
        <v>45</v>
      </c>
      <c r="E272" s="46" t="s">
        <v>55</v>
      </c>
      <c r="F272" s="20" t="s">
        <v>47</v>
      </c>
      <c r="G272" s="35" t="s">
        <v>47</v>
      </c>
      <c r="H272" s="35" t="s">
        <v>47</v>
      </c>
      <c r="I272" s="37" t="s">
        <v>47</v>
      </c>
      <c r="J272" s="51" t="s">
        <v>557</v>
      </c>
      <c r="K272" s="160" t="s">
        <v>47</v>
      </c>
      <c r="L272" s="25" t="s">
        <v>604</v>
      </c>
      <c r="M272" s="326">
        <v>335</v>
      </c>
      <c r="N272" s="25" t="s">
        <v>1139</v>
      </c>
      <c r="O272" s="158" t="s">
        <v>47</v>
      </c>
      <c r="P272" s="158"/>
      <c r="Q272" s="177"/>
      <c r="R272" s="25" t="s">
        <v>592</v>
      </c>
      <c r="S272" s="20" t="s">
        <v>593</v>
      </c>
      <c r="T272" s="20" t="s">
        <v>594</v>
      </c>
      <c r="U272" s="20" t="s">
        <v>595</v>
      </c>
      <c r="V272" s="26">
        <f>W272*1.2</f>
        <v>1016500.0079999999</v>
      </c>
      <c r="W272" s="48">
        <v>847083.34</v>
      </c>
      <c r="X272" s="175" t="s">
        <v>596</v>
      </c>
      <c r="Y272" s="20" t="s">
        <v>605</v>
      </c>
      <c r="Z272" s="39" t="s">
        <v>47</v>
      </c>
      <c r="AA272" s="40" t="s">
        <v>47</v>
      </c>
      <c r="AB272" s="27">
        <v>1</v>
      </c>
      <c r="AC272" s="27">
        <v>0</v>
      </c>
      <c r="AD272" s="27" t="s">
        <v>47</v>
      </c>
      <c r="AE272" s="40" t="s">
        <v>47</v>
      </c>
      <c r="AF272" s="24">
        <v>44298</v>
      </c>
      <c r="AG272" s="39" t="s">
        <v>72</v>
      </c>
      <c r="AH272" s="39" t="s">
        <v>98</v>
      </c>
      <c r="AI272" s="37">
        <v>44299</v>
      </c>
      <c r="AJ272" s="37" t="s">
        <v>47</v>
      </c>
      <c r="AK272" s="37" t="s">
        <v>47</v>
      </c>
      <c r="AL272" s="37" t="s">
        <v>47</v>
      </c>
      <c r="AM272" s="37" t="s">
        <v>47</v>
      </c>
      <c r="AN272" s="37" t="s">
        <v>47</v>
      </c>
      <c r="AO272" s="27" t="s">
        <v>47</v>
      </c>
      <c r="AP272" s="27"/>
      <c r="AQ272" s="27" t="s">
        <v>558</v>
      </c>
      <c r="AR272" s="44">
        <v>8602171819</v>
      </c>
      <c r="AS272" s="42">
        <f>AT272*1.2</f>
        <v>1016500.0079999999</v>
      </c>
      <c r="AT272" s="41">
        <f>W272</f>
        <v>847083.34</v>
      </c>
      <c r="AU272" s="42" t="s">
        <v>91</v>
      </c>
      <c r="AV272" s="39" t="s">
        <v>47</v>
      </c>
      <c r="AW272" s="42" t="s">
        <v>47</v>
      </c>
      <c r="AX272" s="42">
        <v>1016500.01</v>
      </c>
      <c r="AY272" s="42">
        <f>AX272/1.2</f>
        <v>847083.34166666667</v>
      </c>
      <c r="AZ272" s="37" t="s">
        <v>1483</v>
      </c>
      <c r="BA272" s="37">
        <v>44354</v>
      </c>
      <c r="BB272" s="37" t="s">
        <v>47</v>
      </c>
      <c r="BC272" s="37">
        <v>44355</v>
      </c>
      <c r="BD272" s="159"/>
      <c r="BE272" s="27"/>
      <c r="BF272" s="20" t="s">
        <v>60</v>
      </c>
      <c r="BG272" s="30" t="s">
        <v>443</v>
      </c>
      <c r="BH272" s="43"/>
      <c r="BI272" s="60"/>
      <c r="BJ272" s="60"/>
    </row>
    <row r="273" spans="1:62" s="33" customFormat="1" ht="45" x14ac:dyDescent="0.2">
      <c r="A273" s="20">
        <v>271</v>
      </c>
      <c r="B273" s="36"/>
      <c r="C273" s="319" t="s">
        <v>559</v>
      </c>
      <c r="D273" s="20" t="s">
        <v>45</v>
      </c>
      <c r="E273" s="46" t="s">
        <v>55</v>
      </c>
      <c r="F273" s="20" t="s">
        <v>47</v>
      </c>
      <c r="G273" s="35" t="s">
        <v>47</v>
      </c>
      <c r="H273" s="35" t="s">
        <v>47</v>
      </c>
      <c r="I273" s="37" t="s">
        <v>47</v>
      </c>
      <c r="J273" s="51" t="s">
        <v>560</v>
      </c>
      <c r="K273" s="160" t="s">
        <v>47</v>
      </c>
      <c r="L273" s="25" t="s">
        <v>630</v>
      </c>
      <c r="M273" s="326">
        <v>336</v>
      </c>
      <c r="N273" s="25" t="s">
        <v>1081</v>
      </c>
      <c r="O273" s="158">
        <v>60</v>
      </c>
      <c r="P273" s="158" t="s">
        <v>47</v>
      </c>
      <c r="Q273" s="177" t="s">
        <v>973</v>
      </c>
      <c r="R273" s="25" t="s">
        <v>1082</v>
      </c>
      <c r="S273" s="20" t="s">
        <v>610</v>
      </c>
      <c r="T273" s="20" t="s">
        <v>608</v>
      </c>
      <c r="U273" s="20" t="s">
        <v>1083</v>
      </c>
      <c r="V273" s="26">
        <f>W273*1.2</f>
        <v>225976.81200000001</v>
      </c>
      <c r="W273" s="48">
        <v>188314.01</v>
      </c>
      <c r="X273" s="175" t="s">
        <v>776</v>
      </c>
      <c r="Y273" s="20" t="s">
        <v>993</v>
      </c>
      <c r="Z273" s="39" t="s">
        <v>47</v>
      </c>
      <c r="AA273" s="40" t="s">
        <v>47</v>
      </c>
      <c r="AB273" s="27">
        <v>1</v>
      </c>
      <c r="AC273" s="27">
        <v>0</v>
      </c>
      <c r="AD273" s="27" t="s">
        <v>47</v>
      </c>
      <c r="AE273" s="40" t="s">
        <v>47</v>
      </c>
      <c r="AF273" s="24">
        <v>44298</v>
      </c>
      <c r="AG273" s="39" t="s">
        <v>72</v>
      </c>
      <c r="AH273" s="39" t="s">
        <v>511</v>
      </c>
      <c r="AI273" s="37">
        <v>44299</v>
      </c>
      <c r="AJ273" s="37" t="s">
        <v>47</v>
      </c>
      <c r="AK273" s="37" t="s">
        <v>47</v>
      </c>
      <c r="AL273" s="37" t="s">
        <v>47</v>
      </c>
      <c r="AM273" s="37" t="s">
        <v>47</v>
      </c>
      <c r="AN273" s="37" t="s">
        <v>47</v>
      </c>
      <c r="AO273" s="27" t="s">
        <v>47</v>
      </c>
      <c r="AP273" s="27"/>
      <c r="AQ273" s="27" t="s">
        <v>561</v>
      </c>
      <c r="AR273" s="44">
        <v>7701626536</v>
      </c>
      <c r="AS273" s="42">
        <f>AT273*1.2</f>
        <v>225976.81200000001</v>
      </c>
      <c r="AT273" s="41">
        <f>W273</f>
        <v>188314.01</v>
      </c>
      <c r="AU273" s="42" t="s">
        <v>47</v>
      </c>
      <c r="AV273" s="39" t="s">
        <v>47</v>
      </c>
      <c r="AW273" s="42" t="s">
        <v>47</v>
      </c>
      <c r="AX273" s="42">
        <v>225976.81</v>
      </c>
      <c r="AY273" s="42">
        <f>AX273/1.2</f>
        <v>188314.00833333333</v>
      </c>
      <c r="AZ273" s="37" t="s">
        <v>1140</v>
      </c>
      <c r="BA273" s="37">
        <v>44307</v>
      </c>
      <c r="BB273" s="37" t="s">
        <v>47</v>
      </c>
      <c r="BC273" s="37">
        <v>44307</v>
      </c>
      <c r="BD273" s="159"/>
      <c r="BE273" s="27"/>
      <c r="BF273" s="20" t="s">
        <v>60</v>
      </c>
      <c r="BG273" s="30" t="s">
        <v>75</v>
      </c>
      <c r="BH273" s="43"/>
      <c r="BI273" s="35"/>
      <c r="BJ273" s="35"/>
    </row>
    <row r="274" spans="1:62" s="33" customFormat="1" ht="45" x14ac:dyDescent="0.2">
      <c r="A274" s="20">
        <v>272</v>
      </c>
      <c r="B274" s="36">
        <v>44300</v>
      </c>
      <c r="C274" s="20" t="s">
        <v>1285</v>
      </c>
      <c r="D274" s="20" t="s">
        <v>51</v>
      </c>
      <c r="E274" s="46" t="s">
        <v>54</v>
      </c>
      <c r="F274" s="20">
        <v>32110266111</v>
      </c>
      <c r="G274" s="35" t="s">
        <v>47</v>
      </c>
      <c r="H274" s="35" t="s">
        <v>52</v>
      </c>
      <c r="I274" s="37">
        <v>44327</v>
      </c>
      <c r="J274" s="51" t="s">
        <v>1141</v>
      </c>
      <c r="K274" s="160"/>
      <c r="L274" s="25" t="s">
        <v>590</v>
      </c>
      <c r="M274" s="326">
        <v>337</v>
      </c>
      <c r="N274" s="25" t="s">
        <v>1010</v>
      </c>
      <c r="O274" s="158" t="s">
        <v>47</v>
      </c>
      <c r="P274" s="158"/>
      <c r="Q274" s="177"/>
      <c r="R274" s="25" t="s">
        <v>592</v>
      </c>
      <c r="S274" s="20" t="s">
        <v>593</v>
      </c>
      <c r="T274" s="20" t="s">
        <v>594</v>
      </c>
      <c r="U274" s="20" t="s">
        <v>595</v>
      </c>
      <c r="V274" s="26">
        <f>W274*1.2</f>
        <v>28639681.116</v>
      </c>
      <c r="W274" s="48">
        <v>23866400.93</v>
      </c>
      <c r="X274" s="175" t="s">
        <v>640</v>
      </c>
      <c r="Y274" s="39" t="s">
        <v>801</v>
      </c>
      <c r="Z274" s="39" t="s">
        <v>1484</v>
      </c>
      <c r="AA274" s="40">
        <v>44337</v>
      </c>
      <c r="AB274" s="27">
        <v>7</v>
      </c>
      <c r="AC274" s="27">
        <v>0</v>
      </c>
      <c r="AD274" s="27" t="s">
        <v>47</v>
      </c>
      <c r="AE274" s="40" t="s">
        <v>47</v>
      </c>
      <c r="AF274" s="24">
        <v>44350</v>
      </c>
      <c r="AG274" s="39"/>
      <c r="AH274" s="39"/>
      <c r="AI274" s="37"/>
      <c r="AJ274" s="37"/>
      <c r="AK274" s="39" t="s">
        <v>1435</v>
      </c>
      <c r="AL274" s="39" t="s">
        <v>1485</v>
      </c>
      <c r="AM274" s="37">
        <v>44355</v>
      </c>
      <c r="AN274" s="37">
        <v>44356</v>
      </c>
      <c r="AO274" s="27" t="s">
        <v>47</v>
      </c>
      <c r="AP274" s="27"/>
      <c r="AQ274" s="27" t="s">
        <v>1486</v>
      </c>
      <c r="AR274" s="44">
        <v>7816702857</v>
      </c>
      <c r="AS274" s="42">
        <f>AT274*1.2</f>
        <v>11455872.456</v>
      </c>
      <c r="AT274" s="41">
        <v>9546560.3800000008</v>
      </c>
      <c r="AU274" s="42" t="s">
        <v>91</v>
      </c>
      <c r="AV274" s="39" t="s">
        <v>1487</v>
      </c>
      <c r="AW274" s="42">
        <v>20047776.780000001</v>
      </c>
      <c r="AX274" s="42">
        <f>AY274*1.2</f>
        <v>11455872.456</v>
      </c>
      <c r="AY274" s="42">
        <v>9546560.3800000008</v>
      </c>
      <c r="AZ274" s="37" t="s">
        <v>1488</v>
      </c>
      <c r="BA274" s="37">
        <v>44370</v>
      </c>
      <c r="BB274" s="37" t="s">
        <v>52</v>
      </c>
      <c r="BC274" s="37">
        <v>44370</v>
      </c>
      <c r="BD274" s="159"/>
      <c r="BE274" s="27"/>
      <c r="BF274" s="20" t="s">
        <v>49</v>
      </c>
      <c r="BG274" s="30"/>
      <c r="BH274" s="43"/>
      <c r="BI274" s="60">
        <v>44302</v>
      </c>
      <c r="BJ274" s="60">
        <v>44327</v>
      </c>
    </row>
    <row r="275" spans="1:62" s="33" customFormat="1" ht="180" x14ac:dyDescent="0.2">
      <c r="A275" s="20">
        <v>273</v>
      </c>
      <c r="B275" s="36"/>
      <c r="C275" s="46" t="s">
        <v>1142</v>
      </c>
      <c r="D275" s="20" t="s">
        <v>68</v>
      </c>
      <c r="E275" s="46" t="s">
        <v>55</v>
      </c>
      <c r="F275" s="20" t="s">
        <v>47</v>
      </c>
      <c r="G275" s="35" t="s">
        <v>52</v>
      </c>
      <c r="H275" s="35" t="s">
        <v>47</v>
      </c>
      <c r="I275" s="37" t="s">
        <v>47</v>
      </c>
      <c r="J275" s="51" t="s">
        <v>562</v>
      </c>
      <c r="K275" s="160" t="s">
        <v>1143</v>
      </c>
      <c r="L275" s="25" t="s">
        <v>630</v>
      </c>
      <c r="M275" s="326">
        <v>338</v>
      </c>
      <c r="N275" s="25" t="s">
        <v>1038</v>
      </c>
      <c r="O275" s="158" t="s">
        <v>47</v>
      </c>
      <c r="P275" s="158" t="s">
        <v>47</v>
      </c>
      <c r="Q275" s="177" t="s">
        <v>47</v>
      </c>
      <c r="R275" s="25" t="s">
        <v>986</v>
      </c>
      <c r="S275" s="20" t="s">
        <v>610</v>
      </c>
      <c r="T275" s="20" t="s">
        <v>608</v>
      </c>
      <c r="U275" s="20" t="s">
        <v>987</v>
      </c>
      <c r="V275" s="26">
        <f t="shared" ref="V275:V282" si="0">W275*1.2</f>
        <v>1202770618.908</v>
      </c>
      <c r="W275" s="48">
        <v>1002308849.09</v>
      </c>
      <c r="X275" s="175" t="s">
        <v>1144</v>
      </c>
      <c r="Y275" s="20" t="s">
        <v>1286</v>
      </c>
      <c r="Z275" s="39" t="s">
        <v>47</v>
      </c>
      <c r="AA275" s="40" t="s">
        <v>47</v>
      </c>
      <c r="AB275" s="27">
        <v>1</v>
      </c>
      <c r="AC275" s="27">
        <v>0</v>
      </c>
      <c r="AD275" s="27" t="s">
        <v>47</v>
      </c>
      <c r="AE275" s="40" t="s">
        <v>47</v>
      </c>
      <c r="AF275" s="24">
        <v>44292</v>
      </c>
      <c r="AG275" s="39" t="s">
        <v>47</v>
      </c>
      <c r="AH275" s="39" t="s">
        <v>47</v>
      </c>
      <c r="AI275" s="37" t="s">
        <v>47</v>
      </c>
      <c r="AJ275" s="37" t="s">
        <v>47</v>
      </c>
      <c r="AK275" s="39" t="s">
        <v>72</v>
      </c>
      <c r="AL275" s="39" t="s">
        <v>1287</v>
      </c>
      <c r="AM275" s="37">
        <v>44333</v>
      </c>
      <c r="AN275" s="37" t="s">
        <v>47</v>
      </c>
      <c r="AO275" s="27" t="s">
        <v>47</v>
      </c>
      <c r="AP275" s="27"/>
      <c r="AQ275" s="27" t="s">
        <v>1445</v>
      </c>
      <c r="AR275" s="44">
        <v>2224098476</v>
      </c>
      <c r="AS275" s="42">
        <v>1202770618.908</v>
      </c>
      <c r="AT275" s="41">
        <v>1002308849.09</v>
      </c>
      <c r="AU275" s="42" t="s">
        <v>91</v>
      </c>
      <c r="AV275" s="39"/>
      <c r="AW275" s="42"/>
      <c r="AX275" s="42">
        <f>AY275*1.2</f>
        <v>1202770618.8959999</v>
      </c>
      <c r="AY275" s="42">
        <v>1002308849.08</v>
      </c>
      <c r="AZ275" s="37" t="s">
        <v>1288</v>
      </c>
      <c r="BA275" s="37">
        <v>44347</v>
      </c>
      <c r="BB275" s="37" t="s">
        <v>47</v>
      </c>
      <c r="BC275" s="37">
        <v>44347</v>
      </c>
      <c r="BD275" s="159"/>
      <c r="BE275" s="27"/>
      <c r="BF275" s="20" t="s">
        <v>104</v>
      </c>
      <c r="BG275" s="30" t="s">
        <v>1289</v>
      </c>
      <c r="BH275" s="43"/>
      <c r="BI275" s="35"/>
      <c r="BJ275" s="35"/>
    </row>
    <row r="276" spans="1:62" s="33" customFormat="1" ht="135" x14ac:dyDescent="0.2">
      <c r="A276" s="20">
        <v>274</v>
      </c>
      <c r="B276" s="36"/>
      <c r="C276" s="20" t="s">
        <v>1290</v>
      </c>
      <c r="D276" s="20" t="s">
        <v>51</v>
      </c>
      <c r="E276" s="46" t="s">
        <v>54</v>
      </c>
      <c r="F276" s="20">
        <v>32110265231</v>
      </c>
      <c r="G276" s="35" t="s">
        <v>47</v>
      </c>
      <c r="H276" s="35" t="s">
        <v>52</v>
      </c>
      <c r="I276" s="37">
        <v>44327</v>
      </c>
      <c r="J276" s="51" t="s">
        <v>1145</v>
      </c>
      <c r="K276" s="160" t="s">
        <v>47</v>
      </c>
      <c r="L276" s="25" t="s">
        <v>1291</v>
      </c>
      <c r="M276" s="326">
        <v>339</v>
      </c>
      <c r="N276" s="25" t="s">
        <v>750</v>
      </c>
      <c r="O276" s="158" t="s">
        <v>47</v>
      </c>
      <c r="P276" s="158"/>
      <c r="Q276" s="177"/>
      <c r="R276" s="25" t="s">
        <v>805</v>
      </c>
      <c r="S276" s="20" t="s">
        <v>593</v>
      </c>
      <c r="T276" s="20" t="s">
        <v>594</v>
      </c>
      <c r="U276" s="20" t="s">
        <v>806</v>
      </c>
      <c r="V276" s="26">
        <f t="shared" si="0"/>
        <v>21046641.191999998</v>
      </c>
      <c r="W276" s="48">
        <v>17538867.66</v>
      </c>
      <c r="X276" s="175" t="s">
        <v>640</v>
      </c>
      <c r="Y276" s="20" t="s">
        <v>1054</v>
      </c>
      <c r="Z276" s="39" t="s">
        <v>1720</v>
      </c>
      <c r="AA276" s="40">
        <v>44343</v>
      </c>
      <c r="AB276" s="27">
        <v>4</v>
      </c>
      <c r="AC276" s="27">
        <v>0</v>
      </c>
      <c r="AD276" s="27" t="s">
        <v>47</v>
      </c>
      <c r="AE276" s="40" t="s">
        <v>47</v>
      </c>
      <c r="AF276" s="24">
        <v>44363</v>
      </c>
      <c r="AG276" s="39" t="s">
        <v>47</v>
      </c>
      <c r="AH276" s="39" t="s">
        <v>47</v>
      </c>
      <c r="AI276" s="39" t="s">
        <v>47</v>
      </c>
      <c r="AJ276" s="39" t="s">
        <v>47</v>
      </c>
      <c r="AK276" s="39" t="s">
        <v>1441</v>
      </c>
      <c r="AL276" s="39" t="s">
        <v>1721</v>
      </c>
      <c r="AM276" s="37">
        <v>44372</v>
      </c>
      <c r="AN276" s="37">
        <v>44375</v>
      </c>
      <c r="AO276" s="27" t="s">
        <v>47</v>
      </c>
      <c r="AP276" s="27"/>
      <c r="AQ276" s="27" t="s">
        <v>733</v>
      </c>
      <c r="AR276" s="44">
        <v>7203498747</v>
      </c>
      <c r="AS276" s="42">
        <f>AT276*1.2</f>
        <v>19994309.52</v>
      </c>
      <c r="AT276" s="41">
        <v>16661924.6</v>
      </c>
      <c r="AU276" s="42" t="s">
        <v>91</v>
      </c>
      <c r="AV276" s="39" t="s">
        <v>1722</v>
      </c>
      <c r="AW276" s="42">
        <v>20415242.32</v>
      </c>
      <c r="AX276" s="42">
        <v>19994309.52</v>
      </c>
      <c r="AY276" s="42">
        <v>16661924.6</v>
      </c>
      <c r="AZ276" s="37" t="s">
        <v>1723</v>
      </c>
      <c r="BA276" s="37">
        <v>44386</v>
      </c>
      <c r="BB276" s="37" t="s">
        <v>52</v>
      </c>
      <c r="BC276" s="37">
        <v>44389</v>
      </c>
      <c r="BD276" s="159"/>
      <c r="BE276" s="27"/>
      <c r="BF276" s="20" t="s">
        <v>60</v>
      </c>
      <c r="BG276" s="30"/>
      <c r="BH276" s="43"/>
      <c r="BI276" s="60">
        <v>44313</v>
      </c>
      <c r="BJ276" s="60">
        <v>44337</v>
      </c>
    </row>
    <row r="277" spans="1:62" s="33" customFormat="1" ht="120" x14ac:dyDescent="0.2">
      <c r="A277" s="20">
        <v>275</v>
      </c>
      <c r="B277" s="36"/>
      <c r="C277" s="20" t="s">
        <v>1290</v>
      </c>
      <c r="D277" s="20" t="s">
        <v>51</v>
      </c>
      <c r="E277" s="46" t="s">
        <v>54</v>
      </c>
      <c r="F277" s="20">
        <v>32110265231</v>
      </c>
      <c r="G277" s="35" t="s">
        <v>47</v>
      </c>
      <c r="H277" s="35" t="s">
        <v>52</v>
      </c>
      <c r="I277" s="37">
        <v>44327</v>
      </c>
      <c r="J277" s="51" t="s">
        <v>1146</v>
      </c>
      <c r="K277" s="160" t="s">
        <v>47</v>
      </c>
      <c r="L277" s="25" t="s">
        <v>604</v>
      </c>
      <c r="M277" s="326">
        <v>340</v>
      </c>
      <c r="N277" s="25" t="s">
        <v>750</v>
      </c>
      <c r="O277" s="158" t="s">
        <v>47</v>
      </c>
      <c r="P277" s="158"/>
      <c r="Q277" s="177"/>
      <c r="R277" s="25" t="s">
        <v>805</v>
      </c>
      <c r="S277" s="20" t="s">
        <v>593</v>
      </c>
      <c r="T277" s="20" t="s">
        <v>594</v>
      </c>
      <c r="U277" s="20" t="s">
        <v>806</v>
      </c>
      <c r="V277" s="26">
        <f t="shared" si="0"/>
        <v>18416424.599999998</v>
      </c>
      <c r="W277" s="48">
        <v>15347020.5</v>
      </c>
      <c r="X277" s="175" t="s">
        <v>640</v>
      </c>
      <c r="Y277" s="20" t="s">
        <v>1054</v>
      </c>
      <c r="Z277" s="39" t="s">
        <v>1720</v>
      </c>
      <c r="AA277" s="40">
        <v>44343</v>
      </c>
      <c r="AB277" s="27">
        <v>8</v>
      </c>
      <c r="AC277" s="27">
        <v>0</v>
      </c>
      <c r="AD277" s="27" t="s">
        <v>47</v>
      </c>
      <c r="AE277" s="40" t="s">
        <v>47</v>
      </c>
      <c r="AF277" s="24">
        <v>44363</v>
      </c>
      <c r="AG277" s="39" t="s">
        <v>47</v>
      </c>
      <c r="AH277" s="39" t="s">
        <v>47</v>
      </c>
      <c r="AI277" s="39" t="s">
        <v>47</v>
      </c>
      <c r="AJ277" s="39" t="s">
        <v>47</v>
      </c>
      <c r="AK277" s="39" t="s">
        <v>1441</v>
      </c>
      <c r="AL277" s="39" t="s">
        <v>1721</v>
      </c>
      <c r="AM277" s="37">
        <v>44372</v>
      </c>
      <c r="AN277" s="37">
        <v>44375</v>
      </c>
      <c r="AO277" s="27" t="s">
        <v>47</v>
      </c>
      <c r="AP277" s="27"/>
      <c r="AQ277" s="27" t="s">
        <v>1724</v>
      </c>
      <c r="AR277" s="44">
        <v>7203440151</v>
      </c>
      <c r="AS277" s="42">
        <f>AT277*1.2</f>
        <v>14600000.003999999</v>
      </c>
      <c r="AT277" s="41">
        <v>12166666.67</v>
      </c>
      <c r="AU277" s="42" t="s">
        <v>91</v>
      </c>
      <c r="AV277" s="39" t="s">
        <v>1725</v>
      </c>
      <c r="AW277" s="42">
        <v>12277616.310000001</v>
      </c>
      <c r="AX277" s="42">
        <v>14600000</v>
      </c>
      <c r="AY277" s="42">
        <f>AX277/1.2</f>
        <v>12166666.666666668</v>
      </c>
      <c r="AZ277" s="37" t="s">
        <v>1726</v>
      </c>
      <c r="BA277" s="37">
        <v>44389</v>
      </c>
      <c r="BB277" s="37" t="s">
        <v>52</v>
      </c>
      <c r="BC277" s="37">
        <v>44389</v>
      </c>
      <c r="BD277" s="159"/>
      <c r="BE277" s="27"/>
      <c r="BF277" s="20" t="s">
        <v>60</v>
      </c>
      <c r="BG277" s="30"/>
      <c r="BH277" s="43"/>
      <c r="BI277" s="60">
        <v>44313</v>
      </c>
      <c r="BJ277" s="60">
        <v>44337</v>
      </c>
    </row>
    <row r="278" spans="1:62" s="33" customFormat="1" ht="105" x14ac:dyDescent="0.2">
      <c r="A278" s="20">
        <v>276</v>
      </c>
      <c r="B278" s="36"/>
      <c r="C278" s="20" t="s">
        <v>1290</v>
      </c>
      <c r="D278" s="20" t="s">
        <v>51</v>
      </c>
      <c r="E278" s="46" t="s">
        <v>54</v>
      </c>
      <c r="F278" s="20">
        <v>32110265231</v>
      </c>
      <c r="G278" s="35" t="s">
        <v>47</v>
      </c>
      <c r="H278" s="35" t="s">
        <v>52</v>
      </c>
      <c r="I278" s="37">
        <v>44327</v>
      </c>
      <c r="J278" s="51" t="s">
        <v>1147</v>
      </c>
      <c r="K278" s="160" t="s">
        <v>47</v>
      </c>
      <c r="L278" s="25" t="s">
        <v>1292</v>
      </c>
      <c r="M278" s="326">
        <v>341</v>
      </c>
      <c r="N278" s="25" t="s">
        <v>750</v>
      </c>
      <c r="O278" s="158" t="s">
        <v>47</v>
      </c>
      <c r="P278" s="158"/>
      <c r="Q278" s="177"/>
      <c r="R278" s="25" t="s">
        <v>805</v>
      </c>
      <c r="S278" s="20" t="s">
        <v>593</v>
      </c>
      <c r="T278" s="20" t="s">
        <v>594</v>
      </c>
      <c r="U278" s="20" t="s">
        <v>806</v>
      </c>
      <c r="V278" s="26">
        <f t="shared" si="0"/>
        <v>17307878.399999999</v>
      </c>
      <c r="W278" s="48">
        <v>14423232</v>
      </c>
      <c r="X278" s="175" t="s">
        <v>640</v>
      </c>
      <c r="Y278" s="20" t="s">
        <v>1054</v>
      </c>
      <c r="Z278" s="39" t="s">
        <v>1720</v>
      </c>
      <c r="AA278" s="40">
        <v>44343</v>
      </c>
      <c r="AB278" s="27">
        <v>6</v>
      </c>
      <c r="AC278" s="27">
        <v>0</v>
      </c>
      <c r="AD278" s="27" t="s">
        <v>47</v>
      </c>
      <c r="AE278" s="40" t="s">
        <v>47</v>
      </c>
      <c r="AF278" s="24">
        <v>44363</v>
      </c>
      <c r="AG278" s="39" t="s">
        <v>47</v>
      </c>
      <c r="AH278" s="39" t="s">
        <v>47</v>
      </c>
      <c r="AI278" s="39" t="s">
        <v>47</v>
      </c>
      <c r="AJ278" s="39" t="s">
        <v>47</v>
      </c>
      <c r="AK278" s="39" t="s">
        <v>1441</v>
      </c>
      <c r="AL278" s="39" t="s">
        <v>1721</v>
      </c>
      <c r="AM278" s="37">
        <v>44372</v>
      </c>
      <c r="AN278" s="37">
        <v>44375</v>
      </c>
      <c r="AO278" s="27" t="s">
        <v>47</v>
      </c>
      <c r="AP278" s="27"/>
      <c r="AQ278" s="27" t="s">
        <v>1519</v>
      </c>
      <c r="AR278" s="44">
        <v>7202212025</v>
      </c>
      <c r="AS278" s="42">
        <f>AT278*1.2</f>
        <v>15144392.735999998</v>
      </c>
      <c r="AT278" s="41">
        <v>12620327.279999999</v>
      </c>
      <c r="AU278" s="42" t="s">
        <v>84</v>
      </c>
      <c r="AV278" s="39" t="s">
        <v>1725</v>
      </c>
      <c r="AW278" s="42">
        <v>12620327.279999999</v>
      </c>
      <c r="AX278" s="42">
        <v>15144392.74</v>
      </c>
      <c r="AY278" s="42">
        <f>AX278/1.2</f>
        <v>12620327.283333333</v>
      </c>
      <c r="AZ278" s="37" t="s">
        <v>1727</v>
      </c>
      <c r="BA278" s="37">
        <v>44386</v>
      </c>
      <c r="BB278" s="37" t="s">
        <v>52</v>
      </c>
      <c r="BC278" s="37">
        <v>44386</v>
      </c>
      <c r="BD278" s="159"/>
      <c r="BE278" s="27"/>
      <c r="BF278" s="20" t="s">
        <v>60</v>
      </c>
      <c r="BG278" s="30"/>
      <c r="BH278" s="43"/>
      <c r="BI278" s="60">
        <v>44313</v>
      </c>
      <c r="BJ278" s="60">
        <v>44337</v>
      </c>
    </row>
    <row r="279" spans="1:62" s="33" customFormat="1" ht="105" x14ac:dyDescent="0.2">
      <c r="A279" s="20">
        <v>277</v>
      </c>
      <c r="B279" s="36"/>
      <c r="C279" s="20" t="s">
        <v>1290</v>
      </c>
      <c r="D279" s="20" t="s">
        <v>51</v>
      </c>
      <c r="E279" s="46" t="s">
        <v>54</v>
      </c>
      <c r="F279" s="20">
        <v>32110265231</v>
      </c>
      <c r="G279" s="35" t="s">
        <v>47</v>
      </c>
      <c r="H279" s="35" t="s">
        <v>52</v>
      </c>
      <c r="I279" s="37">
        <v>44327</v>
      </c>
      <c r="J279" s="51" t="s">
        <v>1148</v>
      </c>
      <c r="K279" s="160" t="s">
        <v>47</v>
      </c>
      <c r="L279" s="25" t="s">
        <v>830</v>
      </c>
      <c r="M279" s="326">
        <v>342</v>
      </c>
      <c r="N279" s="25" t="s">
        <v>750</v>
      </c>
      <c r="O279" s="158" t="s">
        <v>47</v>
      </c>
      <c r="P279" s="158"/>
      <c r="Q279" s="177"/>
      <c r="R279" s="25" t="s">
        <v>805</v>
      </c>
      <c r="S279" s="20" t="s">
        <v>593</v>
      </c>
      <c r="T279" s="20" t="s">
        <v>594</v>
      </c>
      <c r="U279" s="20" t="s">
        <v>806</v>
      </c>
      <c r="V279" s="26">
        <f t="shared" si="0"/>
        <v>2395500.6</v>
      </c>
      <c r="W279" s="64">
        <v>1996250.5</v>
      </c>
      <c r="X279" s="175" t="s">
        <v>640</v>
      </c>
      <c r="Y279" s="20" t="s">
        <v>1054</v>
      </c>
      <c r="Z279" s="39" t="s">
        <v>1720</v>
      </c>
      <c r="AA279" s="40">
        <v>44343</v>
      </c>
      <c r="AB279" s="27">
        <v>4</v>
      </c>
      <c r="AC279" s="27">
        <v>0</v>
      </c>
      <c r="AD279" s="27" t="s">
        <v>47</v>
      </c>
      <c r="AE279" s="40" t="s">
        <v>47</v>
      </c>
      <c r="AF279" s="24">
        <v>44363</v>
      </c>
      <c r="AG279" s="39" t="s">
        <v>47</v>
      </c>
      <c r="AH279" s="39" t="s">
        <v>47</v>
      </c>
      <c r="AI279" s="39" t="s">
        <v>47</v>
      </c>
      <c r="AJ279" s="39" t="s">
        <v>47</v>
      </c>
      <c r="AK279" s="39" t="s">
        <v>1441</v>
      </c>
      <c r="AL279" s="39" t="s">
        <v>1721</v>
      </c>
      <c r="AM279" s="37">
        <v>44372</v>
      </c>
      <c r="AN279" s="37">
        <v>44375</v>
      </c>
      <c r="AO279" s="27" t="s">
        <v>47</v>
      </c>
      <c r="AP279" s="27"/>
      <c r="AQ279" s="27" t="s">
        <v>232</v>
      </c>
      <c r="AR279" s="44">
        <v>7204097843</v>
      </c>
      <c r="AS279" s="42">
        <f>AT279*1.2</f>
        <v>2275725.3960000002</v>
      </c>
      <c r="AT279" s="41">
        <v>1896437.83</v>
      </c>
      <c r="AU279" s="42" t="s">
        <v>84</v>
      </c>
      <c r="AV279" s="39" t="s">
        <v>1722</v>
      </c>
      <c r="AW279" s="42">
        <v>1936362.83</v>
      </c>
      <c r="AX279" s="42">
        <v>2275725.4</v>
      </c>
      <c r="AY279" s="42">
        <f>AX279/1.2</f>
        <v>1896437.8333333333</v>
      </c>
      <c r="AZ279" s="37" t="s">
        <v>1728</v>
      </c>
      <c r="BA279" s="37">
        <v>44386</v>
      </c>
      <c r="BB279" s="37" t="s">
        <v>52</v>
      </c>
      <c r="BC279" s="37">
        <v>44389</v>
      </c>
      <c r="BD279" s="159"/>
      <c r="BE279" s="27"/>
      <c r="BF279" s="20" t="s">
        <v>60</v>
      </c>
      <c r="BG279" s="30"/>
      <c r="BH279" s="43"/>
      <c r="BI279" s="60">
        <v>44313</v>
      </c>
      <c r="BJ279" s="60">
        <v>44337</v>
      </c>
    </row>
    <row r="280" spans="1:62" s="33" customFormat="1" ht="45" x14ac:dyDescent="0.2">
      <c r="A280" s="20">
        <v>278</v>
      </c>
      <c r="B280" s="36">
        <v>44173</v>
      </c>
      <c r="C280" s="20" t="s">
        <v>901</v>
      </c>
      <c r="D280" s="20" t="s">
        <v>68</v>
      </c>
      <c r="E280" s="46" t="s">
        <v>55</v>
      </c>
      <c r="F280" s="20" t="s">
        <v>47</v>
      </c>
      <c r="G280" s="35" t="s">
        <v>47</v>
      </c>
      <c r="H280" s="35" t="s">
        <v>47</v>
      </c>
      <c r="I280" s="37" t="s">
        <v>47</v>
      </c>
      <c r="J280" s="51" t="s">
        <v>243</v>
      </c>
      <c r="K280" s="160" t="s">
        <v>902</v>
      </c>
      <c r="L280" s="25" t="s">
        <v>604</v>
      </c>
      <c r="M280" s="326">
        <v>343</v>
      </c>
      <c r="N280" s="25" t="s">
        <v>903</v>
      </c>
      <c r="O280" s="158" t="s">
        <v>47</v>
      </c>
      <c r="P280" s="158"/>
      <c r="Q280" s="177"/>
      <c r="R280" s="25" t="s">
        <v>904</v>
      </c>
      <c r="S280" s="20" t="s">
        <v>610</v>
      </c>
      <c r="T280" s="20" t="s">
        <v>613</v>
      </c>
      <c r="U280" s="20" t="s">
        <v>905</v>
      </c>
      <c r="V280" s="26">
        <f t="shared" si="0"/>
        <v>1227635.28</v>
      </c>
      <c r="W280" s="48">
        <v>1023029.4</v>
      </c>
      <c r="X280" s="175" t="s">
        <v>776</v>
      </c>
      <c r="Y280" s="20" t="s">
        <v>796</v>
      </c>
      <c r="Z280" s="175"/>
      <c r="AA280" s="40"/>
      <c r="AB280" s="27"/>
      <c r="AC280" s="27"/>
      <c r="AD280" s="27"/>
      <c r="AE280" s="40"/>
      <c r="AF280" s="24">
        <v>44295</v>
      </c>
      <c r="AG280" s="83" t="s">
        <v>47</v>
      </c>
      <c r="AH280" s="83" t="s">
        <v>47</v>
      </c>
      <c r="AI280" s="83" t="s">
        <v>47</v>
      </c>
      <c r="AJ280" s="83" t="s">
        <v>47</v>
      </c>
      <c r="AK280" s="39" t="s">
        <v>1149</v>
      </c>
      <c r="AL280" s="39" t="s">
        <v>416</v>
      </c>
      <c r="AM280" s="37">
        <v>44300</v>
      </c>
      <c r="AN280" s="37" t="s">
        <v>47</v>
      </c>
      <c r="AO280" s="27" t="s">
        <v>47</v>
      </c>
      <c r="AP280" s="27"/>
      <c r="AQ280" s="27" t="s">
        <v>1150</v>
      </c>
      <c r="AR280" s="44">
        <v>7715671257</v>
      </c>
      <c r="AS280" s="42">
        <f>AT280*1.2</f>
        <v>1227635.28</v>
      </c>
      <c r="AT280" s="41">
        <v>1023029.4</v>
      </c>
      <c r="AU280" s="42" t="s">
        <v>84</v>
      </c>
      <c r="AV280" s="39"/>
      <c r="AW280" s="42"/>
      <c r="AX280" s="42">
        <f>AY280*1.2</f>
        <v>1227635.28</v>
      </c>
      <c r="AY280" s="42">
        <v>1023029.4</v>
      </c>
      <c r="AZ280" s="37" t="s">
        <v>1151</v>
      </c>
      <c r="BA280" s="37">
        <v>44314</v>
      </c>
      <c r="BB280" s="37" t="s">
        <v>47</v>
      </c>
      <c r="BC280" s="37">
        <v>44314</v>
      </c>
      <c r="BD280" s="159"/>
      <c r="BE280" s="27"/>
      <c r="BF280" s="20" t="s">
        <v>104</v>
      </c>
      <c r="BG280" s="30" t="s">
        <v>524</v>
      </c>
      <c r="BH280" s="43"/>
      <c r="BI280" s="35"/>
      <c r="BJ280" s="35"/>
    </row>
    <row r="281" spans="1:62" s="33" customFormat="1" ht="45" x14ac:dyDescent="0.2">
      <c r="A281" s="20">
        <v>279</v>
      </c>
      <c r="B281" s="36"/>
      <c r="C281" s="271" t="s">
        <v>1152</v>
      </c>
      <c r="D281" s="20" t="s">
        <v>45</v>
      </c>
      <c r="E281" s="46" t="s">
        <v>55</v>
      </c>
      <c r="F281" s="20" t="s">
        <v>47</v>
      </c>
      <c r="G281" s="35" t="s">
        <v>47</v>
      </c>
      <c r="H281" s="35" t="s">
        <v>47</v>
      </c>
      <c r="I281" s="37" t="s">
        <v>47</v>
      </c>
      <c r="J281" s="51" t="s">
        <v>1153</v>
      </c>
      <c r="K281" s="160" t="s">
        <v>47</v>
      </c>
      <c r="L281" s="310" t="s">
        <v>604</v>
      </c>
      <c r="M281" s="326">
        <v>344</v>
      </c>
      <c r="N281" s="25" t="s">
        <v>1081</v>
      </c>
      <c r="O281" s="158">
        <v>60</v>
      </c>
      <c r="P281" s="158"/>
      <c r="Q281" s="177"/>
      <c r="R281" s="25" t="s">
        <v>1082</v>
      </c>
      <c r="S281" s="20" t="s">
        <v>610</v>
      </c>
      <c r="T281" s="20" t="s">
        <v>608</v>
      </c>
      <c r="U281" s="20" t="s">
        <v>1083</v>
      </c>
      <c r="V281" s="26">
        <f t="shared" si="0"/>
        <v>113246.844</v>
      </c>
      <c r="W281" s="48">
        <v>94372.37</v>
      </c>
      <c r="X281" s="175" t="s">
        <v>776</v>
      </c>
      <c r="Y281" s="20" t="s">
        <v>993</v>
      </c>
      <c r="Z281" s="39" t="s">
        <v>47</v>
      </c>
      <c r="AA281" s="39" t="s">
        <v>47</v>
      </c>
      <c r="AB281" s="27">
        <v>1</v>
      </c>
      <c r="AC281" s="27">
        <v>0</v>
      </c>
      <c r="AD281" s="27" t="s">
        <v>47</v>
      </c>
      <c r="AE281" s="40" t="s">
        <v>47</v>
      </c>
      <c r="AF281" s="24">
        <v>44302</v>
      </c>
      <c r="AG281" s="39" t="s">
        <v>1149</v>
      </c>
      <c r="AH281" s="39" t="s">
        <v>704</v>
      </c>
      <c r="AI281" s="37">
        <v>44305</v>
      </c>
      <c r="AJ281" s="37" t="s">
        <v>47</v>
      </c>
      <c r="AK281" s="37" t="s">
        <v>47</v>
      </c>
      <c r="AL281" s="37" t="s">
        <v>47</v>
      </c>
      <c r="AM281" s="37" t="s">
        <v>47</v>
      </c>
      <c r="AN281" s="37" t="s">
        <v>47</v>
      </c>
      <c r="AO281" s="27" t="s">
        <v>47</v>
      </c>
      <c r="AP281" s="27"/>
      <c r="AQ281" s="27" t="s">
        <v>1154</v>
      </c>
      <c r="AR281" s="44">
        <v>5406137823</v>
      </c>
      <c r="AS281" s="42">
        <f>V281</f>
        <v>113246.844</v>
      </c>
      <c r="AT281" s="41">
        <f>W281</f>
        <v>94372.37</v>
      </c>
      <c r="AU281" s="42" t="s">
        <v>91</v>
      </c>
      <c r="AV281" s="184" t="s">
        <v>47</v>
      </c>
      <c r="AW281" s="42" t="s">
        <v>47</v>
      </c>
      <c r="AX281" s="42">
        <v>110208.96000000001</v>
      </c>
      <c r="AY281" s="42">
        <f>AX281/1.2</f>
        <v>91840.8</v>
      </c>
      <c r="AZ281" s="37" t="s">
        <v>1155</v>
      </c>
      <c r="BA281" s="37">
        <v>44327</v>
      </c>
      <c r="BB281" s="37" t="s">
        <v>47</v>
      </c>
      <c r="BC281" s="37">
        <v>44327</v>
      </c>
      <c r="BD281" s="159"/>
      <c r="BE281" s="27"/>
      <c r="BF281" s="20" t="s">
        <v>60</v>
      </c>
      <c r="BG281" s="30" t="s">
        <v>75</v>
      </c>
      <c r="BH281" s="43"/>
      <c r="BI281" s="35"/>
      <c r="BJ281" s="35"/>
    </row>
    <row r="282" spans="1:62" s="33" customFormat="1" ht="45" x14ac:dyDescent="0.2">
      <c r="A282" s="20">
        <v>280</v>
      </c>
      <c r="B282" s="36"/>
      <c r="C282" s="271" t="s">
        <v>1156</v>
      </c>
      <c r="D282" s="20" t="s">
        <v>45</v>
      </c>
      <c r="E282" s="46" t="s">
        <v>55</v>
      </c>
      <c r="F282" s="20" t="s">
        <v>47</v>
      </c>
      <c r="G282" s="35" t="s">
        <v>47</v>
      </c>
      <c r="H282" s="35" t="s">
        <v>47</v>
      </c>
      <c r="I282" s="37" t="s">
        <v>47</v>
      </c>
      <c r="J282" s="51" t="s">
        <v>1157</v>
      </c>
      <c r="K282" s="160" t="s">
        <v>47</v>
      </c>
      <c r="L282" s="25" t="s">
        <v>604</v>
      </c>
      <c r="M282" s="326">
        <v>345</v>
      </c>
      <c r="N282" s="25" t="s">
        <v>750</v>
      </c>
      <c r="O282" s="158" t="s">
        <v>47</v>
      </c>
      <c r="P282" s="158"/>
      <c r="Q282" s="177"/>
      <c r="R282" s="25" t="s">
        <v>805</v>
      </c>
      <c r="S282" s="20" t="s">
        <v>593</v>
      </c>
      <c r="T282" s="20" t="s">
        <v>594</v>
      </c>
      <c r="U282" s="20" t="s">
        <v>806</v>
      </c>
      <c r="V282" s="26">
        <f t="shared" si="0"/>
        <v>466503.6</v>
      </c>
      <c r="W282" s="48">
        <v>388753</v>
      </c>
      <c r="X282" s="175" t="s">
        <v>640</v>
      </c>
      <c r="Y282" s="20" t="s">
        <v>801</v>
      </c>
      <c r="Z282" s="39" t="s">
        <v>47</v>
      </c>
      <c r="AA282" s="39" t="s">
        <v>47</v>
      </c>
      <c r="AB282" s="27">
        <v>1</v>
      </c>
      <c r="AC282" s="27">
        <v>0</v>
      </c>
      <c r="AD282" s="27" t="s">
        <v>47</v>
      </c>
      <c r="AE282" s="40" t="s">
        <v>47</v>
      </c>
      <c r="AF282" s="24">
        <v>44302</v>
      </c>
      <c r="AG282" s="39" t="s">
        <v>1149</v>
      </c>
      <c r="AH282" s="39" t="s">
        <v>1158</v>
      </c>
      <c r="AI282" s="37">
        <v>44305</v>
      </c>
      <c r="AJ282" s="37" t="s">
        <v>47</v>
      </c>
      <c r="AK282" s="37" t="s">
        <v>47</v>
      </c>
      <c r="AL282" s="37" t="s">
        <v>47</v>
      </c>
      <c r="AM282" s="37" t="s">
        <v>47</v>
      </c>
      <c r="AN282" s="37" t="s">
        <v>47</v>
      </c>
      <c r="AO282" s="27" t="s">
        <v>47</v>
      </c>
      <c r="AP282" s="27"/>
      <c r="AQ282" s="27" t="s">
        <v>1159</v>
      </c>
      <c r="AR282" s="44">
        <v>8603196372</v>
      </c>
      <c r="AS282" s="42">
        <f>AT282*1.2</f>
        <v>466503.6</v>
      </c>
      <c r="AT282" s="41">
        <f>W282</f>
        <v>388753</v>
      </c>
      <c r="AU282" s="42" t="s">
        <v>91</v>
      </c>
      <c r="AV282" s="39" t="s">
        <v>47</v>
      </c>
      <c r="AW282" s="42" t="s">
        <v>47</v>
      </c>
      <c r="AX282" s="42">
        <v>466503.6</v>
      </c>
      <c r="AY282" s="42">
        <f>AX282/1.2</f>
        <v>388753</v>
      </c>
      <c r="AZ282" s="37" t="s">
        <v>1293</v>
      </c>
      <c r="BA282" s="37">
        <v>44336</v>
      </c>
      <c r="BB282" s="37" t="s">
        <v>47</v>
      </c>
      <c r="BC282" s="37">
        <v>44337</v>
      </c>
      <c r="BD282" s="159"/>
      <c r="BE282" s="27"/>
      <c r="BF282" s="20" t="s">
        <v>60</v>
      </c>
      <c r="BG282" s="30" t="s">
        <v>75</v>
      </c>
      <c r="BH282" s="43"/>
      <c r="BI282" s="35"/>
      <c r="BJ282" s="35"/>
    </row>
    <row r="283" spans="1:62" s="33" customFormat="1" ht="60" x14ac:dyDescent="0.2">
      <c r="A283" s="20">
        <v>281</v>
      </c>
      <c r="B283" s="36"/>
      <c r="C283" s="271" t="s">
        <v>1160</v>
      </c>
      <c r="D283" s="20" t="s">
        <v>45</v>
      </c>
      <c r="E283" s="46" t="s">
        <v>55</v>
      </c>
      <c r="F283" s="20" t="s">
        <v>47</v>
      </c>
      <c r="G283" s="35" t="s">
        <v>47</v>
      </c>
      <c r="H283" s="35" t="s">
        <v>47</v>
      </c>
      <c r="I283" s="37" t="s">
        <v>47</v>
      </c>
      <c r="J283" s="51" t="s">
        <v>392</v>
      </c>
      <c r="K283" s="160" t="s">
        <v>47</v>
      </c>
      <c r="L283" s="25" t="s">
        <v>604</v>
      </c>
      <c r="M283" s="326">
        <v>346</v>
      </c>
      <c r="N283" s="25" t="s">
        <v>1017</v>
      </c>
      <c r="O283" s="158" t="s">
        <v>47</v>
      </c>
      <c r="P283" s="158"/>
      <c r="Q283" s="177"/>
      <c r="R283" s="25" t="s">
        <v>592</v>
      </c>
      <c r="S283" s="20" t="s">
        <v>593</v>
      </c>
      <c r="T283" s="20" t="s">
        <v>632</v>
      </c>
      <c r="U283" s="20" t="s">
        <v>595</v>
      </c>
      <c r="V283" s="26"/>
      <c r="W283" s="48">
        <v>300000</v>
      </c>
      <c r="X283" s="175" t="s">
        <v>1018</v>
      </c>
      <c r="Y283" s="20" t="s">
        <v>1019</v>
      </c>
      <c r="Z283" s="39" t="s">
        <v>47</v>
      </c>
      <c r="AA283" s="39" t="s">
        <v>47</v>
      </c>
      <c r="AB283" s="27">
        <v>1</v>
      </c>
      <c r="AC283" s="27">
        <v>0</v>
      </c>
      <c r="AD283" s="27" t="s">
        <v>47</v>
      </c>
      <c r="AE283" s="40" t="s">
        <v>47</v>
      </c>
      <c r="AF283" s="24">
        <v>44302</v>
      </c>
      <c r="AG283" s="39" t="s">
        <v>1149</v>
      </c>
      <c r="AH283" s="39" t="s">
        <v>73</v>
      </c>
      <c r="AI283" s="37">
        <v>44305</v>
      </c>
      <c r="AJ283" s="37" t="s">
        <v>47</v>
      </c>
      <c r="AK283" s="37" t="s">
        <v>47</v>
      </c>
      <c r="AL283" s="37" t="s">
        <v>47</v>
      </c>
      <c r="AM283" s="37" t="s">
        <v>47</v>
      </c>
      <c r="AN283" s="37" t="s">
        <v>47</v>
      </c>
      <c r="AO283" s="27" t="s">
        <v>47</v>
      </c>
      <c r="AP283" s="27"/>
      <c r="AQ283" s="27" t="s">
        <v>1161</v>
      </c>
      <c r="AR283" s="44">
        <v>7203144561</v>
      </c>
      <c r="AS283" s="42"/>
      <c r="AT283" s="41">
        <v>300000</v>
      </c>
      <c r="AU283" s="42" t="s">
        <v>47</v>
      </c>
      <c r="AV283" s="39" t="s">
        <v>47</v>
      </c>
      <c r="AW283" s="42" t="s">
        <v>47</v>
      </c>
      <c r="AX283" s="42"/>
      <c r="AY283" s="42">
        <v>300000</v>
      </c>
      <c r="AZ283" s="37" t="s">
        <v>1162</v>
      </c>
      <c r="BA283" s="37">
        <v>44308</v>
      </c>
      <c r="BB283" s="37" t="s">
        <v>47</v>
      </c>
      <c r="BC283" s="37">
        <v>44308</v>
      </c>
      <c r="BD283" s="159"/>
      <c r="BE283" s="27"/>
      <c r="BF283" s="20" t="s">
        <v>60</v>
      </c>
      <c r="BG283" s="30" t="s">
        <v>394</v>
      </c>
      <c r="BH283" s="43"/>
      <c r="BI283" s="35"/>
      <c r="BJ283" s="35"/>
    </row>
    <row r="284" spans="1:62" s="33" customFormat="1" ht="45" x14ac:dyDescent="0.2">
      <c r="A284" s="20">
        <v>282</v>
      </c>
      <c r="B284" s="36">
        <v>44245</v>
      </c>
      <c r="C284" s="20" t="s">
        <v>1294</v>
      </c>
      <c r="D284" s="20" t="s">
        <v>51</v>
      </c>
      <c r="E284" s="46" t="s">
        <v>54</v>
      </c>
      <c r="F284" s="20">
        <v>32110225945</v>
      </c>
      <c r="G284" s="35" t="s">
        <v>47</v>
      </c>
      <c r="H284" s="35" t="s">
        <v>52</v>
      </c>
      <c r="I284" s="37">
        <v>44309</v>
      </c>
      <c r="J284" s="51" t="s">
        <v>383</v>
      </c>
      <c r="K284" s="160"/>
      <c r="L284" s="25" t="s">
        <v>604</v>
      </c>
      <c r="M284" s="326">
        <v>347</v>
      </c>
      <c r="N284" s="25" t="s">
        <v>1010</v>
      </c>
      <c r="O284" s="158" t="s">
        <v>47</v>
      </c>
      <c r="P284" s="158"/>
      <c r="Q284" s="177"/>
      <c r="R284" s="25" t="s">
        <v>592</v>
      </c>
      <c r="S284" s="20" t="s">
        <v>593</v>
      </c>
      <c r="T284" s="20" t="s">
        <v>594</v>
      </c>
      <c r="U284" s="20" t="s">
        <v>595</v>
      </c>
      <c r="V284" s="26">
        <f>W284*1.2</f>
        <v>3646153.0440000002</v>
      </c>
      <c r="W284" s="48">
        <v>3038460.87</v>
      </c>
      <c r="X284" s="175" t="s">
        <v>640</v>
      </c>
      <c r="Y284" s="20" t="s">
        <v>801</v>
      </c>
      <c r="Z284" s="39" t="s">
        <v>1489</v>
      </c>
      <c r="AA284" s="40">
        <v>44340</v>
      </c>
      <c r="AB284" s="27">
        <v>4</v>
      </c>
      <c r="AC284" s="27">
        <v>0</v>
      </c>
      <c r="AD284" s="27" t="s">
        <v>47</v>
      </c>
      <c r="AE284" s="40" t="s">
        <v>47</v>
      </c>
      <c r="AF284" s="24">
        <v>44350</v>
      </c>
      <c r="AG284" s="39"/>
      <c r="AH284" s="39"/>
      <c r="AI284" s="37"/>
      <c r="AJ284" s="37"/>
      <c r="AK284" s="39" t="s">
        <v>1435</v>
      </c>
      <c r="AL284" s="39" t="s">
        <v>1490</v>
      </c>
      <c r="AM284" s="37">
        <v>44355</v>
      </c>
      <c r="AN284" s="37">
        <v>44356</v>
      </c>
      <c r="AO284" s="27" t="s">
        <v>47</v>
      </c>
      <c r="AP284" s="27"/>
      <c r="AQ284" s="27" t="s">
        <v>1491</v>
      </c>
      <c r="AR284" s="44">
        <v>5032064239</v>
      </c>
      <c r="AS284" s="42">
        <f>AT284*1.2</f>
        <v>3501400.764</v>
      </c>
      <c r="AT284" s="41">
        <v>2917833.97</v>
      </c>
      <c r="AU284" s="42" t="s">
        <v>84</v>
      </c>
      <c r="AV284" s="39" t="s">
        <v>1492</v>
      </c>
      <c r="AW284" s="42">
        <v>2947307.04</v>
      </c>
      <c r="AX284" s="42">
        <v>3501400.76</v>
      </c>
      <c r="AY284" s="42">
        <f>AX284/1.2</f>
        <v>2917833.9666666668</v>
      </c>
      <c r="AZ284" s="37" t="s">
        <v>1493</v>
      </c>
      <c r="BA284" s="37">
        <v>44369</v>
      </c>
      <c r="BB284" s="37" t="s">
        <v>52</v>
      </c>
      <c r="BC284" s="37">
        <v>44369</v>
      </c>
      <c r="BD284" s="159"/>
      <c r="BE284" s="27"/>
      <c r="BF284" s="20" t="s">
        <v>49</v>
      </c>
      <c r="BG284" s="30"/>
      <c r="BH284" s="43"/>
      <c r="BI284" s="60">
        <v>44305</v>
      </c>
      <c r="BJ284" s="60">
        <v>44309</v>
      </c>
    </row>
    <row r="285" spans="1:62" s="33" customFormat="1" ht="45" x14ac:dyDescent="0.2">
      <c r="A285" s="20">
        <v>283</v>
      </c>
      <c r="B285" s="36"/>
      <c r="C285" s="20" t="s">
        <v>1494</v>
      </c>
      <c r="D285" s="20" t="s">
        <v>68</v>
      </c>
      <c r="E285" s="46" t="s">
        <v>54</v>
      </c>
      <c r="F285" s="20">
        <v>32110211498</v>
      </c>
      <c r="G285" s="35" t="s">
        <v>47</v>
      </c>
      <c r="H285" s="35" t="s">
        <v>52</v>
      </c>
      <c r="I285" s="37">
        <v>44306</v>
      </c>
      <c r="J285" s="51" t="s">
        <v>1163</v>
      </c>
      <c r="K285" s="160"/>
      <c r="L285" s="25" t="s">
        <v>604</v>
      </c>
      <c r="M285" s="326">
        <v>348</v>
      </c>
      <c r="N285" s="25" t="s">
        <v>698</v>
      </c>
      <c r="O285" s="158" t="s">
        <v>47</v>
      </c>
      <c r="P285" s="158"/>
      <c r="Q285" s="177"/>
      <c r="R285" s="25" t="s">
        <v>1004</v>
      </c>
      <c r="S285" s="20" t="s">
        <v>610</v>
      </c>
      <c r="T285" s="20" t="s">
        <v>1034</v>
      </c>
      <c r="U285" s="20" t="s">
        <v>1005</v>
      </c>
      <c r="V285" s="26">
        <v>49802236.991999991</v>
      </c>
      <c r="W285" s="48">
        <v>41501864.159999996</v>
      </c>
      <c r="X285" s="175" t="s">
        <v>716</v>
      </c>
      <c r="Y285" s="20"/>
      <c r="Z285" s="39"/>
      <c r="AA285" s="40"/>
      <c r="AB285" s="27"/>
      <c r="AC285" s="27"/>
      <c r="AD285" s="27"/>
      <c r="AE285" s="40"/>
      <c r="AF285" s="37"/>
      <c r="AG285" s="39"/>
      <c r="AH285" s="39"/>
      <c r="AI285" s="37"/>
      <c r="AJ285" s="37"/>
      <c r="AK285" s="39"/>
      <c r="AL285" s="39"/>
      <c r="AM285" s="37"/>
      <c r="AN285" s="37"/>
      <c r="AO285" s="27"/>
      <c r="AP285" s="27"/>
      <c r="AQ285" s="27"/>
      <c r="AR285" s="44"/>
      <c r="AS285" s="42"/>
      <c r="AT285" s="41"/>
      <c r="AU285" s="42"/>
      <c r="AV285" s="39"/>
      <c r="AW285" s="42"/>
      <c r="AX285" s="42"/>
      <c r="AY285" s="42"/>
      <c r="AZ285" s="37"/>
      <c r="BA285" s="37"/>
      <c r="BB285" s="37"/>
      <c r="BC285" s="37"/>
      <c r="BD285" s="159"/>
      <c r="BE285" s="27"/>
      <c r="BF285" s="20" t="s">
        <v>65</v>
      </c>
      <c r="BG285" s="30"/>
      <c r="BH285" s="43"/>
      <c r="BI285" s="35"/>
      <c r="BJ285" s="35"/>
    </row>
    <row r="286" spans="1:62" s="33" customFormat="1" ht="45" x14ac:dyDescent="0.2">
      <c r="A286" s="20">
        <v>284</v>
      </c>
      <c r="B286" s="36"/>
      <c r="C286" s="46" t="s">
        <v>1295</v>
      </c>
      <c r="D286" s="20" t="s">
        <v>51</v>
      </c>
      <c r="E286" s="46" t="s">
        <v>54</v>
      </c>
      <c r="F286" s="20">
        <v>32110248830</v>
      </c>
      <c r="G286" s="35" t="s">
        <v>47</v>
      </c>
      <c r="H286" s="35" t="s">
        <v>52</v>
      </c>
      <c r="I286" s="37">
        <v>44315</v>
      </c>
      <c r="J286" s="76" t="s">
        <v>1164</v>
      </c>
      <c r="K286" s="160" t="s">
        <v>1296</v>
      </c>
      <c r="L286" s="25" t="s">
        <v>604</v>
      </c>
      <c r="M286" s="326">
        <v>349</v>
      </c>
      <c r="N286" s="25" t="s">
        <v>1165</v>
      </c>
      <c r="O286" s="158" t="s">
        <v>47</v>
      </c>
      <c r="P286" s="158" t="s">
        <v>52</v>
      </c>
      <c r="Q286" s="177" t="s">
        <v>644</v>
      </c>
      <c r="R286" s="25" t="s">
        <v>882</v>
      </c>
      <c r="S286" s="20" t="s">
        <v>610</v>
      </c>
      <c r="T286" s="20" t="s">
        <v>782</v>
      </c>
      <c r="U286" s="20" t="s">
        <v>883</v>
      </c>
      <c r="V286" s="26">
        <v>14427079.02</v>
      </c>
      <c r="W286" s="48">
        <v>12022565.85</v>
      </c>
      <c r="X286" s="46" t="s">
        <v>716</v>
      </c>
      <c r="Y286" s="20" t="s">
        <v>669</v>
      </c>
      <c r="Z286" s="39" t="s">
        <v>47</v>
      </c>
      <c r="AA286" s="40" t="s">
        <v>47</v>
      </c>
      <c r="AB286" s="27">
        <v>4</v>
      </c>
      <c r="AC286" s="27">
        <v>0</v>
      </c>
      <c r="AD286" s="27" t="s">
        <v>47</v>
      </c>
      <c r="AE286" s="40" t="s">
        <v>269</v>
      </c>
      <c r="AF286" s="24">
        <v>44363</v>
      </c>
      <c r="AG286" s="39" t="s">
        <v>47</v>
      </c>
      <c r="AH286" s="39" t="s">
        <v>47</v>
      </c>
      <c r="AI286" s="37" t="s">
        <v>47</v>
      </c>
      <c r="AJ286" s="37" t="s">
        <v>47</v>
      </c>
      <c r="AK286" s="39" t="s">
        <v>1441</v>
      </c>
      <c r="AL286" s="39" t="s">
        <v>295</v>
      </c>
      <c r="AM286" s="37">
        <v>44372</v>
      </c>
      <c r="AN286" s="37">
        <v>44375</v>
      </c>
      <c r="AO286" s="27" t="s">
        <v>52</v>
      </c>
      <c r="AP286" s="27"/>
      <c r="AQ286" s="27" t="s">
        <v>1495</v>
      </c>
      <c r="AR286" s="44" t="s">
        <v>1496</v>
      </c>
      <c r="AS286" s="42">
        <f>AT286*1.2</f>
        <v>15963176.796</v>
      </c>
      <c r="AT286" s="41">
        <f>12369831.5+932815.83</f>
        <v>13302647.33</v>
      </c>
      <c r="AU286" s="42"/>
      <c r="AV286" s="39"/>
      <c r="AW286" s="42"/>
      <c r="AX286" s="42">
        <v>15963176.800000001</v>
      </c>
      <c r="AY286" s="42">
        <v>13302647.33</v>
      </c>
      <c r="AZ286" s="37" t="s">
        <v>1729</v>
      </c>
      <c r="BA286" s="37" t="s">
        <v>1730</v>
      </c>
      <c r="BB286" s="37" t="s">
        <v>52</v>
      </c>
      <c r="BC286" s="37" t="s">
        <v>1730</v>
      </c>
      <c r="BD286" s="159"/>
      <c r="BE286" s="27"/>
      <c r="BF286" s="20" t="s">
        <v>65</v>
      </c>
      <c r="BG286" s="30"/>
      <c r="BH286" s="43"/>
      <c r="BI286" s="60">
        <v>44306</v>
      </c>
      <c r="BJ286" s="60">
        <v>44315</v>
      </c>
    </row>
    <row r="287" spans="1:62" s="268" customFormat="1" ht="30" x14ac:dyDescent="0.2">
      <c r="A287" s="250">
        <v>285</v>
      </c>
      <c r="B287" s="251"/>
      <c r="C287" s="313" t="s">
        <v>1297</v>
      </c>
      <c r="D287" s="250" t="s">
        <v>45</v>
      </c>
      <c r="E287" s="313" t="s">
        <v>259</v>
      </c>
      <c r="F287" s="250">
        <v>32110210456</v>
      </c>
      <c r="G287" s="267" t="s">
        <v>47</v>
      </c>
      <c r="H287" s="267" t="s">
        <v>47</v>
      </c>
      <c r="I287" s="254">
        <v>44306</v>
      </c>
      <c r="J287" s="334" t="s">
        <v>488</v>
      </c>
      <c r="K287" s="278"/>
      <c r="L287" s="255" t="s">
        <v>604</v>
      </c>
      <c r="M287" s="326">
        <v>350</v>
      </c>
      <c r="N287" s="255" t="s">
        <v>1088</v>
      </c>
      <c r="O287" s="158">
        <v>75</v>
      </c>
      <c r="P287" s="158"/>
      <c r="Q287" s="177"/>
      <c r="R287" s="255" t="s">
        <v>592</v>
      </c>
      <c r="S287" s="250" t="s">
        <v>610</v>
      </c>
      <c r="T287" s="250" t="s">
        <v>660</v>
      </c>
      <c r="U287" s="250" t="s">
        <v>595</v>
      </c>
      <c r="V287" s="262">
        <v>428380.64</v>
      </c>
      <c r="W287" s="48">
        <v>356983.87</v>
      </c>
      <c r="X287" s="313" t="s">
        <v>1089</v>
      </c>
      <c r="Y287" s="250" t="s">
        <v>1090</v>
      </c>
      <c r="Z287" s="259" t="s">
        <v>47</v>
      </c>
      <c r="AA287" s="260" t="s">
        <v>47</v>
      </c>
      <c r="AB287" s="261">
        <v>1</v>
      </c>
      <c r="AC287" s="261" t="s">
        <v>47</v>
      </c>
      <c r="AD287" s="261" t="s">
        <v>47</v>
      </c>
      <c r="AE287" s="260" t="s">
        <v>47</v>
      </c>
      <c r="AF287" s="256">
        <v>44337</v>
      </c>
      <c r="AG287" s="259" t="s">
        <v>1298</v>
      </c>
      <c r="AH287" s="259"/>
      <c r="AI287" s="254">
        <v>44342</v>
      </c>
      <c r="AJ287" s="254">
        <v>44342</v>
      </c>
      <c r="AK287" s="259" t="s">
        <v>47</v>
      </c>
      <c r="AL287" s="259" t="s">
        <v>47</v>
      </c>
      <c r="AM287" s="254" t="s">
        <v>47</v>
      </c>
      <c r="AN287" s="254" t="s">
        <v>47</v>
      </c>
      <c r="AO287" s="261" t="s">
        <v>52</v>
      </c>
      <c r="AP287" s="261" t="s">
        <v>1013</v>
      </c>
      <c r="AQ287" s="261"/>
      <c r="AR287" s="280"/>
      <c r="AS287" s="263"/>
      <c r="AT287" s="41"/>
      <c r="AU287" s="263"/>
      <c r="AV287" s="259"/>
      <c r="AW287" s="263"/>
      <c r="AX287" s="263"/>
      <c r="AY287" s="263"/>
      <c r="AZ287" s="254"/>
      <c r="BA287" s="254"/>
      <c r="BB287" s="254"/>
      <c r="BC287" s="254"/>
      <c r="BD287" s="264"/>
      <c r="BE287" s="261"/>
      <c r="BF287" s="250" t="s">
        <v>49</v>
      </c>
      <c r="BG287" s="265"/>
      <c r="BH287" s="266"/>
      <c r="BI287" s="267"/>
      <c r="BJ287" s="267"/>
    </row>
    <row r="288" spans="1:62" s="33" customFormat="1" ht="60" x14ac:dyDescent="0.2">
      <c r="A288" s="20">
        <v>286</v>
      </c>
      <c r="B288" s="36"/>
      <c r="C288" s="319" t="s">
        <v>1166</v>
      </c>
      <c r="D288" s="20" t="s">
        <v>45</v>
      </c>
      <c r="E288" s="46" t="s">
        <v>55</v>
      </c>
      <c r="F288" s="20" t="s">
        <v>47</v>
      </c>
      <c r="G288" s="35" t="s">
        <v>47</v>
      </c>
      <c r="H288" s="35" t="s">
        <v>47</v>
      </c>
      <c r="I288" s="37" t="s">
        <v>47</v>
      </c>
      <c r="J288" s="76" t="s">
        <v>1167</v>
      </c>
      <c r="K288" s="160"/>
      <c r="L288" s="25" t="s">
        <v>604</v>
      </c>
      <c r="M288" s="326">
        <v>351</v>
      </c>
      <c r="N288" s="25" t="s">
        <v>1168</v>
      </c>
      <c r="O288" s="158" t="s">
        <v>47</v>
      </c>
      <c r="P288" s="158" t="s">
        <v>52</v>
      </c>
      <c r="Q288" s="177" t="s">
        <v>644</v>
      </c>
      <c r="R288" s="25" t="s">
        <v>592</v>
      </c>
      <c r="S288" s="20" t="s">
        <v>610</v>
      </c>
      <c r="T288" s="20" t="s">
        <v>782</v>
      </c>
      <c r="U288" s="20" t="s">
        <v>595</v>
      </c>
      <c r="V288" s="26">
        <f>W288*1.2</f>
        <v>604740</v>
      </c>
      <c r="W288" s="48">
        <v>503950</v>
      </c>
      <c r="X288" s="46" t="s">
        <v>716</v>
      </c>
      <c r="Y288" s="20" t="s">
        <v>723</v>
      </c>
      <c r="Z288" s="39" t="s">
        <v>47</v>
      </c>
      <c r="AA288" s="39" t="s">
        <v>47</v>
      </c>
      <c r="AB288" s="27">
        <v>1</v>
      </c>
      <c r="AC288" s="27">
        <v>0</v>
      </c>
      <c r="AD288" s="27" t="s">
        <v>47</v>
      </c>
      <c r="AE288" s="40" t="s">
        <v>47</v>
      </c>
      <c r="AF288" s="24">
        <v>44302</v>
      </c>
      <c r="AG288" s="39" t="s">
        <v>1149</v>
      </c>
      <c r="AH288" s="39" t="s">
        <v>1169</v>
      </c>
      <c r="AI288" s="37">
        <v>44305</v>
      </c>
      <c r="AJ288" s="37" t="s">
        <v>47</v>
      </c>
      <c r="AK288" s="37" t="s">
        <v>47</v>
      </c>
      <c r="AL288" s="37" t="s">
        <v>47</v>
      </c>
      <c r="AM288" s="37" t="s">
        <v>47</v>
      </c>
      <c r="AN288" s="37" t="s">
        <v>47</v>
      </c>
      <c r="AO288" s="27" t="s">
        <v>47</v>
      </c>
      <c r="AP288" s="27"/>
      <c r="AQ288" s="27" t="s">
        <v>1170</v>
      </c>
      <c r="AR288" s="44">
        <v>72020028643</v>
      </c>
      <c r="AS288" s="42">
        <f>AT288*1.2</f>
        <v>604740</v>
      </c>
      <c r="AT288" s="41">
        <f>W288</f>
        <v>503950</v>
      </c>
      <c r="AU288" s="42" t="s">
        <v>47</v>
      </c>
      <c r="AV288" s="39" t="s">
        <v>47</v>
      </c>
      <c r="AW288" s="42" t="s">
        <v>47</v>
      </c>
      <c r="AX288" s="42">
        <v>604740</v>
      </c>
      <c r="AY288" s="42">
        <f>AX288/1.2</f>
        <v>503950</v>
      </c>
      <c r="AZ288" s="37" t="s">
        <v>1299</v>
      </c>
      <c r="BA288" s="37">
        <v>44329</v>
      </c>
      <c r="BB288" s="37" t="s">
        <v>47</v>
      </c>
      <c r="BC288" s="37">
        <v>44329</v>
      </c>
      <c r="BD288" s="159"/>
      <c r="BE288" s="27"/>
      <c r="BF288" s="20" t="s">
        <v>60</v>
      </c>
      <c r="BG288" s="30" t="s">
        <v>75</v>
      </c>
      <c r="BH288" s="43"/>
      <c r="BI288" s="35"/>
      <c r="BJ288" s="35"/>
    </row>
    <row r="289" spans="1:62" s="33" customFormat="1" ht="90" x14ac:dyDescent="0.2">
      <c r="A289" s="20">
        <v>287</v>
      </c>
      <c r="B289" s="36">
        <v>44307</v>
      </c>
      <c r="C289" s="20" t="s">
        <v>1300</v>
      </c>
      <c r="D289" s="20" t="s">
        <v>51</v>
      </c>
      <c r="E289" s="46" t="s">
        <v>66</v>
      </c>
      <c r="F289" s="20">
        <v>32110267679</v>
      </c>
      <c r="G289" s="35" t="s">
        <v>52</v>
      </c>
      <c r="H289" s="35" t="s">
        <v>52</v>
      </c>
      <c r="I289" s="37">
        <v>44328</v>
      </c>
      <c r="J289" s="51" t="s">
        <v>1171</v>
      </c>
      <c r="K289" s="160" t="s">
        <v>47</v>
      </c>
      <c r="L289" s="25" t="s">
        <v>604</v>
      </c>
      <c r="M289" s="326">
        <v>352</v>
      </c>
      <c r="N289" s="25" t="s">
        <v>750</v>
      </c>
      <c r="O289" s="158" t="s">
        <v>47</v>
      </c>
      <c r="P289" s="158"/>
      <c r="Q289" s="177"/>
      <c r="R289" s="50" t="s">
        <v>805</v>
      </c>
      <c r="S289" s="20" t="s">
        <v>593</v>
      </c>
      <c r="T289" s="50" t="s">
        <v>632</v>
      </c>
      <c r="U289" s="20" t="s">
        <v>806</v>
      </c>
      <c r="V289" s="26">
        <f>W289*1.2</f>
        <v>61820000</v>
      </c>
      <c r="W289" s="48">
        <v>51516666.666666672</v>
      </c>
      <c r="X289" s="46" t="s">
        <v>640</v>
      </c>
      <c r="Y289" s="20" t="s">
        <v>1301</v>
      </c>
      <c r="Z289" s="39" t="s">
        <v>1302</v>
      </c>
      <c r="AA289" s="40">
        <v>44337</v>
      </c>
      <c r="AB289" s="27">
        <v>7</v>
      </c>
      <c r="AC289" s="27">
        <v>0</v>
      </c>
      <c r="AD289" s="27" t="s">
        <v>47</v>
      </c>
      <c r="AE289" s="40" t="s">
        <v>47</v>
      </c>
      <c r="AF289" s="24">
        <v>44355</v>
      </c>
      <c r="AG289" s="39" t="s">
        <v>47</v>
      </c>
      <c r="AH289" s="39" t="s">
        <v>47</v>
      </c>
      <c r="AI289" s="39" t="s">
        <v>47</v>
      </c>
      <c r="AJ289" s="39" t="s">
        <v>47</v>
      </c>
      <c r="AK289" s="39" t="s">
        <v>1418</v>
      </c>
      <c r="AL289" s="39" t="s">
        <v>445</v>
      </c>
      <c r="AM289" s="37">
        <v>44382</v>
      </c>
      <c r="AN289" s="37">
        <v>44382</v>
      </c>
      <c r="AO289" s="27" t="s">
        <v>47</v>
      </c>
      <c r="AP289" s="27"/>
      <c r="AQ289" s="27" t="s">
        <v>165</v>
      </c>
      <c r="AR289" s="44">
        <v>7203498747</v>
      </c>
      <c r="AS289" s="42">
        <f>AT289*1.2</f>
        <v>33999999.995999999</v>
      </c>
      <c r="AT289" s="41">
        <v>28333333.329999998</v>
      </c>
      <c r="AU289" s="42" t="s">
        <v>91</v>
      </c>
      <c r="AV289" s="39" t="s">
        <v>1731</v>
      </c>
      <c r="AW289" s="42">
        <v>36900000</v>
      </c>
      <c r="AX289" s="42">
        <v>34000000</v>
      </c>
      <c r="AY289" s="42">
        <v>28333333.329999998</v>
      </c>
      <c r="AZ289" s="37" t="s">
        <v>1732</v>
      </c>
      <c r="BA289" s="37">
        <v>44393</v>
      </c>
      <c r="BB289" s="37" t="s">
        <v>52</v>
      </c>
      <c r="BC289" s="37">
        <v>44393</v>
      </c>
      <c r="BD289" s="159"/>
      <c r="BE289" s="27"/>
      <c r="BF289" s="20" t="s">
        <v>60</v>
      </c>
      <c r="BG289" s="30"/>
      <c r="BH289" s="43"/>
      <c r="BI289" s="62">
        <v>44308</v>
      </c>
      <c r="BJ289" s="60">
        <v>44327</v>
      </c>
    </row>
    <row r="290" spans="1:62" s="33" customFormat="1" ht="90" x14ac:dyDescent="0.2">
      <c r="A290" s="20">
        <v>288</v>
      </c>
      <c r="B290" s="36">
        <v>44307</v>
      </c>
      <c r="C290" s="20" t="s">
        <v>1300</v>
      </c>
      <c r="D290" s="20" t="s">
        <v>51</v>
      </c>
      <c r="E290" s="46" t="s">
        <v>66</v>
      </c>
      <c r="F290" s="20">
        <v>32110267679</v>
      </c>
      <c r="G290" s="35" t="s">
        <v>52</v>
      </c>
      <c r="H290" s="35" t="s">
        <v>52</v>
      </c>
      <c r="I290" s="37">
        <v>44328</v>
      </c>
      <c r="J290" s="51" t="s">
        <v>1171</v>
      </c>
      <c r="K290" s="160" t="s">
        <v>47</v>
      </c>
      <c r="L290" s="25" t="s">
        <v>830</v>
      </c>
      <c r="M290" s="326">
        <v>353</v>
      </c>
      <c r="N290" s="25" t="s">
        <v>750</v>
      </c>
      <c r="O290" s="158" t="s">
        <v>47</v>
      </c>
      <c r="P290" s="158"/>
      <c r="Q290" s="177"/>
      <c r="R290" s="50" t="s">
        <v>805</v>
      </c>
      <c r="S290" s="20" t="s">
        <v>593</v>
      </c>
      <c r="T290" s="50" t="s">
        <v>632</v>
      </c>
      <c r="U290" s="20" t="s">
        <v>806</v>
      </c>
      <c r="V290" s="26">
        <f>W290*1.2</f>
        <v>61820000</v>
      </c>
      <c r="W290" s="48">
        <v>51516666.666666672</v>
      </c>
      <c r="X290" s="46" t="s">
        <v>640</v>
      </c>
      <c r="Y290" s="20" t="s">
        <v>1301</v>
      </c>
      <c r="Z290" s="39" t="s">
        <v>1302</v>
      </c>
      <c r="AA290" s="40">
        <v>44337</v>
      </c>
      <c r="AB290" s="27">
        <v>7</v>
      </c>
      <c r="AC290" s="27">
        <v>0</v>
      </c>
      <c r="AD290" s="27" t="s">
        <v>47</v>
      </c>
      <c r="AE290" s="40" t="s">
        <v>47</v>
      </c>
      <c r="AF290" s="24">
        <v>44355</v>
      </c>
      <c r="AG290" s="39" t="s">
        <v>47</v>
      </c>
      <c r="AH290" s="39" t="s">
        <v>47</v>
      </c>
      <c r="AI290" s="39" t="s">
        <v>47</v>
      </c>
      <c r="AJ290" s="39" t="s">
        <v>47</v>
      </c>
      <c r="AK290" s="39" t="s">
        <v>1418</v>
      </c>
      <c r="AL290" s="39" t="s">
        <v>445</v>
      </c>
      <c r="AM290" s="37">
        <v>44382</v>
      </c>
      <c r="AN290" s="37">
        <v>44382</v>
      </c>
      <c r="AO290" s="27" t="s">
        <v>47</v>
      </c>
      <c r="AP290" s="27"/>
      <c r="AQ290" s="27" t="s">
        <v>1733</v>
      </c>
      <c r="AR290" s="44">
        <v>7202145322</v>
      </c>
      <c r="AS290" s="42">
        <f>AT290*1.2</f>
        <v>34500000</v>
      </c>
      <c r="AT290" s="41">
        <v>28750000</v>
      </c>
      <c r="AU290" s="42" t="s">
        <v>84</v>
      </c>
      <c r="AV290" s="39" t="s">
        <v>165</v>
      </c>
      <c r="AW290" s="42">
        <v>35000000</v>
      </c>
      <c r="AX290" s="42"/>
      <c r="AY290" s="42"/>
      <c r="AZ290" s="37"/>
      <c r="BA290" s="37"/>
      <c r="BB290" s="37"/>
      <c r="BC290" s="37"/>
      <c r="BD290" s="159"/>
      <c r="BE290" s="27"/>
      <c r="BF290" s="20" t="s">
        <v>60</v>
      </c>
      <c r="BG290" s="30"/>
      <c r="BH290" s="43"/>
      <c r="BI290" s="62">
        <v>44308</v>
      </c>
      <c r="BJ290" s="60">
        <v>44327</v>
      </c>
    </row>
    <row r="291" spans="1:62" s="33" customFormat="1" ht="90" x14ac:dyDescent="0.2">
      <c r="A291" s="20">
        <v>289</v>
      </c>
      <c r="B291" s="36">
        <v>44307</v>
      </c>
      <c r="C291" s="20" t="s">
        <v>1300</v>
      </c>
      <c r="D291" s="20" t="s">
        <v>51</v>
      </c>
      <c r="E291" s="46" t="s">
        <v>66</v>
      </c>
      <c r="F291" s="20">
        <v>32110267679</v>
      </c>
      <c r="G291" s="35" t="s">
        <v>52</v>
      </c>
      <c r="H291" s="35" t="s">
        <v>52</v>
      </c>
      <c r="I291" s="37">
        <v>44328</v>
      </c>
      <c r="J291" s="51" t="s">
        <v>1171</v>
      </c>
      <c r="K291" s="160" t="s">
        <v>47</v>
      </c>
      <c r="L291" s="25" t="s">
        <v>1292</v>
      </c>
      <c r="M291" s="326">
        <v>354</v>
      </c>
      <c r="N291" s="25" t="s">
        <v>750</v>
      </c>
      <c r="O291" s="158" t="s">
        <v>47</v>
      </c>
      <c r="P291" s="158"/>
      <c r="Q291" s="177"/>
      <c r="R291" s="50" t="s">
        <v>805</v>
      </c>
      <c r="S291" s="20" t="s">
        <v>593</v>
      </c>
      <c r="T291" s="50" t="s">
        <v>632</v>
      </c>
      <c r="U291" s="20" t="s">
        <v>806</v>
      </c>
      <c r="V291" s="26">
        <f>W291*1.2</f>
        <v>61820000</v>
      </c>
      <c r="W291" s="48">
        <v>51516666.666666672</v>
      </c>
      <c r="X291" s="46" t="s">
        <v>640</v>
      </c>
      <c r="Y291" s="20" t="s">
        <v>1301</v>
      </c>
      <c r="Z291" s="39" t="s">
        <v>1302</v>
      </c>
      <c r="AA291" s="40">
        <v>44337</v>
      </c>
      <c r="AB291" s="27">
        <v>7</v>
      </c>
      <c r="AC291" s="27">
        <v>0</v>
      </c>
      <c r="AD291" s="27" t="s">
        <v>47</v>
      </c>
      <c r="AE291" s="40" t="s">
        <v>47</v>
      </c>
      <c r="AF291" s="24">
        <v>44355</v>
      </c>
      <c r="AG291" s="39" t="s">
        <v>47</v>
      </c>
      <c r="AH291" s="39" t="s">
        <v>47</v>
      </c>
      <c r="AI291" s="39" t="s">
        <v>47</v>
      </c>
      <c r="AJ291" s="39" t="s">
        <v>47</v>
      </c>
      <c r="AK291" s="39" t="s">
        <v>1418</v>
      </c>
      <c r="AL291" s="39" t="s">
        <v>445</v>
      </c>
      <c r="AM291" s="37">
        <v>44382</v>
      </c>
      <c r="AN291" s="37">
        <v>44382</v>
      </c>
      <c r="AO291" s="27" t="s">
        <v>47</v>
      </c>
      <c r="AP291" s="27"/>
      <c r="AQ291" s="27" t="s">
        <v>165</v>
      </c>
      <c r="AR291" s="44">
        <v>7203498747</v>
      </c>
      <c r="AS291" s="42">
        <f>AT291*1.21</f>
        <v>34283333.329299994</v>
      </c>
      <c r="AT291" s="41">
        <v>28333333.329999998</v>
      </c>
      <c r="AU291" s="42" t="s">
        <v>91</v>
      </c>
      <c r="AV291" s="39" t="s">
        <v>1722</v>
      </c>
      <c r="AW291" s="42">
        <v>34000000</v>
      </c>
      <c r="AX291" s="42">
        <f>AY291*1.2</f>
        <v>33999999.995999999</v>
      </c>
      <c r="AY291" s="42">
        <v>28333333.329999998</v>
      </c>
      <c r="AZ291" s="37" t="s">
        <v>1734</v>
      </c>
      <c r="BA291" s="37">
        <v>44393</v>
      </c>
      <c r="BB291" s="37" t="s">
        <v>52</v>
      </c>
      <c r="BC291" s="37">
        <v>44393</v>
      </c>
      <c r="BD291" s="159"/>
      <c r="BE291" s="27"/>
      <c r="BF291" s="20" t="s">
        <v>60</v>
      </c>
      <c r="BG291" s="30"/>
      <c r="BH291" s="43"/>
      <c r="BI291" s="62">
        <v>44308</v>
      </c>
      <c r="BJ291" s="60">
        <v>44327</v>
      </c>
    </row>
    <row r="292" spans="1:62" s="33" customFormat="1" ht="90" x14ac:dyDescent="0.2">
      <c r="A292" s="20">
        <v>290</v>
      </c>
      <c r="B292" s="36">
        <v>44307</v>
      </c>
      <c r="C292" s="20" t="s">
        <v>1300</v>
      </c>
      <c r="D292" s="20" t="s">
        <v>51</v>
      </c>
      <c r="E292" s="46" t="s">
        <v>66</v>
      </c>
      <c r="F292" s="20">
        <v>32110267679</v>
      </c>
      <c r="G292" s="35" t="s">
        <v>52</v>
      </c>
      <c r="H292" s="35" t="s">
        <v>52</v>
      </c>
      <c r="I292" s="37">
        <v>44328</v>
      </c>
      <c r="J292" s="51" t="s">
        <v>1171</v>
      </c>
      <c r="K292" s="160" t="s">
        <v>47</v>
      </c>
      <c r="L292" s="25" t="s">
        <v>1291</v>
      </c>
      <c r="M292" s="326">
        <v>355</v>
      </c>
      <c r="N292" s="25" t="s">
        <v>750</v>
      </c>
      <c r="O292" s="158" t="s">
        <v>47</v>
      </c>
      <c r="P292" s="158"/>
      <c r="Q292" s="177"/>
      <c r="R292" s="50" t="s">
        <v>805</v>
      </c>
      <c r="S292" s="20" t="s">
        <v>593</v>
      </c>
      <c r="T292" s="50" t="s">
        <v>632</v>
      </c>
      <c r="U292" s="20" t="s">
        <v>806</v>
      </c>
      <c r="V292" s="26">
        <f>W292*1.2</f>
        <v>61820000</v>
      </c>
      <c r="W292" s="48">
        <v>51516666.666666672</v>
      </c>
      <c r="X292" s="46" t="s">
        <v>640</v>
      </c>
      <c r="Y292" s="20" t="s">
        <v>1301</v>
      </c>
      <c r="Z292" s="39" t="s">
        <v>1302</v>
      </c>
      <c r="AA292" s="40">
        <v>44337</v>
      </c>
      <c r="AB292" s="27">
        <v>6</v>
      </c>
      <c r="AC292" s="27">
        <v>0</v>
      </c>
      <c r="AD292" s="27" t="s">
        <v>47</v>
      </c>
      <c r="AE292" s="40" t="s">
        <v>47</v>
      </c>
      <c r="AF292" s="24">
        <v>44355</v>
      </c>
      <c r="AG292" s="39" t="s">
        <v>47</v>
      </c>
      <c r="AH292" s="39" t="s">
        <v>47</v>
      </c>
      <c r="AI292" s="39" t="s">
        <v>47</v>
      </c>
      <c r="AJ292" s="39" t="s">
        <v>47</v>
      </c>
      <c r="AK292" s="39" t="s">
        <v>1418</v>
      </c>
      <c r="AL292" s="39" t="s">
        <v>445</v>
      </c>
      <c r="AM292" s="37">
        <v>44382</v>
      </c>
      <c r="AN292" s="37">
        <v>44382</v>
      </c>
      <c r="AO292" s="27" t="s">
        <v>47</v>
      </c>
      <c r="AP292" s="27"/>
      <c r="AQ292" s="27" t="s">
        <v>165</v>
      </c>
      <c r="AR292" s="44">
        <v>7203498747</v>
      </c>
      <c r="AS292" s="42">
        <f>AT292*1.2</f>
        <v>33999999.995999999</v>
      </c>
      <c r="AT292" s="41">
        <v>28333333.329999998</v>
      </c>
      <c r="AU292" s="42" t="s">
        <v>91</v>
      </c>
      <c r="AV292" s="39" t="s">
        <v>1735</v>
      </c>
      <c r="AW292" s="42">
        <v>43274000</v>
      </c>
      <c r="AX292" s="42">
        <v>34000000</v>
      </c>
      <c r="AY292" s="42">
        <f>AX292/1.2</f>
        <v>28333333.333333336</v>
      </c>
      <c r="AZ292" s="37" t="s">
        <v>1736</v>
      </c>
      <c r="BA292" s="37">
        <v>44393</v>
      </c>
      <c r="BB292" s="37" t="s">
        <v>52</v>
      </c>
      <c r="BC292" s="37">
        <v>44393</v>
      </c>
      <c r="BD292" s="159"/>
      <c r="BE292" s="27"/>
      <c r="BF292" s="20" t="s">
        <v>60</v>
      </c>
      <c r="BG292" s="30"/>
      <c r="BH292" s="43"/>
      <c r="BI292" s="62">
        <v>44308</v>
      </c>
      <c r="BJ292" s="60">
        <v>44327</v>
      </c>
    </row>
    <row r="293" spans="1:62" s="33" customFormat="1" ht="90" x14ac:dyDescent="0.2">
      <c r="A293" s="20">
        <v>291</v>
      </c>
      <c r="B293" s="21"/>
      <c r="C293" s="20" t="s">
        <v>1303</v>
      </c>
      <c r="D293" s="20" t="s">
        <v>51</v>
      </c>
      <c r="E293" s="46" t="s">
        <v>54</v>
      </c>
      <c r="F293" s="20">
        <v>32110257027</v>
      </c>
      <c r="G293" s="35" t="s">
        <v>47</v>
      </c>
      <c r="H293" s="35" t="s">
        <v>52</v>
      </c>
      <c r="I293" s="24">
        <v>44316</v>
      </c>
      <c r="J293" s="51" t="s">
        <v>1497</v>
      </c>
      <c r="K293" s="160" t="s">
        <v>1085</v>
      </c>
      <c r="L293" s="25" t="s">
        <v>604</v>
      </c>
      <c r="M293" s="326">
        <v>356</v>
      </c>
      <c r="N293" s="25" t="s">
        <v>750</v>
      </c>
      <c r="O293" s="158" t="s">
        <v>47</v>
      </c>
      <c r="P293" s="158"/>
      <c r="Q293" s="177"/>
      <c r="R293" s="25" t="s">
        <v>727</v>
      </c>
      <c r="S293" s="20" t="s">
        <v>728</v>
      </c>
      <c r="T293" s="20" t="s">
        <v>714</v>
      </c>
      <c r="U293" s="20" t="s">
        <v>729</v>
      </c>
      <c r="V293" s="26">
        <v>372536930.088</v>
      </c>
      <c r="W293" s="48">
        <v>310447441.74000001</v>
      </c>
      <c r="X293" s="175" t="s">
        <v>716</v>
      </c>
      <c r="Y293" s="20" t="s">
        <v>747</v>
      </c>
      <c r="Z293" s="39" t="s">
        <v>47</v>
      </c>
      <c r="AA293" s="39" t="s">
        <v>47</v>
      </c>
      <c r="AB293" s="39" t="s">
        <v>511</v>
      </c>
      <c r="AC293" s="39" t="s">
        <v>469</v>
      </c>
      <c r="AD293" s="39" t="s">
        <v>47</v>
      </c>
      <c r="AE293" s="39" t="s">
        <v>47</v>
      </c>
      <c r="AF293" s="24">
        <v>44350</v>
      </c>
      <c r="AG293" s="39" t="s">
        <v>47</v>
      </c>
      <c r="AH293" s="39" t="s">
        <v>47</v>
      </c>
      <c r="AI293" s="37" t="s">
        <v>47</v>
      </c>
      <c r="AJ293" s="37" t="s">
        <v>47</v>
      </c>
      <c r="AK293" s="39" t="s">
        <v>1435</v>
      </c>
      <c r="AL293" s="39" t="s">
        <v>175</v>
      </c>
      <c r="AM293" s="37">
        <v>44372</v>
      </c>
      <c r="AN293" s="37">
        <v>44375</v>
      </c>
      <c r="AO293" s="27" t="s">
        <v>52</v>
      </c>
      <c r="AP293" s="27"/>
      <c r="AQ293" s="27" t="s">
        <v>1498</v>
      </c>
      <c r="AR293" s="44">
        <v>6316090403</v>
      </c>
      <c r="AS293" s="26">
        <f>AT293*1.2</f>
        <v>288999999.99599999</v>
      </c>
      <c r="AT293" s="48">
        <v>240833333.33000001</v>
      </c>
      <c r="AU293" s="42" t="s">
        <v>47</v>
      </c>
      <c r="AV293" s="39" t="s">
        <v>1245</v>
      </c>
      <c r="AW293" s="39" t="s">
        <v>1499</v>
      </c>
      <c r="AX293" s="42">
        <v>289000000</v>
      </c>
      <c r="AY293" s="42">
        <f>AX293/1.2</f>
        <v>240833333.33333334</v>
      </c>
      <c r="AZ293" s="37" t="s">
        <v>1737</v>
      </c>
      <c r="BA293" s="37">
        <v>44386</v>
      </c>
      <c r="BB293" s="37" t="s">
        <v>52</v>
      </c>
      <c r="BC293" s="37">
        <v>44386</v>
      </c>
      <c r="BD293" s="159"/>
      <c r="BE293" s="27"/>
      <c r="BF293" s="20" t="s">
        <v>65</v>
      </c>
      <c r="BG293" s="30"/>
      <c r="BH293" s="43"/>
      <c r="BI293" s="60">
        <v>44316</v>
      </c>
      <c r="BJ293" s="60">
        <v>44316</v>
      </c>
    </row>
    <row r="294" spans="1:62" s="33" customFormat="1" ht="90" x14ac:dyDescent="0.2">
      <c r="A294" s="20">
        <v>292</v>
      </c>
      <c r="B294" s="36"/>
      <c r="C294" s="20" t="s">
        <v>1304</v>
      </c>
      <c r="D294" s="20" t="s">
        <v>51</v>
      </c>
      <c r="E294" s="46" t="s">
        <v>54</v>
      </c>
      <c r="F294" s="20">
        <v>32110257103</v>
      </c>
      <c r="G294" s="35" t="s">
        <v>47</v>
      </c>
      <c r="H294" s="35" t="s">
        <v>52</v>
      </c>
      <c r="I294" s="24">
        <v>44316</v>
      </c>
      <c r="J294" s="51" t="s">
        <v>499</v>
      </c>
      <c r="K294" s="160" t="s">
        <v>1096</v>
      </c>
      <c r="L294" s="25" t="s">
        <v>604</v>
      </c>
      <c r="M294" s="326">
        <v>357</v>
      </c>
      <c r="N294" s="25" t="s">
        <v>750</v>
      </c>
      <c r="O294" s="158" t="s">
        <v>47</v>
      </c>
      <c r="P294" s="158"/>
      <c r="Q294" s="177"/>
      <c r="R294" s="25" t="s">
        <v>727</v>
      </c>
      <c r="S294" s="20" t="s">
        <v>728</v>
      </c>
      <c r="T294" s="20" t="s">
        <v>714</v>
      </c>
      <c r="U294" s="20" t="s">
        <v>729</v>
      </c>
      <c r="V294" s="26">
        <v>341248194.43199998</v>
      </c>
      <c r="W294" s="48">
        <v>284373495.36000001</v>
      </c>
      <c r="X294" s="175" t="s">
        <v>716</v>
      </c>
      <c r="Y294" s="20" t="s">
        <v>747</v>
      </c>
      <c r="Z294" s="39" t="s">
        <v>47</v>
      </c>
      <c r="AA294" s="39" t="s">
        <v>47</v>
      </c>
      <c r="AB294" s="39" t="s">
        <v>511</v>
      </c>
      <c r="AC294" s="39" t="s">
        <v>469</v>
      </c>
      <c r="AD294" s="39" t="s">
        <v>47</v>
      </c>
      <c r="AE294" s="39" t="s">
        <v>269</v>
      </c>
      <c r="AF294" s="24">
        <v>44350</v>
      </c>
      <c r="AG294" s="39" t="s">
        <v>47</v>
      </c>
      <c r="AH294" s="39" t="s">
        <v>47</v>
      </c>
      <c r="AI294" s="37" t="s">
        <v>47</v>
      </c>
      <c r="AJ294" s="37" t="s">
        <v>47</v>
      </c>
      <c r="AK294" s="39" t="s">
        <v>1435</v>
      </c>
      <c r="AL294" s="39" t="s">
        <v>445</v>
      </c>
      <c r="AM294" s="37">
        <v>44372</v>
      </c>
      <c r="AN294" s="37">
        <v>44375</v>
      </c>
      <c r="AO294" s="27" t="s">
        <v>52</v>
      </c>
      <c r="AP294" s="27"/>
      <c r="AQ294" s="27" t="s">
        <v>1498</v>
      </c>
      <c r="AR294" s="44">
        <v>6316090403</v>
      </c>
      <c r="AS294" s="42">
        <f>AT294*1.2</f>
        <v>240000000</v>
      </c>
      <c r="AT294" s="41">
        <v>200000000</v>
      </c>
      <c r="AU294" s="42" t="s">
        <v>47</v>
      </c>
      <c r="AV294" s="39" t="s">
        <v>1500</v>
      </c>
      <c r="AW294" s="39" t="s">
        <v>1501</v>
      </c>
      <c r="AX294" s="42">
        <v>240000000</v>
      </c>
      <c r="AY294" s="42">
        <f>AX294/1.2</f>
        <v>200000000</v>
      </c>
      <c r="AZ294" s="37" t="s">
        <v>1738</v>
      </c>
      <c r="BA294" s="37">
        <v>44386</v>
      </c>
      <c r="BB294" s="37" t="s">
        <v>52</v>
      </c>
      <c r="BC294" s="37">
        <v>44386</v>
      </c>
      <c r="BD294" s="159"/>
      <c r="BE294" s="27" t="s">
        <v>1502</v>
      </c>
      <c r="BF294" s="20" t="s">
        <v>65</v>
      </c>
      <c r="BG294" s="30"/>
      <c r="BH294" s="43"/>
      <c r="BI294" s="60">
        <v>44316</v>
      </c>
      <c r="BJ294" s="60">
        <v>44316</v>
      </c>
    </row>
    <row r="295" spans="1:62" s="33" customFormat="1" ht="45" x14ac:dyDescent="0.2">
      <c r="A295" s="20">
        <v>293</v>
      </c>
      <c r="B295" s="36"/>
      <c r="C295" s="20" t="s">
        <v>1503</v>
      </c>
      <c r="D295" s="20" t="s">
        <v>51</v>
      </c>
      <c r="E295" s="46" t="s">
        <v>54</v>
      </c>
      <c r="F295" s="20">
        <v>32110441055</v>
      </c>
      <c r="G295" s="35" t="s">
        <v>47</v>
      </c>
      <c r="H295" s="35" t="s">
        <v>52</v>
      </c>
      <c r="I295" s="24">
        <v>44379</v>
      </c>
      <c r="J295" s="51" t="s">
        <v>1172</v>
      </c>
      <c r="K295" s="160"/>
      <c r="L295" s="25"/>
      <c r="M295" s="326">
        <v>358</v>
      </c>
      <c r="N295" s="25" t="s">
        <v>750</v>
      </c>
      <c r="O295" s="158" t="s">
        <v>47</v>
      </c>
      <c r="P295" s="158"/>
      <c r="Q295" s="177"/>
      <c r="R295" s="25"/>
      <c r="S295" s="20"/>
      <c r="T295" s="25" t="s">
        <v>714</v>
      </c>
      <c r="U295" s="20"/>
      <c r="V295" s="26"/>
      <c r="W295" s="48">
        <v>429095823.00999999</v>
      </c>
      <c r="X295" s="175" t="s">
        <v>716</v>
      </c>
      <c r="Y295" s="20"/>
      <c r="Z295" s="39"/>
      <c r="AA295" s="39"/>
      <c r="AB295" s="39"/>
      <c r="AC295" s="39"/>
      <c r="AD295" s="39"/>
      <c r="AE295" s="39"/>
      <c r="AF295" s="24"/>
      <c r="AG295" s="39"/>
      <c r="AH295" s="39"/>
      <c r="AI295" s="37"/>
      <c r="AJ295" s="37"/>
      <c r="AK295" s="39"/>
      <c r="AL295" s="39"/>
      <c r="AM295" s="37"/>
      <c r="AN295" s="37"/>
      <c r="AO295" s="27"/>
      <c r="AP295" s="27"/>
      <c r="AQ295" s="27"/>
      <c r="AR295" s="44"/>
      <c r="AS295" s="26"/>
      <c r="AT295" s="48"/>
      <c r="AU295" s="42"/>
      <c r="AV295" s="39"/>
      <c r="AW295" s="39"/>
      <c r="AX295" s="42"/>
      <c r="AY295" s="42"/>
      <c r="AZ295" s="37"/>
      <c r="BA295" s="37"/>
      <c r="BB295" s="37"/>
      <c r="BC295" s="37"/>
      <c r="BD295" s="159"/>
      <c r="BE295" s="27"/>
      <c r="BF295" s="20"/>
      <c r="BG295" s="30"/>
      <c r="BH295" s="43"/>
      <c r="BI295" s="35"/>
      <c r="BJ295" s="35"/>
    </row>
    <row r="296" spans="1:62" s="33" customFormat="1" ht="60" x14ac:dyDescent="0.2">
      <c r="A296" s="20">
        <v>294</v>
      </c>
      <c r="B296" s="36">
        <v>44327</v>
      </c>
      <c r="C296" s="20" t="s">
        <v>1305</v>
      </c>
      <c r="D296" s="20" t="s">
        <v>51</v>
      </c>
      <c r="E296" s="46" t="s">
        <v>54</v>
      </c>
      <c r="F296" s="20">
        <v>32110440632</v>
      </c>
      <c r="G296" s="35" t="s">
        <v>52</v>
      </c>
      <c r="H296" s="35" t="s">
        <v>47</v>
      </c>
      <c r="I296" s="37">
        <v>44379</v>
      </c>
      <c r="J296" s="51" t="s">
        <v>1173</v>
      </c>
      <c r="K296" s="160" t="s">
        <v>1306</v>
      </c>
      <c r="L296" s="25" t="s">
        <v>604</v>
      </c>
      <c r="M296" s="326">
        <v>359</v>
      </c>
      <c r="N296" s="25" t="s">
        <v>750</v>
      </c>
      <c r="O296" s="158" t="s">
        <v>47</v>
      </c>
      <c r="P296" s="158"/>
      <c r="Q296" s="177"/>
      <c r="R296" s="25" t="s">
        <v>712</v>
      </c>
      <c r="S296" s="20" t="s">
        <v>728</v>
      </c>
      <c r="T296" s="20" t="s">
        <v>714</v>
      </c>
      <c r="U296" s="20" t="s">
        <v>715</v>
      </c>
      <c r="V296" s="26">
        <f>W296*1.2</f>
        <v>182873363.60399997</v>
      </c>
      <c r="W296" s="64">
        <v>152394469.66999999</v>
      </c>
      <c r="X296" s="175" t="s">
        <v>716</v>
      </c>
      <c r="Y296" s="20" t="s">
        <v>747</v>
      </c>
      <c r="Z296" s="39"/>
      <c r="AA296" s="40"/>
      <c r="AB296" s="55"/>
      <c r="AC296" s="55"/>
      <c r="AD296" s="55"/>
      <c r="AE296" s="40"/>
      <c r="AF296" s="24"/>
      <c r="AG296" s="39"/>
      <c r="AH296" s="39"/>
      <c r="AI296" s="37"/>
      <c r="AJ296" s="37"/>
      <c r="AK296" s="39"/>
      <c r="AL296" s="39"/>
      <c r="AM296" s="37"/>
      <c r="AN296" s="37"/>
      <c r="AO296" s="27"/>
      <c r="AP296" s="27"/>
      <c r="AQ296" s="27"/>
      <c r="AR296" s="44"/>
      <c r="AS296" s="26"/>
      <c r="AT296" s="64"/>
      <c r="AU296" s="42"/>
      <c r="AV296" s="39"/>
      <c r="AW296" s="39"/>
      <c r="AX296" s="42"/>
      <c r="AY296" s="42"/>
      <c r="AZ296" s="37"/>
      <c r="BA296" s="37"/>
      <c r="BB296" s="37"/>
      <c r="BC296" s="37"/>
      <c r="BD296" s="159"/>
      <c r="BE296" s="27"/>
      <c r="BF296" s="20"/>
      <c r="BG296" s="30"/>
      <c r="BH296" s="43"/>
      <c r="BI296" s="35"/>
      <c r="BJ296" s="35"/>
    </row>
    <row r="297" spans="1:62" s="33" customFormat="1" ht="90" x14ac:dyDescent="0.2">
      <c r="A297" s="20">
        <v>295</v>
      </c>
      <c r="B297" s="36"/>
      <c r="C297" s="20" t="s">
        <v>1504</v>
      </c>
      <c r="D297" s="20" t="s">
        <v>51</v>
      </c>
      <c r="E297" s="46" t="s">
        <v>54</v>
      </c>
      <c r="F297" s="20">
        <v>32110389720</v>
      </c>
      <c r="G297" s="35" t="s">
        <v>47</v>
      </c>
      <c r="H297" s="35" t="s">
        <v>52</v>
      </c>
      <c r="I297" s="37">
        <v>44364</v>
      </c>
      <c r="J297" s="76" t="s">
        <v>1174</v>
      </c>
      <c r="K297" s="160"/>
      <c r="L297" s="25"/>
      <c r="M297" s="326">
        <v>360</v>
      </c>
      <c r="N297" s="25" t="s">
        <v>750</v>
      </c>
      <c r="O297" s="158" t="s">
        <v>47</v>
      </c>
      <c r="P297" s="158"/>
      <c r="Q297" s="177"/>
      <c r="R297" s="25"/>
      <c r="S297" s="20"/>
      <c r="T297" s="25" t="s">
        <v>714</v>
      </c>
      <c r="U297" s="20"/>
      <c r="V297" s="26"/>
      <c r="W297" s="64">
        <v>18646200.193500001</v>
      </c>
      <c r="X297" s="175" t="s">
        <v>716</v>
      </c>
      <c r="Y297" s="20"/>
      <c r="Z297" s="39"/>
      <c r="AA297" s="39"/>
      <c r="AB297" s="39"/>
      <c r="AC297" s="39"/>
      <c r="AD297" s="39"/>
      <c r="AE297" s="39"/>
      <c r="AF297" s="24"/>
      <c r="AG297" s="39"/>
      <c r="AH297" s="39"/>
      <c r="AI297" s="37"/>
      <c r="AJ297" s="37"/>
      <c r="AK297" s="39"/>
      <c r="AL297" s="39"/>
      <c r="AM297" s="37"/>
      <c r="AN297" s="37"/>
      <c r="AO297" s="27"/>
      <c r="AP297" s="27"/>
      <c r="AQ297" s="27"/>
      <c r="AR297" s="44"/>
      <c r="AS297" s="42"/>
      <c r="AT297" s="41"/>
      <c r="AU297" s="42"/>
      <c r="AV297" s="39"/>
      <c r="AW297" s="42"/>
      <c r="AX297" s="42"/>
      <c r="AY297" s="42"/>
      <c r="AZ297" s="37"/>
      <c r="BA297" s="37"/>
      <c r="BB297" s="37"/>
      <c r="BC297" s="37"/>
      <c r="BD297" s="159"/>
      <c r="BE297" s="27"/>
      <c r="BF297" s="20"/>
      <c r="BG297" s="30"/>
      <c r="BH297" s="43"/>
      <c r="BI297" s="35"/>
      <c r="BJ297" s="35"/>
    </row>
    <row r="298" spans="1:62" s="33" customFormat="1" ht="30" x14ac:dyDescent="0.2">
      <c r="A298" s="20">
        <v>296</v>
      </c>
      <c r="B298" s="36"/>
      <c r="C298" s="271" t="s">
        <v>1307</v>
      </c>
      <c r="D298" s="20" t="s">
        <v>45</v>
      </c>
      <c r="E298" s="46" t="s">
        <v>55</v>
      </c>
      <c r="F298" s="20" t="s">
        <v>47</v>
      </c>
      <c r="G298" s="35" t="s">
        <v>47</v>
      </c>
      <c r="H298" s="35" t="s">
        <v>47</v>
      </c>
      <c r="I298" s="37" t="s">
        <v>47</v>
      </c>
      <c r="J298" s="76" t="s">
        <v>1175</v>
      </c>
      <c r="K298" s="160" t="s">
        <v>47</v>
      </c>
      <c r="L298" s="25" t="s">
        <v>604</v>
      </c>
      <c r="M298" s="326">
        <v>361</v>
      </c>
      <c r="N298" s="25" t="s">
        <v>1176</v>
      </c>
      <c r="O298" s="158" t="s">
        <v>47</v>
      </c>
      <c r="P298" s="158"/>
      <c r="Q298" s="177"/>
      <c r="R298" s="25" t="s">
        <v>592</v>
      </c>
      <c r="S298" s="20" t="s">
        <v>593</v>
      </c>
      <c r="T298" s="20" t="s">
        <v>632</v>
      </c>
      <c r="U298" s="20" t="s">
        <v>595</v>
      </c>
      <c r="V298" s="26"/>
      <c r="W298" s="64">
        <v>212304</v>
      </c>
      <c r="X298" s="175" t="s">
        <v>929</v>
      </c>
      <c r="Y298" s="20" t="s">
        <v>930</v>
      </c>
      <c r="Z298" s="39" t="s">
        <v>47</v>
      </c>
      <c r="AA298" s="39" t="s">
        <v>47</v>
      </c>
      <c r="AB298" s="39" t="s">
        <v>108</v>
      </c>
      <c r="AC298" s="39" t="s">
        <v>469</v>
      </c>
      <c r="AD298" s="39" t="s">
        <v>47</v>
      </c>
      <c r="AE298" s="39" t="s">
        <v>47</v>
      </c>
      <c r="AF298" s="24">
        <v>44308</v>
      </c>
      <c r="AG298" s="39" t="s">
        <v>1012</v>
      </c>
      <c r="AH298" s="39" t="s">
        <v>478</v>
      </c>
      <c r="AI298" s="37">
        <v>44315</v>
      </c>
      <c r="AJ298" s="37" t="s">
        <v>47</v>
      </c>
      <c r="AK298" s="37" t="s">
        <v>47</v>
      </c>
      <c r="AL298" s="37" t="s">
        <v>47</v>
      </c>
      <c r="AM298" s="37" t="s">
        <v>47</v>
      </c>
      <c r="AN298" s="37" t="s">
        <v>47</v>
      </c>
      <c r="AO298" s="27" t="s">
        <v>47</v>
      </c>
      <c r="AP298" s="27"/>
      <c r="AQ298" s="27" t="s">
        <v>1308</v>
      </c>
      <c r="AR298" s="44">
        <v>7204195142</v>
      </c>
      <c r="AS298" s="42"/>
      <c r="AT298" s="41">
        <f>W298</f>
        <v>212304</v>
      </c>
      <c r="AU298" s="42" t="s">
        <v>91</v>
      </c>
      <c r="AV298" s="39" t="s">
        <v>47</v>
      </c>
      <c r="AW298" s="42" t="s">
        <v>47</v>
      </c>
      <c r="AX298" s="42"/>
      <c r="AY298" s="42">
        <v>212304</v>
      </c>
      <c r="AZ298" s="37" t="s">
        <v>1177</v>
      </c>
      <c r="BA298" s="37">
        <v>44327</v>
      </c>
      <c r="BB298" s="37" t="s">
        <v>47</v>
      </c>
      <c r="BC298" s="37">
        <v>44327</v>
      </c>
      <c r="BD298" s="159"/>
      <c r="BE298" s="27"/>
      <c r="BF298" s="20" t="s">
        <v>60</v>
      </c>
      <c r="BG298" s="30" t="s">
        <v>218</v>
      </c>
      <c r="BH298" s="43"/>
      <c r="BI298" s="35"/>
      <c r="BJ298" s="35"/>
    </row>
    <row r="299" spans="1:62" s="33" customFormat="1" ht="30" x14ac:dyDescent="0.2">
      <c r="A299" s="20">
        <v>297</v>
      </c>
      <c r="B299" s="36"/>
      <c r="C299" s="20" t="s">
        <v>1309</v>
      </c>
      <c r="D299" s="20" t="s">
        <v>45</v>
      </c>
      <c r="E299" s="46" t="s">
        <v>259</v>
      </c>
      <c r="F299" s="20">
        <v>32110264599</v>
      </c>
      <c r="G299" s="35" t="s">
        <v>47</v>
      </c>
      <c r="H299" s="35" t="s">
        <v>47</v>
      </c>
      <c r="I299" s="37">
        <v>44327</v>
      </c>
      <c r="J299" s="51" t="s">
        <v>468</v>
      </c>
      <c r="K299" s="160" t="s">
        <v>1117</v>
      </c>
      <c r="L299" s="25" t="s">
        <v>604</v>
      </c>
      <c r="M299" s="326">
        <v>362</v>
      </c>
      <c r="N299" s="25" t="s">
        <v>1077</v>
      </c>
      <c r="O299" s="158" t="s">
        <v>47</v>
      </c>
      <c r="P299" s="158" t="s">
        <v>52</v>
      </c>
      <c r="Q299" s="177" t="s">
        <v>739</v>
      </c>
      <c r="R299" s="25" t="s">
        <v>592</v>
      </c>
      <c r="S299" s="20" t="s">
        <v>610</v>
      </c>
      <c r="T299" s="20" t="s">
        <v>1034</v>
      </c>
      <c r="U299" s="20" t="s">
        <v>595</v>
      </c>
      <c r="V299" s="26">
        <v>682637.37599999993</v>
      </c>
      <c r="W299" s="64">
        <v>568864.48</v>
      </c>
      <c r="X299" s="175" t="s">
        <v>716</v>
      </c>
      <c r="Y299" s="20" t="s">
        <v>993</v>
      </c>
      <c r="Z299" s="39"/>
      <c r="AA299" s="40"/>
      <c r="AB299" s="27">
        <v>3</v>
      </c>
      <c r="AC299" s="27">
        <v>0</v>
      </c>
      <c r="AD299" s="27" t="s">
        <v>47</v>
      </c>
      <c r="AE299" s="40" t="s">
        <v>47</v>
      </c>
      <c r="AF299" s="24">
        <v>44350</v>
      </c>
      <c r="AG299" s="20" t="s">
        <v>1505</v>
      </c>
      <c r="AH299" s="39"/>
      <c r="AI299" s="37">
        <v>44354</v>
      </c>
      <c r="AJ299" s="37">
        <v>44354</v>
      </c>
      <c r="AK299" s="39" t="s">
        <v>47</v>
      </c>
      <c r="AL299" s="39" t="s">
        <v>47</v>
      </c>
      <c r="AM299" s="37" t="s">
        <v>47</v>
      </c>
      <c r="AN299" s="37" t="s">
        <v>47</v>
      </c>
      <c r="AO299" s="27" t="s">
        <v>47</v>
      </c>
      <c r="AP299" s="27"/>
      <c r="AQ299" s="27" t="s">
        <v>1506</v>
      </c>
      <c r="AR299" s="44">
        <v>6602001676</v>
      </c>
      <c r="AS299" s="42">
        <v>931000</v>
      </c>
      <c r="AT299" s="41">
        <f>AS299/1.2</f>
        <v>775833.33333333337</v>
      </c>
      <c r="AU299" s="42" t="s">
        <v>194</v>
      </c>
      <c r="AV299" s="39" t="s">
        <v>1507</v>
      </c>
      <c r="AW299" s="42">
        <v>827916.67</v>
      </c>
      <c r="AX299" s="42">
        <v>931000</v>
      </c>
      <c r="AY299" s="42">
        <f>AX299/1.2</f>
        <v>775833.33333333337</v>
      </c>
      <c r="AZ299" s="37" t="s">
        <v>1508</v>
      </c>
      <c r="BA299" s="37">
        <v>44370</v>
      </c>
      <c r="BB299" s="37" t="s">
        <v>47</v>
      </c>
      <c r="BC299" s="37">
        <v>44370</v>
      </c>
      <c r="BD299" s="159"/>
      <c r="BE299" s="27"/>
      <c r="BF299" s="20" t="s">
        <v>65</v>
      </c>
      <c r="BG299" s="30"/>
      <c r="BH299" s="43"/>
      <c r="BI299" s="35"/>
      <c r="BJ299" s="35"/>
    </row>
    <row r="300" spans="1:62" s="33" customFormat="1" ht="60" x14ac:dyDescent="0.2">
      <c r="A300" s="20">
        <v>298</v>
      </c>
      <c r="B300" s="36">
        <v>44315</v>
      </c>
      <c r="C300" s="20" t="s">
        <v>1310</v>
      </c>
      <c r="D300" s="20" t="s">
        <v>51</v>
      </c>
      <c r="E300" s="46" t="s">
        <v>54</v>
      </c>
      <c r="F300" s="20">
        <v>32110294888</v>
      </c>
      <c r="G300" s="35" t="s">
        <v>47</v>
      </c>
      <c r="H300" s="35" t="s">
        <v>52</v>
      </c>
      <c r="I300" s="37">
        <v>44336</v>
      </c>
      <c r="J300" s="51" t="s">
        <v>1178</v>
      </c>
      <c r="K300" s="160" t="s">
        <v>1739</v>
      </c>
      <c r="L300" s="25" t="s">
        <v>590</v>
      </c>
      <c r="M300" s="326">
        <v>363</v>
      </c>
      <c r="N300" s="25">
        <v>27</v>
      </c>
      <c r="O300" s="158">
        <v>50</v>
      </c>
      <c r="P300" s="158" t="s">
        <v>52</v>
      </c>
      <c r="Q300" s="177" t="s">
        <v>1740</v>
      </c>
      <c r="R300" s="25" t="s">
        <v>1741</v>
      </c>
      <c r="S300" s="20" t="s">
        <v>610</v>
      </c>
      <c r="T300" s="25" t="s">
        <v>613</v>
      </c>
      <c r="U300" s="20" t="s">
        <v>1742</v>
      </c>
      <c r="V300" s="26">
        <v>3886567.64</v>
      </c>
      <c r="W300" s="64">
        <v>3238806.37</v>
      </c>
      <c r="X300" s="175" t="s">
        <v>716</v>
      </c>
      <c r="Y300" s="20" t="s">
        <v>1743</v>
      </c>
      <c r="Z300" s="39" t="s">
        <v>1744</v>
      </c>
      <c r="AA300" s="40">
        <v>44348</v>
      </c>
      <c r="AB300" s="27">
        <v>5</v>
      </c>
      <c r="AC300" s="27">
        <v>0</v>
      </c>
      <c r="AD300" s="27" t="s">
        <v>47</v>
      </c>
      <c r="AE300" s="40" t="s">
        <v>47</v>
      </c>
      <c r="AF300" s="24">
        <v>44363</v>
      </c>
      <c r="AG300" s="39" t="s">
        <v>47</v>
      </c>
      <c r="AH300" s="39" t="s">
        <v>47</v>
      </c>
      <c r="AI300" s="37" t="s">
        <v>47</v>
      </c>
      <c r="AJ300" s="37" t="s">
        <v>47</v>
      </c>
      <c r="AK300" s="39" t="s">
        <v>1441</v>
      </c>
      <c r="AL300" s="39" t="s">
        <v>1745</v>
      </c>
      <c r="AM300" s="37">
        <v>44372</v>
      </c>
      <c r="AN300" s="37">
        <v>44375</v>
      </c>
      <c r="AO300" s="27" t="s">
        <v>47</v>
      </c>
      <c r="AP300" s="27"/>
      <c r="AQ300" s="27" t="s">
        <v>1746</v>
      </c>
      <c r="AR300" s="44" t="s">
        <v>1747</v>
      </c>
      <c r="AS300" s="42"/>
      <c r="AT300" s="41" t="s">
        <v>1748</v>
      </c>
      <c r="AU300" s="42" t="s">
        <v>84</v>
      </c>
      <c r="AV300" s="39"/>
      <c r="AW300" s="42"/>
      <c r="AX300" s="42">
        <f>528000+1374074</f>
        <v>1902074</v>
      </c>
      <c r="AY300" s="42">
        <f>AX300/1.2</f>
        <v>1585061.6666666667</v>
      </c>
      <c r="AZ300" s="37" t="s">
        <v>1749</v>
      </c>
      <c r="BA300" s="37">
        <v>44390</v>
      </c>
      <c r="BB300" s="37" t="s">
        <v>52</v>
      </c>
      <c r="BC300" s="37">
        <v>44390</v>
      </c>
      <c r="BD300" s="159"/>
      <c r="BE300" s="27"/>
      <c r="BF300" s="20" t="s">
        <v>49</v>
      </c>
      <c r="BG300" s="30"/>
      <c r="BH300" s="43"/>
      <c r="BI300" s="60">
        <v>44330</v>
      </c>
      <c r="BJ300" s="60">
        <v>44335</v>
      </c>
    </row>
    <row r="301" spans="1:62" s="33" customFormat="1" ht="45" x14ac:dyDescent="0.2">
      <c r="A301" s="20">
        <v>299</v>
      </c>
      <c r="B301" s="36"/>
      <c r="C301" s="20"/>
      <c r="D301" s="20"/>
      <c r="E301" s="46" t="s">
        <v>55</v>
      </c>
      <c r="F301" s="20"/>
      <c r="G301" s="35" t="s">
        <v>47</v>
      </c>
      <c r="H301" s="35"/>
      <c r="I301" s="37"/>
      <c r="J301" s="51" t="s">
        <v>1179</v>
      </c>
      <c r="K301" s="160"/>
      <c r="L301" s="25"/>
      <c r="M301" s="326">
        <v>364</v>
      </c>
      <c r="N301" s="25" t="s">
        <v>774</v>
      </c>
      <c r="O301" s="158" t="s">
        <v>47</v>
      </c>
      <c r="P301" s="158"/>
      <c r="Q301" s="177"/>
      <c r="R301" s="25"/>
      <c r="S301" s="20"/>
      <c r="T301" s="25" t="s">
        <v>714</v>
      </c>
      <c r="U301" s="20"/>
      <c r="V301" s="26"/>
      <c r="W301" s="64">
        <v>3977067</v>
      </c>
      <c r="X301" s="175" t="s">
        <v>693</v>
      </c>
      <c r="Y301" s="20"/>
      <c r="Z301" s="39"/>
      <c r="AA301" s="40"/>
      <c r="AB301" s="27"/>
      <c r="AC301" s="27"/>
      <c r="AD301" s="27"/>
      <c r="AE301" s="40"/>
      <c r="AF301" s="24"/>
      <c r="AG301" s="39"/>
      <c r="AH301" s="39"/>
      <c r="AI301" s="37"/>
      <c r="AJ301" s="37"/>
      <c r="AK301" s="39"/>
      <c r="AL301" s="39"/>
      <c r="AM301" s="37"/>
      <c r="AN301" s="37"/>
      <c r="AO301" s="27"/>
      <c r="AP301" s="27"/>
      <c r="AQ301" s="27"/>
      <c r="AR301" s="44"/>
      <c r="AS301" s="42"/>
      <c r="AT301" s="41"/>
      <c r="AU301" s="42"/>
      <c r="AV301" s="39"/>
      <c r="AW301" s="42"/>
      <c r="AX301" s="42">
        <v>4772480.4000000004</v>
      </c>
      <c r="AY301" s="42">
        <f>AX301/1.2</f>
        <v>3977067.0000000005</v>
      </c>
      <c r="AZ301" s="37" t="s">
        <v>1750</v>
      </c>
      <c r="BA301" s="37">
        <v>44392</v>
      </c>
      <c r="BB301" s="37" t="s">
        <v>47</v>
      </c>
      <c r="BC301" s="37">
        <v>44392</v>
      </c>
      <c r="BD301" s="159"/>
      <c r="BE301" s="27"/>
      <c r="BF301" s="20"/>
      <c r="BG301" s="30"/>
      <c r="BH301" s="43"/>
      <c r="BI301" s="60"/>
      <c r="BJ301" s="60"/>
    </row>
    <row r="302" spans="1:62" s="33" customFormat="1" ht="45" x14ac:dyDescent="0.2">
      <c r="A302" s="20">
        <v>300</v>
      </c>
      <c r="B302" s="36">
        <v>44324</v>
      </c>
      <c r="C302" s="20" t="s">
        <v>1509</v>
      </c>
      <c r="D302" s="20" t="s">
        <v>51</v>
      </c>
      <c r="E302" s="46" t="s">
        <v>66</v>
      </c>
      <c r="F302" s="20">
        <v>32110281050</v>
      </c>
      <c r="G302" s="35" t="s">
        <v>52</v>
      </c>
      <c r="H302" s="35" t="s">
        <v>52</v>
      </c>
      <c r="I302" s="37">
        <v>44333</v>
      </c>
      <c r="J302" s="76" t="s">
        <v>1180</v>
      </c>
      <c r="K302" s="160" t="s">
        <v>1510</v>
      </c>
      <c r="L302" s="25" t="s">
        <v>604</v>
      </c>
      <c r="M302" s="326">
        <v>365</v>
      </c>
      <c r="N302" s="25" t="s">
        <v>750</v>
      </c>
      <c r="O302" s="158" t="s">
        <v>47</v>
      </c>
      <c r="P302" s="158"/>
      <c r="Q302" s="177"/>
      <c r="R302" s="25" t="s">
        <v>727</v>
      </c>
      <c r="S302" s="20" t="s">
        <v>728</v>
      </c>
      <c r="T302" s="25" t="s">
        <v>714</v>
      </c>
      <c r="U302" s="20" t="s">
        <v>729</v>
      </c>
      <c r="V302" s="26">
        <f>W302*1.2</f>
        <v>8400000</v>
      </c>
      <c r="W302" s="84">
        <v>7000000</v>
      </c>
      <c r="X302" s="175" t="s">
        <v>716</v>
      </c>
      <c r="Y302" s="20" t="s">
        <v>730</v>
      </c>
      <c r="Z302" s="39" t="s">
        <v>47</v>
      </c>
      <c r="AA302" s="40" t="s">
        <v>47</v>
      </c>
      <c r="AB302" s="27">
        <v>1</v>
      </c>
      <c r="AC302" s="27">
        <v>0</v>
      </c>
      <c r="AD302" s="27" t="s">
        <v>47</v>
      </c>
      <c r="AE302" s="40" t="s">
        <v>47</v>
      </c>
      <c r="AF302" s="24">
        <v>44365</v>
      </c>
      <c r="AG302" s="52" t="s">
        <v>47</v>
      </c>
      <c r="AH302" s="52" t="s">
        <v>47</v>
      </c>
      <c r="AI302" s="37" t="s">
        <v>47</v>
      </c>
      <c r="AJ302" s="37" t="s">
        <v>47</v>
      </c>
      <c r="AK302" s="39" t="s">
        <v>1454</v>
      </c>
      <c r="AL302" s="39" t="s">
        <v>372</v>
      </c>
      <c r="AM302" s="37">
        <v>44372</v>
      </c>
      <c r="AN302" s="37">
        <v>44375</v>
      </c>
      <c r="AO302" s="27" t="s">
        <v>52</v>
      </c>
      <c r="AP302" s="27" t="s">
        <v>868</v>
      </c>
      <c r="AQ302" s="27" t="s">
        <v>271</v>
      </c>
      <c r="AR302" s="44">
        <v>7203375061</v>
      </c>
      <c r="AS302" s="42">
        <f>AT302*1.2</f>
        <v>8232000</v>
      </c>
      <c r="AT302" s="41">
        <v>6860000</v>
      </c>
      <c r="AU302" s="42" t="s">
        <v>91</v>
      </c>
      <c r="AV302" s="39"/>
      <c r="AW302" s="42"/>
      <c r="AX302" s="42">
        <v>8232000</v>
      </c>
      <c r="AY302" s="42">
        <v>6860000</v>
      </c>
      <c r="AZ302" s="37" t="s">
        <v>1751</v>
      </c>
      <c r="BA302" s="37">
        <v>44390</v>
      </c>
      <c r="BB302" s="37" t="s">
        <v>52</v>
      </c>
      <c r="BC302" s="37">
        <v>44391</v>
      </c>
      <c r="BD302" s="159"/>
      <c r="BE302" s="75"/>
      <c r="BF302" s="20" t="s">
        <v>65</v>
      </c>
      <c r="BG302" s="30"/>
      <c r="BH302" s="43"/>
      <c r="BI302" s="60">
        <v>44328</v>
      </c>
      <c r="BJ302" s="60">
        <v>44330</v>
      </c>
    </row>
    <row r="303" spans="1:62" s="33" customFormat="1" ht="60" x14ac:dyDescent="0.2">
      <c r="A303" s="20">
        <v>301</v>
      </c>
      <c r="B303" s="36"/>
      <c r="C303" s="20" t="s">
        <v>1511</v>
      </c>
      <c r="D303" s="20" t="s">
        <v>51</v>
      </c>
      <c r="E303" s="46" t="s">
        <v>66</v>
      </c>
      <c r="F303" s="20">
        <v>32110285310</v>
      </c>
      <c r="G303" s="35" t="s">
        <v>52</v>
      </c>
      <c r="H303" s="35" t="s">
        <v>52</v>
      </c>
      <c r="I303" s="37">
        <v>44334</v>
      </c>
      <c r="J303" s="76" t="s">
        <v>1181</v>
      </c>
      <c r="K303" s="160" t="s">
        <v>1512</v>
      </c>
      <c r="L303" s="25" t="s">
        <v>604</v>
      </c>
      <c r="M303" s="326">
        <v>366</v>
      </c>
      <c r="N303" s="25" t="s">
        <v>750</v>
      </c>
      <c r="O303" s="158" t="s">
        <v>47</v>
      </c>
      <c r="P303" s="158"/>
      <c r="Q303" s="177"/>
      <c r="R303" s="25" t="s">
        <v>727</v>
      </c>
      <c r="S303" s="20" t="s">
        <v>722</v>
      </c>
      <c r="T303" s="25" t="s">
        <v>714</v>
      </c>
      <c r="U303" s="20" t="s">
        <v>729</v>
      </c>
      <c r="V303" s="26">
        <f>W303*1.2</f>
        <v>8783777.8320000004</v>
      </c>
      <c r="W303" s="84">
        <v>7319814.8600000003</v>
      </c>
      <c r="X303" s="175" t="s">
        <v>716</v>
      </c>
      <c r="Y303" s="20" t="s">
        <v>747</v>
      </c>
      <c r="Z303" s="61" t="s">
        <v>1513</v>
      </c>
      <c r="AA303" s="40">
        <v>44358</v>
      </c>
      <c r="AB303" s="27">
        <v>2</v>
      </c>
      <c r="AC303" s="27">
        <v>0</v>
      </c>
      <c r="AD303" s="27" t="s">
        <v>47</v>
      </c>
      <c r="AE303" s="40" t="s">
        <v>47</v>
      </c>
      <c r="AF303" s="24">
        <v>44369</v>
      </c>
      <c r="AG303" s="52" t="s">
        <v>47</v>
      </c>
      <c r="AH303" s="52" t="s">
        <v>47</v>
      </c>
      <c r="AI303" s="37" t="s">
        <v>47</v>
      </c>
      <c r="AJ303" s="37" t="s">
        <v>47</v>
      </c>
      <c r="AK303" s="39" t="s">
        <v>1423</v>
      </c>
      <c r="AL303" s="39" t="s">
        <v>270</v>
      </c>
      <c r="AM303" s="37">
        <v>44379</v>
      </c>
      <c r="AN303" s="37">
        <v>44379</v>
      </c>
      <c r="AO303" s="27" t="s">
        <v>47</v>
      </c>
      <c r="AP303" s="27"/>
      <c r="AQ303" s="27" t="s">
        <v>1514</v>
      </c>
      <c r="AR303" s="44">
        <v>7204119039</v>
      </c>
      <c r="AS303" s="42">
        <f>AT303*1.2</f>
        <v>8583777.8039999995</v>
      </c>
      <c r="AT303" s="41">
        <v>7153148.1699999999</v>
      </c>
      <c r="AU303" s="42" t="s">
        <v>91</v>
      </c>
      <c r="AV303" s="39" t="s">
        <v>1515</v>
      </c>
      <c r="AW303" s="42">
        <v>14010000</v>
      </c>
      <c r="AX303" s="42"/>
      <c r="AY303" s="42"/>
      <c r="AZ303" s="37"/>
      <c r="BA303" s="37"/>
      <c r="BB303" s="37"/>
      <c r="BC303" s="37"/>
      <c r="BD303" s="159"/>
      <c r="BE303" s="27"/>
      <c r="BF303" s="20" t="s">
        <v>65</v>
      </c>
      <c r="BG303" s="30"/>
      <c r="BH303" s="43"/>
      <c r="BI303" s="60">
        <v>44328</v>
      </c>
      <c r="BJ303" s="60">
        <v>44333</v>
      </c>
    </row>
    <row r="304" spans="1:62" s="33" customFormat="1" ht="45" x14ac:dyDescent="0.2">
      <c r="A304" s="20">
        <v>302</v>
      </c>
      <c r="B304" s="36"/>
      <c r="C304" s="271" t="s">
        <v>1311</v>
      </c>
      <c r="D304" s="20" t="s">
        <v>45</v>
      </c>
      <c r="E304" s="46" t="s">
        <v>55</v>
      </c>
      <c r="F304" s="20" t="s">
        <v>47</v>
      </c>
      <c r="G304" s="35" t="s">
        <v>47</v>
      </c>
      <c r="H304" s="35" t="s">
        <v>47</v>
      </c>
      <c r="I304" s="37" t="s">
        <v>47</v>
      </c>
      <c r="J304" s="51" t="s">
        <v>539</v>
      </c>
      <c r="K304" s="160" t="s">
        <v>1121</v>
      </c>
      <c r="L304" s="25" t="s">
        <v>604</v>
      </c>
      <c r="M304" s="326">
        <v>367</v>
      </c>
      <c r="N304" s="25" t="s">
        <v>1122</v>
      </c>
      <c r="O304" s="158" t="s">
        <v>47</v>
      </c>
      <c r="P304" s="158"/>
      <c r="Q304" s="177"/>
      <c r="R304" s="25" t="s">
        <v>1063</v>
      </c>
      <c r="S304" s="20" t="s">
        <v>610</v>
      </c>
      <c r="T304" s="25" t="s">
        <v>608</v>
      </c>
      <c r="U304" s="20" t="s">
        <v>1064</v>
      </c>
      <c r="V304" s="26">
        <v>238350</v>
      </c>
      <c r="W304" s="64">
        <v>198625</v>
      </c>
      <c r="X304" s="75" t="s">
        <v>640</v>
      </c>
      <c r="Y304" s="20" t="s">
        <v>937</v>
      </c>
      <c r="Z304" s="39" t="s">
        <v>47</v>
      </c>
      <c r="AA304" s="39" t="s">
        <v>47</v>
      </c>
      <c r="AB304" s="27">
        <v>1</v>
      </c>
      <c r="AC304" s="27">
        <v>0</v>
      </c>
      <c r="AD304" s="27" t="s">
        <v>47</v>
      </c>
      <c r="AE304" s="40" t="s">
        <v>47</v>
      </c>
      <c r="AF304" s="24">
        <v>44308</v>
      </c>
      <c r="AG304" s="39" t="s">
        <v>1012</v>
      </c>
      <c r="AH304" s="39" t="s">
        <v>1312</v>
      </c>
      <c r="AI304" s="37">
        <v>44315</v>
      </c>
      <c r="AJ304" s="37" t="s">
        <v>47</v>
      </c>
      <c r="AK304" s="37" t="s">
        <v>47</v>
      </c>
      <c r="AL304" s="37" t="s">
        <v>47</v>
      </c>
      <c r="AM304" s="37" t="s">
        <v>47</v>
      </c>
      <c r="AN304" s="37" t="s">
        <v>47</v>
      </c>
      <c r="AO304" s="27" t="s">
        <v>47</v>
      </c>
      <c r="AP304" s="27"/>
      <c r="AQ304" s="27" t="s">
        <v>1313</v>
      </c>
      <c r="AR304" s="44">
        <v>7203503588</v>
      </c>
      <c r="AS304" s="42">
        <f>AT304*1.2</f>
        <v>238350</v>
      </c>
      <c r="AT304" s="64">
        <f>W304</f>
        <v>198625</v>
      </c>
      <c r="AU304" s="42" t="s">
        <v>91</v>
      </c>
      <c r="AV304" s="39" t="s">
        <v>47</v>
      </c>
      <c r="AW304" s="42" t="s">
        <v>47</v>
      </c>
      <c r="AX304" s="42">
        <v>238350</v>
      </c>
      <c r="AY304" s="42">
        <f>AX304/1.2</f>
        <v>198625</v>
      </c>
      <c r="AZ304" s="37" t="s">
        <v>1182</v>
      </c>
      <c r="BA304" s="37">
        <v>44328</v>
      </c>
      <c r="BB304" s="37" t="s">
        <v>47</v>
      </c>
      <c r="BC304" s="37">
        <v>44328</v>
      </c>
      <c r="BD304" s="159"/>
      <c r="BE304" s="27"/>
      <c r="BF304" s="20" t="s">
        <v>60</v>
      </c>
      <c r="BG304" s="30" t="s">
        <v>524</v>
      </c>
      <c r="BH304" s="43"/>
      <c r="BI304" s="35"/>
      <c r="BJ304" s="35"/>
    </row>
    <row r="305" spans="1:62" s="33" customFormat="1" ht="30" x14ac:dyDescent="0.2">
      <c r="A305" s="20">
        <v>303</v>
      </c>
      <c r="B305" s="36"/>
      <c r="C305" s="271" t="s">
        <v>1314</v>
      </c>
      <c r="D305" s="20" t="s">
        <v>45</v>
      </c>
      <c r="E305" s="46" t="s">
        <v>55</v>
      </c>
      <c r="F305" s="20" t="s">
        <v>47</v>
      </c>
      <c r="G305" s="35" t="s">
        <v>47</v>
      </c>
      <c r="H305" s="35" t="s">
        <v>47</v>
      </c>
      <c r="I305" s="37" t="s">
        <v>47</v>
      </c>
      <c r="J305" s="51" t="s">
        <v>1183</v>
      </c>
      <c r="K305" s="160" t="s">
        <v>47</v>
      </c>
      <c r="L305" s="25" t="s">
        <v>604</v>
      </c>
      <c r="M305" s="326">
        <v>368</v>
      </c>
      <c r="N305" s="25" t="s">
        <v>1122</v>
      </c>
      <c r="O305" s="158" t="s">
        <v>47</v>
      </c>
      <c r="P305" s="158"/>
      <c r="Q305" s="177"/>
      <c r="R305" s="25" t="s">
        <v>782</v>
      </c>
      <c r="S305" s="20" t="s">
        <v>610</v>
      </c>
      <c r="T305" s="20" t="s">
        <v>782</v>
      </c>
      <c r="U305" s="20" t="s">
        <v>595</v>
      </c>
      <c r="V305" s="26">
        <f>W305*1.2</f>
        <v>665700</v>
      </c>
      <c r="W305" s="64">
        <v>554750</v>
      </c>
      <c r="X305" s="75" t="s">
        <v>716</v>
      </c>
      <c r="Y305" s="20" t="s">
        <v>747</v>
      </c>
      <c r="Z305" s="39" t="s">
        <v>47</v>
      </c>
      <c r="AA305" s="39" t="s">
        <v>47</v>
      </c>
      <c r="AB305" s="27">
        <v>1</v>
      </c>
      <c r="AC305" s="27">
        <v>0</v>
      </c>
      <c r="AD305" s="27" t="s">
        <v>47</v>
      </c>
      <c r="AE305" s="40" t="s">
        <v>47</v>
      </c>
      <c r="AF305" s="24">
        <v>44315</v>
      </c>
      <c r="AG305" s="39" t="s">
        <v>1315</v>
      </c>
      <c r="AH305" s="39" t="s">
        <v>1316</v>
      </c>
      <c r="AI305" s="37">
        <v>44327</v>
      </c>
      <c r="AJ305" s="37" t="s">
        <v>47</v>
      </c>
      <c r="AK305" s="37" t="s">
        <v>47</v>
      </c>
      <c r="AL305" s="37" t="s">
        <v>47</v>
      </c>
      <c r="AM305" s="37" t="s">
        <v>47</v>
      </c>
      <c r="AN305" s="37" t="s">
        <v>47</v>
      </c>
      <c r="AO305" s="27" t="s">
        <v>47</v>
      </c>
      <c r="AP305" s="27"/>
      <c r="AQ305" s="27" t="s">
        <v>226</v>
      </c>
      <c r="AR305" s="44">
        <v>7204179260</v>
      </c>
      <c r="AS305" s="26">
        <f>AT305*1.2</f>
        <v>665700</v>
      </c>
      <c r="AT305" s="64">
        <f>W305</f>
        <v>554750</v>
      </c>
      <c r="AU305" s="42" t="s">
        <v>91</v>
      </c>
      <c r="AV305" s="39" t="s">
        <v>47</v>
      </c>
      <c r="AW305" s="42" t="s">
        <v>47</v>
      </c>
      <c r="AX305" s="42">
        <v>665700</v>
      </c>
      <c r="AY305" s="42">
        <f>AX305/1.2</f>
        <v>554750</v>
      </c>
      <c r="AZ305" s="37" t="s">
        <v>1317</v>
      </c>
      <c r="BA305" s="37">
        <v>44330</v>
      </c>
      <c r="BB305" s="37" t="s">
        <v>47</v>
      </c>
      <c r="BC305" s="37">
        <v>44330</v>
      </c>
      <c r="BD305" s="159"/>
      <c r="BE305" s="27"/>
      <c r="BF305" s="20" t="s">
        <v>60</v>
      </c>
      <c r="BG305" s="30" t="s">
        <v>75</v>
      </c>
      <c r="BH305" s="43"/>
      <c r="BI305" s="35"/>
      <c r="BJ305" s="35"/>
    </row>
    <row r="306" spans="1:62" s="33" customFormat="1" ht="120" x14ac:dyDescent="0.2">
      <c r="A306" s="20">
        <v>304</v>
      </c>
      <c r="B306" s="36"/>
      <c r="C306" s="20" t="s">
        <v>1318</v>
      </c>
      <c r="D306" s="20" t="s">
        <v>68</v>
      </c>
      <c r="E306" s="46" t="s">
        <v>55</v>
      </c>
      <c r="F306" s="20" t="s">
        <v>47</v>
      </c>
      <c r="G306" s="35" t="s">
        <v>47</v>
      </c>
      <c r="H306" s="35" t="s">
        <v>47</v>
      </c>
      <c r="I306" s="37" t="s">
        <v>47</v>
      </c>
      <c r="J306" s="51" t="s">
        <v>188</v>
      </c>
      <c r="K306" s="160" t="s">
        <v>1319</v>
      </c>
      <c r="L306" s="25" t="s">
        <v>604</v>
      </c>
      <c r="M306" s="326">
        <v>369</v>
      </c>
      <c r="N306" s="25" t="s">
        <v>842</v>
      </c>
      <c r="O306" s="158" t="s">
        <v>47</v>
      </c>
      <c r="P306" s="158" t="s">
        <v>52</v>
      </c>
      <c r="Q306" s="177" t="s">
        <v>644</v>
      </c>
      <c r="R306" s="25" t="s">
        <v>1320</v>
      </c>
      <c r="S306" s="20" t="s">
        <v>610</v>
      </c>
      <c r="T306" s="20" t="s">
        <v>782</v>
      </c>
      <c r="U306" s="20" t="s">
        <v>1321</v>
      </c>
      <c r="V306" s="26">
        <f>W306*1.2</f>
        <v>13433320.799999999</v>
      </c>
      <c r="W306" s="64">
        <v>11194434</v>
      </c>
      <c r="X306" s="46" t="s">
        <v>716</v>
      </c>
      <c r="Y306" s="20" t="s">
        <v>747</v>
      </c>
      <c r="Z306" s="39" t="s">
        <v>47</v>
      </c>
      <c r="AA306" s="39" t="s">
        <v>47</v>
      </c>
      <c r="AB306" s="27">
        <v>1</v>
      </c>
      <c r="AC306" s="27">
        <v>0</v>
      </c>
      <c r="AD306" s="27" t="s">
        <v>47</v>
      </c>
      <c r="AE306" s="40" t="s">
        <v>47</v>
      </c>
      <c r="AF306" s="24">
        <v>44273</v>
      </c>
      <c r="AG306" s="39" t="s">
        <v>47</v>
      </c>
      <c r="AH306" s="39" t="s">
        <v>47</v>
      </c>
      <c r="AI306" s="39" t="s">
        <v>47</v>
      </c>
      <c r="AJ306" s="39" t="s">
        <v>47</v>
      </c>
      <c r="AK306" s="39" t="s">
        <v>163</v>
      </c>
      <c r="AL306" s="39" t="s">
        <v>192</v>
      </c>
      <c r="AM306" s="37">
        <v>44316</v>
      </c>
      <c r="AN306" s="37" t="s">
        <v>47</v>
      </c>
      <c r="AO306" s="27" t="s">
        <v>47</v>
      </c>
      <c r="AP306" s="27"/>
      <c r="AQ306" s="27" t="s">
        <v>1322</v>
      </c>
      <c r="AR306" s="44">
        <v>6672230158</v>
      </c>
      <c r="AS306" s="26">
        <v>13433320.799999999</v>
      </c>
      <c r="AT306" s="64">
        <v>11194434</v>
      </c>
      <c r="AU306" s="42" t="s">
        <v>47</v>
      </c>
      <c r="AV306" s="39"/>
      <c r="AW306" s="42"/>
      <c r="AX306" s="42">
        <f>AY306*1.2</f>
        <v>13433320.799999999</v>
      </c>
      <c r="AY306" s="42">
        <v>11194434</v>
      </c>
      <c r="AZ306" s="37" t="s">
        <v>1323</v>
      </c>
      <c r="BA306" s="37">
        <v>44342</v>
      </c>
      <c r="BB306" s="37" t="s">
        <v>47</v>
      </c>
      <c r="BC306" s="37">
        <v>44342</v>
      </c>
      <c r="BD306" s="159"/>
      <c r="BE306" s="27" t="s">
        <v>1324</v>
      </c>
      <c r="BF306" s="20" t="s">
        <v>104</v>
      </c>
      <c r="BG306" s="30" t="s">
        <v>1325</v>
      </c>
      <c r="BH306" s="43" t="s">
        <v>1326</v>
      </c>
      <c r="BI306" s="35"/>
      <c r="BJ306" s="35"/>
    </row>
    <row r="307" spans="1:62" s="33" customFormat="1" ht="75" x14ac:dyDescent="0.2">
      <c r="A307" s="20">
        <v>305</v>
      </c>
      <c r="B307" s="36">
        <v>44327</v>
      </c>
      <c r="C307" s="20" t="s">
        <v>1327</v>
      </c>
      <c r="D307" s="20" t="s">
        <v>51</v>
      </c>
      <c r="E307" s="46" t="s">
        <v>54</v>
      </c>
      <c r="F307" s="20">
        <v>32110302412</v>
      </c>
      <c r="G307" s="35" t="s">
        <v>47</v>
      </c>
      <c r="H307" s="35" t="s">
        <v>52</v>
      </c>
      <c r="I307" s="37">
        <v>44337</v>
      </c>
      <c r="J307" s="51" t="s">
        <v>1184</v>
      </c>
      <c r="K307" s="160" t="s">
        <v>1328</v>
      </c>
      <c r="L307" s="160" t="s">
        <v>604</v>
      </c>
      <c r="M307" s="326">
        <v>370</v>
      </c>
      <c r="N307" s="25" t="s">
        <v>750</v>
      </c>
      <c r="O307" s="158" t="s">
        <v>47</v>
      </c>
      <c r="P307" s="158"/>
      <c r="Q307" s="177"/>
      <c r="R307" s="25" t="s">
        <v>712</v>
      </c>
      <c r="S307" s="20" t="s">
        <v>728</v>
      </c>
      <c r="T307" s="20" t="s">
        <v>714</v>
      </c>
      <c r="U307" s="20" t="s">
        <v>715</v>
      </c>
      <c r="V307" s="26">
        <f>W307*1.2</f>
        <v>38126414.015999995</v>
      </c>
      <c r="W307" s="64">
        <v>31772011.68</v>
      </c>
      <c r="X307" s="46" t="s">
        <v>716</v>
      </c>
      <c r="Y307" s="20" t="s">
        <v>747</v>
      </c>
      <c r="Z307" s="39" t="s">
        <v>1516</v>
      </c>
      <c r="AA307" s="39" t="s">
        <v>1517</v>
      </c>
      <c r="AB307" s="27">
        <v>4</v>
      </c>
      <c r="AC307" s="27">
        <v>0</v>
      </c>
      <c r="AD307" s="27" t="s">
        <v>47</v>
      </c>
      <c r="AE307" s="40" t="s">
        <v>47</v>
      </c>
      <c r="AF307" s="24">
        <v>44369</v>
      </c>
      <c r="AG307" s="39" t="s">
        <v>47</v>
      </c>
      <c r="AH307" s="39" t="s">
        <v>47</v>
      </c>
      <c r="AI307" s="37" t="s">
        <v>47</v>
      </c>
      <c r="AJ307" s="37" t="s">
        <v>47</v>
      </c>
      <c r="AK307" s="39" t="s">
        <v>1423</v>
      </c>
      <c r="AL307" s="39" t="s">
        <v>1518</v>
      </c>
      <c r="AM307" s="37">
        <v>44379</v>
      </c>
      <c r="AN307" s="37">
        <v>44382</v>
      </c>
      <c r="AO307" s="27" t="s">
        <v>47</v>
      </c>
      <c r="AP307" s="27"/>
      <c r="AQ307" s="27" t="s">
        <v>1424</v>
      </c>
      <c r="AR307" s="44">
        <v>7203050747</v>
      </c>
      <c r="AS307" s="42">
        <f>AT307*1.2</f>
        <v>36029461.247999996</v>
      </c>
      <c r="AT307" s="41">
        <v>30024551.039999999</v>
      </c>
      <c r="AU307" s="42" t="s">
        <v>194</v>
      </c>
      <c r="AV307" s="39" t="s">
        <v>1519</v>
      </c>
      <c r="AW307" s="42">
        <v>30183411.09</v>
      </c>
      <c r="AX307" s="42"/>
      <c r="AY307" s="42"/>
      <c r="AZ307" s="37"/>
      <c r="BA307" s="37"/>
      <c r="BB307" s="37"/>
      <c r="BC307" s="37"/>
      <c r="BD307" s="159"/>
      <c r="BE307" s="27"/>
      <c r="BF307" s="20" t="s">
        <v>104</v>
      </c>
      <c r="BG307" s="30"/>
      <c r="BH307" s="43"/>
      <c r="BI307" s="60">
        <v>44329</v>
      </c>
      <c r="BJ307" s="60">
        <v>44337</v>
      </c>
    </row>
    <row r="308" spans="1:62" s="33" customFormat="1" ht="42.75" x14ac:dyDescent="0.2">
      <c r="A308" s="20">
        <v>306</v>
      </c>
      <c r="B308" s="36">
        <v>44327</v>
      </c>
      <c r="C308" s="20" t="s">
        <v>1329</v>
      </c>
      <c r="D308" s="20" t="s">
        <v>45</v>
      </c>
      <c r="E308" s="46" t="s">
        <v>54</v>
      </c>
      <c r="F308" s="20">
        <v>32110287325</v>
      </c>
      <c r="G308" s="35" t="s">
        <v>47</v>
      </c>
      <c r="H308" s="35" t="s">
        <v>52</v>
      </c>
      <c r="I308" s="37">
        <v>44334</v>
      </c>
      <c r="J308" s="76" t="s">
        <v>1185</v>
      </c>
      <c r="K308" s="160"/>
      <c r="L308" s="160" t="s">
        <v>590</v>
      </c>
      <c r="M308" s="326">
        <v>371</v>
      </c>
      <c r="N308" s="160" t="s">
        <v>1186</v>
      </c>
      <c r="O308" s="158" t="s">
        <v>47</v>
      </c>
      <c r="P308" s="158" t="s">
        <v>47</v>
      </c>
      <c r="Q308" s="177" t="s">
        <v>1003</v>
      </c>
      <c r="R308" s="25" t="s">
        <v>592</v>
      </c>
      <c r="S308" s="20" t="s">
        <v>610</v>
      </c>
      <c r="T308" s="25" t="s">
        <v>660</v>
      </c>
      <c r="U308" s="20" t="s">
        <v>595</v>
      </c>
      <c r="V308" s="26">
        <v>947573.33</v>
      </c>
      <c r="W308" s="84">
        <v>789644.44</v>
      </c>
      <c r="X308" s="46" t="s">
        <v>959</v>
      </c>
      <c r="Y308" s="20" t="s">
        <v>1021</v>
      </c>
      <c r="Z308" s="39" t="s">
        <v>1520</v>
      </c>
      <c r="AA308" s="40">
        <v>44356</v>
      </c>
      <c r="AB308" s="27">
        <v>2</v>
      </c>
      <c r="AC308" s="27">
        <v>0</v>
      </c>
      <c r="AD308" s="27" t="s">
        <v>47</v>
      </c>
      <c r="AE308" s="40" t="s">
        <v>47</v>
      </c>
      <c r="AF308" s="24">
        <v>44357</v>
      </c>
      <c r="AG308" s="39" t="s">
        <v>1520</v>
      </c>
      <c r="AH308" s="39"/>
      <c r="AI308" s="37">
        <v>44358</v>
      </c>
      <c r="AJ308" s="37">
        <v>44358</v>
      </c>
      <c r="AK308" s="39"/>
      <c r="AL308" s="39"/>
      <c r="AM308" s="37"/>
      <c r="AN308" s="37"/>
      <c r="AO308" s="27" t="s">
        <v>47</v>
      </c>
      <c r="AP308" s="27"/>
      <c r="AQ308" s="27" t="s">
        <v>1521</v>
      </c>
      <c r="AR308" s="44">
        <v>7203253049</v>
      </c>
      <c r="AS308" s="42">
        <f>AT308*1.2</f>
        <v>882200.00400000007</v>
      </c>
      <c r="AT308" s="41">
        <v>735166.67</v>
      </c>
      <c r="AU308" s="42" t="s">
        <v>91</v>
      </c>
      <c r="AV308" s="39" t="s">
        <v>1522</v>
      </c>
      <c r="AW308" s="42">
        <v>842240</v>
      </c>
      <c r="AX308" s="42">
        <v>882200</v>
      </c>
      <c r="AY308" s="42">
        <f>AX308/1.2</f>
        <v>735166.66666666674</v>
      </c>
      <c r="AZ308" s="37" t="s">
        <v>1523</v>
      </c>
      <c r="BA308" s="37">
        <v>44372</v>
      </c>
      <c r="BB308" s="37" t="s">
        <v>52</v>
      </c>
      <c r="BC308" s="37">
        <v>44372</v>
      </c>
      <c r="BD308" s="159"/>
      <c r="BE308" s="27"/>
      <c r="BF308" s="20" t="s">
        <v>49</v>
      </c>
      <c r="BG308" s="30"/>
      <c r="BH308" s="43"/>
      <c r="BI308" s="60"/>
      <c r="BJ308" s="60"/>
    </row>
    <row r="309" spans="1:62" s="33" customFormat="1" ht="42.75" x14ac:dyDescent="0.2">
      <c r="A309" s="20">
        <v>307</v>
      </c>
      <c r="B309" s="36">
        <v>44273</v>
      </c>
      <c r="C309" s="271" t="s">
        <v>1330</v>
      </c>
      <c r="D309" s="20" t="s">
        <v>51</v>
      </c>
      <c r="E309" s="46" t="s">
        <v>55</v>
      </c>
      <c r="F309" s="20" t="s">
        <v>47</v>
      </c>
      <c r="G309" s="35" t="s">
        <v>47</v>
      </c>
      <c r="H309" s="35" t="s">
        <v>47</v>
      </c>
      <c r="I309" s="37" t="s">
        <v>47</v>
      </c>
      <c r="J309" s="51" t="s">
        <v>1187</v>
      </c>
      <c r="K309" s="160" t="s">
        <v>47</v>
      </c>
      <c r="L309" s="25" t="s">
        <v>630</v>
      </c>
      <c r="M309" s="326">
        <v>372</v>
      </c>
      <c r="N309" s="160" t="s">
        <v>1188</v>
      </c>
      <c r="O309" s="158" t="s">
        <v>47</v>
      </c>
      <c r="P309" s="158"/>
      <c r="Q309" s="177"/>
      <c r="R309" s="25" t="s">
        <v>781</v>
      </c>
      <c r="S309" s="20" t="s">
        <v>593</v>
      </c>
      <c r="T309" s="20" t="s">
        <v>632</v>
      </c>
      <c r="U309" s="20" t="s">
        <v>595</v>
      </c>
      <c r="V309" s="47">
        <f>W309*1.2</f>
        <v>18490029.599999998</v>
      </c>
      <c r="W309" s="64">
        <v>15408358</v>
      </c>
      <c r="X309" s="46" t="s">
        <v>596</v>
      </c>
      <c r="Y309" s="20" t="s">
        <v>1331</v>
      </c>
      <c r="Z309" s="39" t="s">
        <v>47</v>
      </c>
      <c r="AA309" s="40" t="s">
        <v>47</v>
      </c>
      <c r="AB309" s="27">
        <v>1</v>
      </c>
      <c r="AC309" s="27">
        <v>0</v>
      </c>
      <c r="AD309" s="27" t="s">
        <v>47</v>
      </c>
      <c r="AE309" s="40" t="s">
        <v>47</v>
      </c>
      <c r="AF309" s="24">
        <v>44316</v>
      </c>
      <c r="AG309" s="39" t="s">
        <v>47</v>
      </c>
      <c r="AH309" s="39" t="s">
        <v>47</v>
      </c>
      <c r="AI309" s="39" t="s">
        <v>47</v>
      </c>
      <c r="AJ309" s="39" t="s">
        <v>47</v>
      </c>
      <c r="AK309" s="39" t="s">
        <v>169</v>
      </c>
      <c r="AL309" s="39" t="s">
        <v>175</v>
      </c>
      <c r="AM309" s="37">
        <v>44316</v>
      </c>
      <c r="AN309" s="37" t="s">
        <v>47</v>
      </c>
      <c r="AO309" s="27" t="s">
        <v>47</v>
      </c>
      <c r="AP309" s="27"/>
      <c r="AQ309" s="27" t="s">
        <v>1332</v>
      </c>
      <c r="AR309" s="44">
        <v>7705424509</v>
      </c>
      <c r="AS309" s="42">
        <f>AT309*1.2</f>
        <v>18490029.599999998</v>
      </c>
      <c r="AT309" s="41">
        <f>W309</f>
        <v>15408358</v>
      </c>
      <c r="AU309" s="42" t="s">
        <v>47</v>
      </c>
      <c r="AV309" s="39" t="s">
        <v>47</v>
      </c>
      <c r="AW309" s="42" t="s">
        <v>47</v>
      </c>
      <c r="AX309" s="42">
        <v>18490029.600000001</v>
      </c>
      <c r="AY309" s="42">
        <f>AX309/1.2</f>
        <v>15408358.000000002</v>
      </c>
      <c r="AZ309" s="37" t="s">
        <v>1333</v>
      </c>
      <c r="BA309" s="37">
        <v>44329</v>
      </c>
      <c r="BB309" s="37" t="s">
        <v>47</v>
      </c>
      <c r="BC309" s="37">
        <v>44329</v>
      </c>
      <c r="BD309" s="159"/>
      <c r="BE309" s="27"/>
      <c r="BF309" s="20" t="s">
        <v>60</v>
      </c>
      <c r="BG309" s="30" t="s">
        <v>177</v>
      </c>
      <c r="BH309" s="43"/>
      <c r="BI309" s="35"/>
      <c r="BJ309" s="35"/>
    </row>
    <row r="310" spans="1:62" s="33" customFormat="1" ht="42.75" x14ac:dyDescent="0.2">
      <c r="A310" s="20">
        <v>308</v>
      </c>
      <c r="B310" s="36">
        <v>44273</v>
      </c>
      <c r="C310" s="271" t="s">
        <v>1330</v>
      </c>
      <c r="D310" s="20" t="s">
        <v>51</v>
      </c>
      <c r="E310" s="46" t="s">
        <v>55</v>
      </c>
      <c r="F310" s="20" t="s">
        <v>47</v>
      </c>
      <c r="G310" s="35" t="s">
        <v>47</v>
      </c>
      <c r="H310" s="35" t="s">
        <v>47</v>
      </c>
      <c r="I310" s="37" t="s">
        <v>47</v>
      </c>
      <c r="J310" s="51" t="s">
        <v>1187</v>
      </c>
      <c r="K310" s="160" t="s">
        <v>47</v>
      </c>
      <c r="L310" s="25" t="s">
        <v>830</v>
      </c>
      <c r="M310" s="326">
        <v>373</v>
      </c>
      <c r="N310" s="25" t="s">
        <v>1188</v>
      </c>
      <c r="O310" s="158" t="s">
        <v>47</v>
      </c>
      <c r="P310" s="158"/>
      <c r="Q310" s="177"/>
      <c r="R310" s="25" t="s">
        <v>781</v>
      </c>
      <c r="S310" s="20" t="s">
        <v>593</v>
      </c>
      <c r="T310" s="20" t="s">
        <v>632</v>
      </c>
      <c r="U310" s="20" t="s">
        <v>595</v>
      </c>
      <c r="V310" s="26">
        <f>W310*1.2</f>
        <v>139172522.40000001</v>
      </c>
      <c r="W310" s="64">
        <v>115977102</v>
      </c>
      <c r="X310" s="46" t="s">
        <v>596</v>
      </c>
      <c r="Y310" s="20" t="s">
        <v>1331</v>
      </c>
      <c r="Z310" s="39" t="s">
        <v>47</v>
      </c>
      <c r="AA310" s="40" t="s">
        <v>47</v>
      </c>
      <c r="AB310" s="27">
        <v>1</v>
      </c>
      <c r="AC310" s="27">
        <v>0</v>
      </c>
      <c r="AD310" s="27" t="s">
        <v>47</v>
      </c>
      <c r="AE310" s="40" t="s">
        <v>47</v>
      </c>
      <c r="AF310" s="24">
        <v>44316</v>
      </c>
      <c r="AG310" s="39" t="s">
        <v>47</v>
      </c>
      <c r="AH310" s="39" t="s">
        <v>47</v>
      </c>
      <c r="AI310" s="37" t="s">
        <v>47</v>
      </c>
      <c r="AJ310" s="37" t="s">
        <v>47</v>
      </c>
      <c r="AK310" s="39" t="s">
        <v>169</v>
      </c>
      <c r="AL310" s="39" t="s">
        <v>175</v>
      </c>
      <c r="AM310" s="37">
        <v>44316</v>
      </c>
      <c r="AN310" s="37" t="s">
        <v>47</v>
      </c>
      <c r="AO310" s="27" t="s">
        <v>47</v>
      </c>
      <c r="AP310" s="27"/>
      <c r="AQ310" s="27" t="s">
        <v>1332</v>
      </c>
      <c r="AR310" s="44">
        <v>7705424509</v>
      </c>
      <c r="AS310" s="42">
        <f>AT310*1</f>
        <v>115977102</v>
      </c>
      <c r="AT310" s="41">
        <f>W310</f>
        <v>115977102</v>
      </c>
      <c r="AU310" s="42" t="s">
        <v>47</v>
      </c>
      <c r="AV310" s="39" t="s">
        <v>47</v>
      </c>
      <c r="AW310" s="42" t="s">
        <v>47</v>
      </c>
      <c r="AX310" s="42">
        <v>139172522</v>
      </c>
      <c r="AY310" s="42">
        <f>AX310/1.2</f>
        <v>115977101.66666667</v>
      </c>
      <c r="AZ310" s="37" t="s">
        <v>1334</v>
      </c>
      <c r="BA310" s="37">
        <v>44329</v>
      </c>
      <c r="BB310" s="37" t="s">
        <v>47</v>
      </c>
      <c r="BC310" s="37">
        <v>44329</v>
      </c>
      <c r="BD310" s="159"/>
      <c r="BE310" s="27"/>
      <c r="BF310" s="20" t="s">
        <v>60</v>
      </c>
      <c r="BG310" s="30" t="s">
        <v>177</v>
      </c>
      <c r="BH310" s="43"/>
      <c r="BI310" s="35"/>
      <c r="BJ310" s="35"/>
    </row>
    <row r="311" spans="1:62" s="33" customFormat="1" ht="30" x14ac:dyDescent="0.2">
      <c r="A311" s="20">
        <v>309</v>
      </c>
      <c r="B311" s="36"/>
      <c r="C311" s="271" t="s">
        <v>1335</v>
      </c>
      <c r="D311" s="20" t="s">
        <v>51</v>
      </c>
      <c r="E311" s="46" t="s">
        <v>55</v>
      </c>
      <c r="F311" s="20" t="s">
        <v>47</v>
      </c>
      <c r="G311" s="35" t="s">
        <v>47</v>
      </c>
      <c r="H311" s="35" t="s">
        <v>47</v>
      </c>
      <c r="I311" s="37" t="s">
        <v>47</v>
      </c>
      <c r="J311" s="85" t="s">
        <v>1187</v>
      </c>
      <c r="K311" s="160" t="s">
        <v>47</v>
      </c>
      <c r="L311" s="160" t="s">
        <v>604</v>
      </c>
      <c r="M311" s="326">
        <v>374</v>
      </c>
      <c r="N311" s="25" t="s">
        <v>1188</v>
      </c>
      <c r="O311" s="158" t="s">
        <v>47</v>
      </c>
      <c r="P311" s="158"/>
      <c r="Q311" s="177"/>
      <c r="R311" s="25" t="s">
        <v>781</v>
      </c>
      <c r="S311" s="20" t="s">
        <v>593</v>
      </c>
      <c r="T311" s="20" t="s">
        <v>632</v>
      </c>
      <c r="U311" s="20" t="s">
        <v>595</v>
      </c>
      <c r="V311" s="38">
        <f>W311*1.2</f>
        <v>30797695.199999999</v>
      </c>
      <c r="W311" s="64">
        <v>25664746</v>
      </c>
      <c r="X311" s="175" t="s">
        <v>596</v>
      </c>
      <c r="Y311" s="20" t="s">
        <v>1331</v>
      </c>
      <c r="Z311" s="39" t="s">
        <v>47</v>
      </c>
      <c r="AA311" s="39" t="s">
        <v>47</v>
      </c>
      <c r="AB311" s="27">
        <v>1</v>
      </c>
      <c r="AC311" s="27">
        <v>0</v>
      </c>
      <c r="AD311" s="27" t="s">
        <v>47</v>
      </c>
      <c r="AE311" s="27" t="s">
        <v>47</v>
      </c>
      <c r="AF311" s="24">
        <v>44295</v>
      </c>
      <c r="AG311" s="39" t="s">
        <v>47</v>
      </c>
      <c r="AH311" s="39" t="s">
        <v>47</v>
      </c>
      <c r="AI311" s="37" t="s">
        <v>47</v>
      </c>
      <c r="AJ311" s="37" t="s">
        <v>47</v>
      </c>
      <c r="AK311" s="39" t="s">
        <v>1149</v>
      </c>
      <c r="AL311" s="39" t="s">
        <v>138</v>
      </c>
      <c r="AM311" s="37">
        <v>44316</v>
      </c>
      <c r="AN311" s="37" t="s">
        <v>47</v>
      </c>
      <c r="AO311" s="27" t="s">
        <v>47</v>
      </c>
      <c r="AP311" s="27"/>
      <c r="AQ311" s="27" t="s">
        <v>1336</v>
      </c>
      <c r="AR311" s="44">
        <v>8602067215</v>
      </c>
      <c r="AS311" s="38">
        <f>AT311*1.2</f>
        <v>30797695.199999999</v>
      </c>
      <c r="AT311" s="64">
        <f>W311</f>
        <v>25664746</v>
      </c>
      <c r="AU311" s="42" t="s">
        <v>47</v>
      </c>
      <c r="AV311" s="39" t="s">
        <v>47</v>
      </c>
      <c r="AW311" s="39" t="s">
        <v>47</v>
      </c>
      <c r="AX311" s="39" t="s">
        <v>1337</v>
      </c>
      <c r="AY311" s="42">
        <f>AX311/1.2</f>
        <v>25664746</v>
      </c>
      <c r="AZ311" s="37" t="s">
        <v>1338</v>
      </c>
      <c r="BA311" s="37">
        <v>44329</v>
      </c>
      <c r="BB311" s="37" t="s">
        <v>47</v>
      </c>
      <c r="BC311" s="37">
        <v>44329</v>
      </c>
      <c r="BD311" s="159"/>
      <c r="BE311" s="27"/>
      <c r="BF311" s="20" t="s">
        <v>60</v>
      </c>
      <c r="BG311" s="30" t="s">
        <v>177</v>
      </c>
      <c r="BH311" s="43"/>
      <c r="BI311" s="35"/>
      <c r="BJ311" s="35"/>
    </row>
    <row r="312" spans="1:62" s="33" customFormat="1" ht="30" x14ac:dyDescent="0.2">
      <c r="A312" s="20">
        <v>310</v>
      </c>
      <c r="B312" s="36"/>
      <c r="C312" s="271" t="s">
        <v>1335</v>
      </c>
      <c r="D312" s="20" t="s">
        <v>51</v>
      </c>
      <c r="E312" s="46" t="s">
        <v>55</v>
      </c>
      <c r="F312" s="20" t="s">
        <v>47</v>
      </c>
      <c r="G312" s="35" t="s">
        <v>47</v>
      </c>
      <c r="H312" s="35" t="s">
        <v>47</v>
      </c>
      <c r="I312" s="37" t="s">
        <v>47</v>
      </c>
      <c r="J312" s="51" t="s">
        <v>1187</v>
      </c>
      <c r="K312" s="160" t="s">
        <v>47</v>
      </c>
      <c r="L312" s="25" t="s">
        <v>830</v>
      </c>
      <c r="M312" s="326">
        <v>375</v>
      </c>
      <c r="N312" s="160" t="s">
        <v>1188</v>
      </c>
      <c r="O312" s="158" t="s">
        <v>47</v>
      </c>
      <c r="P312" s="158"/>
      <c r="Q312" s="177"/>
      <c r="R312" s="25" t="s">
        <v>781</v>
      </c>
      <c r="S312" s="20" t="s">
        <v>722</v>
      </c>
      <c r="T312" s="20" t="s">
        <v>632</v>
      </c>
      <c r="U312" s="20" t="s">
        <v>595</v>
      </c>
      <c r="V312" s="26">
        <f>W312*1.2</f>
        <v>63642952.799999997</v>
      </c>
      <c r="W312" s="64">
        <v>53035794</v>
      </c>
      <c r="X312" s="175" t="s">
        <v>596</v>
      </c>
      <c r="Y312" s="20" t="s">
        <v>1331</v>
      </c>
      <c r="Z312" s="39" t="s">
        <v>47</v>
      </c>
      <c r="AA312" s="40" t="s">
        <v>47</v>
      </c>
      <c r="AB312" s="27">
        <v>1</v>
      </c>
      <c r="AC312" s="27">
        <v>0</v>
      </c>
      <c r="AD312" s="27" t="s">
        <v>47</v>
      </c>
      <c r="AE312" s="40" t="s">
        <v>47</v>
      </c>
      <c r="AF312" s="24">
        <v>44295</v>
      </c>
      <c r="AG312" s="39" t="s">
        <v>47</v>
      </c>
      <c r="AH312" s="39" t="s">
        <v>47</v>
      </c>
      <c r="AI312" s="37" t="s">
        <v>47</v>
      </c>
      <c r="AJ312" s="37" t="s">
        <v>47</v>
      </c>
      <c r="AK312" s="39" t="s">
        <v>1149</v>
      </c>
      <c r="AL312" s="39" t="s">
        <v>138</v>
      </c>
      <c r="AM312" s="37">
        <v>44316</v>
      </c>
      <c r="AN312" s="37" t="s">
        <v>47</v>
      </c>
      <c r="AO312" s="27" t="s">
        <v>47</v>
      </c>
      <c r="AP312" s="27"/>
      <c r="AQ312" s="27" t="s">
        <v>1336</v>
      </c>
      <c r="AR312" s="44">
        <v>8602067215</v>
      </c>
      <c r="AS312" s="42">
        <f>AT312*1.2</f>
        <v>63642952.799999997</v>
      </c>
      <c r="AT312" s="41">
        <f>W312</f>
        <v>53035794</v>
      </c>
      <c r="AU312" s="42" t="s">
        <v>47</v>
      </c>
      <c r="AV312" s="39" t="s">
        <v>47</v>
      </c>
      <c r="AW312" s="39" t="s">
        <v>47</v>
      </c>
      <c r="AX312" s="42">
        <f>AY312*1.2</f>
        <v>63642952.799999997</v>
      </c>
      <c r="AY312" s="42">
        <v>53035794</v>
      </c>
      <c r="AZ312" s="37" t="s">
        <v>1339</v>
      </c>
      <c r="BA312" s="37">
        <v>44329</v>
      </c>
      <c r="BB312" s="37" t="s">
        <v>47</v>
      </c>
      <c r="BC312" s="37">
        <v>44329</v>
      </c>
      <c r="BD312" s="159"/>
      <c r="BE312" s="27"/>
      <c r="BF312" s="20" t="s">
        <v>60</v>
      </c>
      <c r="BG312" s="30" t="s">
        <v>177</v>
      </c>
      <c r="BH312" s="43"/>
      <c r="BI312" s="35"/>
      <c r="BJ312" s="35"/>
    </row>
    <row r="313" spans="1:62" s="33" customFormat="1" ht="45" x14ac:dyDescent="0.2">
      <c r="A313" s="20">
        <v>311</v>
      </c>
      <c r="B313" s="36"/>
      <c r="C313" s="271" t="s">
        <v>1340</v>
      </c>
      <c r="D313" s="20" t="s">
        <v>45</v>
      </c>
      <c r="E313" s="46" t="s">
        <v>55</v>
      </c>
      <c r="F313" s="20" t="s">
        <v>47</v>
      </c>
      <c r="G313" s="35" t="s">
        <v>52</v>
      </c>
      <c r="H313" s="35" t="s">
        <v>47</v>
      </c>
      <c r="I313" s="37" t="s">
        <v>47</v>
      </c>
      <c r="J313" s="51" t="s">
        <v>1189</v>
      </c>
      <c r="K313" s="160" t="s">
        <v>47</v>
      </c>
      <c r="L313" s="25" t="s">
        <v>604</v>
      </c>
      <c r="M313" s="326">
        <v>376</v>
      </c>
      <c r="N313" s="25" t="s">
        <v>684</v>
      </c>
      <c r="O313" s="158" t="s">
        <v>47</v>
      </c>
      <c r="P313" s="158"/>
      <c r="Q313" s="177"/>
      <c r="R313" s="25" t="s">
        <v>592</v>
      </c>
      <c r="S313" s="20" t="s">
        <v>593</v>
      </c>
      <c r="T313" s="20" t="s">
        <v>632</v>
      </c>
      <c r="U313" s="20" t="s">
        <v>595</v>
      </c>
      <c r="V313" s="26"/>
      <c r="W313" s="64">
        <v>862800</v>
      </c>
      <c r="X313" s="175" t="s">
        <v>959</v>
      </c>
      <c r="Y313" s="20" t="s">
        <v>912</v>
      </c>
      <c r="Z313" s="39" t="s">
        <v>47</v>
      </c>
      <c r="AA313" s="40" t="s">
        <v>47</v>
      </c>
      <c r="AB313" s="27">
        <v>1</v>
      </c>
      <c r="AC313" s="27">
        <v>0</v>
      </c>
      <c r="AD313" s="27" t="s">
        <v>47</v>
      </c>
      <c r="AE313" s="40" t="s">
        <v>47</v>
      </c>
      <c r="AF313" s="24">
        <v>44315</v>
      </c>
      <c r="AG313" s="39" t="s">
        <v>1315</v>
      </c>
      <c r="AH313" s="39" t="s">
        <v>1341</v>
      </c>
      <c r="AI313" s="37">
        <v>44327</v>
      </c>
      <c r="AJ313" s="37" t="s">
        <v>47</v>
      </c>
      <c r="AK313" s="37" t="s">
        <v>47</v>
      </c>
      <c r="AL313" s="37" t="s">
        <v>47</v>
      </c>
      <c r="AM313" s="37" t="s">
        <v>47</v>
      </c>
      <c r="AN313" s="37" t="s">
        <v>47</v>
      </c>
      <c r="AO313" s="27" t="s">
        <v>47</v>
      </c>
      <c r="AP313" s="27"/>
      <c r="AQ313" s="27" t="s">
        <v>1342</v>
      </c>
      <c r="AR313" s="44">
        <v>7203179927</v>
      </c>
      <c r="AS313" s="26"/>
      <c r="AT313" s="64">
        <f>W313</f>
        <v>862800</v>
      </c>
      <c r="AU313" s="42" t="s">
        <v>91</v>
      </c>
      <c r="AV313" s="39" t="s">
        <v>47</v>
      </c>
      <c r="AW313" s="42" t="s">
        <v>47</v>
      </c>
      <c r="AX313" s="42"/>
      <c r="AY313" s="42">
        <v>862800</v>
      </c>
      <c r="AZ313" s="37" t="s">
        <v>1343</v>
      </c>
      <c r="BA313" s="37">
        <v>44334</v>
      </c>
      <c r="BB313" s="37" t="s">
        <v>47</v>
      </c>
      <c r="BC313" s="37">
        <v>44334</v>
      </c>
      <c r="BD313" s="159"/>
      <c r="BE313" s="27"/>
      <c r="BF313" s="20" t="s">
        <v>60</v>
      </c>
      <c r="BG313" s="30" t="s">
        <v>218</v>
      </c>
      <c r="BH313" s="43"/>
      <c r="BI313" s="35"/>
      <c r="BJ313" s="35"/>
    </row>
    <row r="314" spans="1:62" s="33" customFormat="1" ht="120" x14ac:dyDescent="0.2">
      <c r="A314" s="20">
        <v>312</v>
      </c>
      <c r="B314" s="36"/>
      <c r="C314" s="20" t="s">
        <v>1318</v>
      </c>
      <c r="D314" s="20" t="s">
        <v>68</v>
      </c>
      <c r="E314" s="46" t="s">
        <v>55</v>
      </c>
      <c r="F314" s="20" t="s">
        <v>47</v>
      </c>
      <c r="G314" s="35" t="s">
        <v>52</v>
      </c>
      <c r="H314" s="35" t="s">
        <v>47</v>
      </c>
      <c r="I314" s="37" t="s">
        <v>47</v>
      </c>
      <c r="J314" s="51" t="s">
        <v>188</v>
      </c>
      <c r="K314" s="160" t="s">
        <v>1319</v>
      </c>
      <c r="L314" s="25" t="s">
        <v>604</v>
      </c>
      <c r="M314" s="326">
        <v>377</v>
      </c>
      <c r="N314" s="25" t="s">
        <v>842</v>
      </c>
      <c r="O314" s="158" t="s">
        <v>47</v>
      </c>
      <c r="P314" s="158" t="s">
        <v>52</v>
      </c>
      <c r="Q314" s="177" t="s">
        <v>644</v>
      </c>
      <c r="R314" s="25" t="s">
        <v>1320</v>
      </c>
      <c r="S314" s="20" t="s">
        <v>610</v>
      </c>
      <c r="T314" s="20" t="s">
        <v>608</v>
      </c>
      <c r="U314" s="20" t="s">
        <v>1321</v>
      </c>
      <c r="V314" s="26">
        <f>W314*1.2</f>
        <v>25466587.979999997</v>
      </c>
      <c r="W314" s="64">
        <v>21222156.649999999</v>
      </c>
      <c r="X314" s="175" t="s">
        <v>640</v>
      </c>
      <c r="Y314" s="20" t="s">
        <v>1344</v>
      </c>
      <c r="Z314" s="39" t="s">
        <v>47</v>
      </c>
      <c r="AA314" s="39" t="s">
        <v>47</v>
      </c>
      <c r="AB314" s="27">
        <v>1</v>
      </c>
      <c r="AC314" s="27">
        <v>0</v>
      </c>
      <c r="AD314" s="27" t="s">
        <v>47</v>
      </c>
      <c r="AE314" s="40" t="s">
        <v>47</v>
      </c>
      <c r="AF314" s="24">
        <v>44273</v>
      </c>
      <c r="AG314" s="39" t="s">
        <v>47</v>
      </c>
      <c r="AH314" s="39" t="s">
        <v>47</v>
      </c>
      <c r="AI314" s="39" t="s">
        <v>47</v>
      </c>
      <c r="AJ314" s="39" t="s">
        <v>47</v>
      </c>
      <c r="AK314" s="39" t="s">
        <v>163</v>
      </c>
      <c r="AL314" s="39" t="s">
        <v>192</v>
      </c>
      <c r="AM314" s="37">
        <v>44316</v>
      </c>
      <c r="AN314" s="37" t="s">
        <v>47</v>
      </c>
      <c r="AO314" s="27" t="s">
        <v>47</v>
      </c>
      <c r="AP314" s="27"/>
      <c r="AQ314" s="27" t="s">
        <v>1345</v>
      </c>
      <c r="AR314" s="44">
        <v>1660341866</v>
      </c>
      <c r="AS314" s="42">
        <v>25466587.979999997</v>
      </c>
      <c r="AT314" s="41">
        <v>21222156.649999999</v>
      </c>
      <c r="AU314" s="42" t="s">
        <v>91</v>
      </c>
      <c r="AV314" s="42"/>
      <c r="AW314" s="42"/>
      <c r="AX314" s="42">
        <f>AY314*1.2</f>
        <v>25466587.979999997</v>
      </c>
      <c r="AY314" s="42">
        <v>21222156.649999999</v>
      </c>
      <c r="AZ314" s="37" t="s">
        <v>1190</v>
      </c>
      <c r="BA314" s="37">
        <v>44329</v>
      </c>
      <c r="BB314" s="37" t="s">
        <v>47</v>
      </c>
      <c r="BC314" s="37">
        <v>44329</v>
      </c>
      <c r="BD314" s="159"/>
      <c r="BE314" s="27" t="s">
        <v>1346</v>
      </c>
      <c r="BF314" s="20" t="s">
        <v>104</v>
      </c>
      <c r="BG314" s="30" t="s">
        <v>1325</v>
      </c>
      <c r="BH314" s="43" t="s">
        <v>1326</v>
      </c>
      <c r="BI314" s="35"/>
      <c r="BJ314" s="35"/>
    </row>
    <row r="315" spans="1:62" s="33" customFormat="1" ht="30" x14ac:dyDescent="0.2">
      <c r="A315" s="20">
        <v>313</v>
      </c>
      <c r="B315" s="36"/>
      <c r="C315" s="271" t="s">
        <v>1347</v>
      </c>
      <c r="D315" s="20" t="s">
        <v>45</v>
      </c>
      <c r="E315" s="46" t="s">
        <v>55</v>
      </c>
      <c r="F315" s="20" t="s">
        <v>47</v>
      </c>
      <c r="G315" s="35" t="s">
        <v>47</v>
      </c>
      <c r="H315" s="35" t="s">
        <v>47</v>
      </c>
      <c r="I315" s="24" t="s">
        <v>47</v>
      </c>
      <c r="J315" s="51" t="s">
        <v>1191</v>
      </c>
      <c r="K315" s="25" t="s">
        <v>47</v>
      </c>
      <c r="L315" s="25" t="s">
        <v>604</v>
      </c>
      <c r="M315" s="326">
        <v>378</v>
      </c>
      <c r="N315" s="25" t="s">
        <v>1192</v>
      </c>
      <c r="O315" s="158" t="s">
        <v>47</v>
      </c>
      <c r="P315" s="158" t="s">
        <v>52</v>
      </c>
      <c r="Q315" s="177" t="s">
        <v>644</v>
      </c>
      <c r="R315" s="25" t="s">
        <v>592</v>
      </c>
      <c r="S315" s="20" t="s">
        <v>610</v>
      </c>
      <c r="T315" s="20" t="s">
        <v>782</v>
      </c>
      <c r="U315" s="20" t="s">
        <v>595</v>
      </c>
      <c r="V315" s="26">
        <f>W315*1.2</f>
        <v>2565013.5</v>
      </c>
      <c r="W315" s="86">
        <v>2137511.25</v>
      </c>
      <c r="X315" s="25" t="s">
        <v>633</v>
      </c>
      <c r="Y315" s="20" t="s">
        <v>634</v>
      </c>
      <c r="Z315" s="61" t="s">
        <v>47</v>
      </c>
      <c r="AA315" s="20" t="s">
        <v>47</v>
      </c>
      <c r="AB315" s="20">
        <v>1</v>
      </c>
      <c r="AC315" s="20">
        <v>0</v>
      </c>
      <c r="AD315" s="20" t="s">
        <v>47</v>
      </c>
      <c r="AE315" s="20" t="s">
        <v>47</v>
      </c>
      <c r="AF315" s="24">
        <v>44312</v>
      </c>
      <c r="AG315" s="52" t="s">
        <v>731</v>
      </c>
      <c r="AH315" s="52" t="s">
        <v>1348</v>
      </c>
      <c r="AI315" s="24">
        <v>44315</v>
      </c>
      <c r="AJ315" s="24" t="s">
        <v>47</v>
      </c>
      <c r="AK315" s="24" t="s">
        <v>47</v>
      </c>
      <c r="AL315" s="24" t="s">
        <v>47</v>
      </c>
      <c r="AM315" s="24" t="s">
        <v>47</v>
      </c>
      <c r="AN315" s="24" t="s">
        <v>47</v>
      </c>
      <c r="AO315" s="27" t="s">
        <v>47</v>
      </c>
      <c r="AP315" s="27"/>
      <c r="AQ315" s="20" t="s">
        <v>1349</v>
      </c>
      <c r="AR315" s="54">
        <v>7418015284</v>
      </c>
      <c r="AS315" s="45">
        <f>AT315*1.2</f>
        <v>2565013.5</v>
      </c>
      <c r="AT315" s="249">
        <f>W315</f>
        <v>2137511.25</v>
      </c>
      <c r="AU315" s="20" t="s">
        <v>194</v>
      </c>
      <c r="AV315" s="20" t="s">
        <v>47</v>
      </c>
      <c r="AW315" s="45" t="s">
        <v>47</v>
      </c>
      <c r="AX315" s="20">
        <v>2565013.5</v>
      </c>
      <c r="AY315" s="20">
        <f>AX315/1.2</f>
        <v>2137511.25</v>
      </c>
      <c r="AZ315" s="20" t="s">
        <v>1193</v>
      </c>
      <c r="BA315" s="24">
        <v>44329</v>
      </c>
      <c r="BB315" s="24" t="s">
        <v>47</v>
      </c>
      <c r="BC315" s="24">
        <v>44329</v>
      </c>
      <c r="BD315" s="20"/>
      <c r="BE315" s="20"/>
      <c r="BF315" s="20" t="s">
        <v>60</v>
      </c>
      <c r="BG315" s="30" t="s">
        <v>75</v>
      </c>
      <c r="BH315" s="87"/>
      <c r="BI315" s="35"/>
      <c r="BJ315" s="35"/>
    </row>
    <row r="316" spans="1:62" s="33" customFormat="1" ht="60" x14ac:dyDescent="0.2">
      <c r="A316" s="20">
        <v>314</v>
      </c>
      <c r="B316" s="36"/>
      <c r="C316" s="20" t="s">
        <v>1350</v>
      </c>
      <c r="D316" s="20" t="s">
        <v>51</v>
      </c>
      <c r="E316" s="46" t="s">
        <v>66</v>
      </c>
      <c r="F316" s="20">
        <v>32110310367</v>
      </c>
      <c r="G316" s="35" t="s">
        <v>52</v>
      </c>
      <c r="H316" s="35" t="s">
        <v>52</v>
      </c>
      <c r="I316" s="37">
        <v>44341</v>
      </c>
      <c r="J316" s="46" t="s">
        <v>1351</v>
      </c>
      <c r="K316" s="160" t="s">
        <v>1524</v>
      </c>
      <c r="L316" s="25" t="s">
        <v>604</v>
      </c>
      <c r="M316" s="344">
        <v>379</v>
      </c>
      <c r="N316" s="25" t="s">
        <v>623</v>
      </c>
      <c r="O316" s="158" t="s">
        <v>47</v>
      </c>
      <c r="P316" s="158"/>
      <c r="Q316" s="177"/>
      <c r="R316" s="25" t="s">
        <v>712</v>
      </c>
      <c r="S316" s="20" t="s">
        <v>713</v>
      </c>
      <c r="T316" s="25" t="s">
        <v>714</v>
      </c>
      <c r="U316" s="20" t="s">
        <v>715</v>
      </c>
      <c r="V316" s="26">
        <f>W316*1.2</f>
        <v>8954222.4000000004</v>
      </c>
      <c r="W316" s="64">
        <v>7461852</v>
      </c>
      <c r="X316" s="175" t="s">
        <v>716</v>
      </c>
      <c r="Y316" s="20" t="s">
        <v>859</v>
      </c>
      <c r="Z316" s="39" t="s">
        <v>47</v>
      </c>
      <c r="AA316" s="39" t="s">
        <v>47</v>
      </c>
      <c r="AB316" s="27">
        <v>7</v>
      </c>
      <c r="AC316" s="27">
        <v>0</v>
      </c>
      <c r="AD316" s="27" t="s">
        <v>47</v>
      </c>
      <c r="AE316" s="40" t="s">
        <v>47</v>
      </c>
      <c r="AF316" s="24">
        <v>44372</v>
      </c>
      <c r="AG316" s="39" t="s">
        <v>47</v>
      </c>
      <c r="AH316" s="39" t="s">
        <v>47</v>
      </c>
      <c r="AI316" s="37" t="s">
        <v>47</v>
      </c>
      <c r="AJ316" s="37" t="s">
        <v>47</v>
      </c>
      <c r="AK316" s="39" t="s">
        <v>1525</v>
      </c>
      <c r="AL316" s="39" t="s">
        <v>182</v>
      </c>
      <c r="AM316" s="37">
        <v>44378</v>
      </c>
      <c r="AN316" s="37">
        <v>44379</v>
      </c>
      <c r="AO316" s="27" t="s">
        <v>47</v>
      </c>
      <c r="AP316" s="27"/>
      <c r="AQ316" s="27" t="s">
        <v>1526</v>
      </c>
      <c r="AR316" s="44">
        <v>32110310367</v>
      </c>
      <c r="AS316" s="42"/>
      <c r="AT316" s="41">
        <v>4230000</v>
      </c>
      <c r="AU316" s="42" t="s">
        <v>84</v>
      </c>
      <c r="AV316" s="39" t="s">
        <v>1527</v>
      </c>
      <c r="AW316" s="42">
        <v>4250000</v>
      </c>
      <c r="AX316" s="42"/>
      <c r="AY316" s="42">
        <v>4230000</v>
      </c>
      <c r="AZ316" s="37" t="s">
        <v>1752</v>
      </c>
      <c r="BA316" s="37">
        <v>44391</v>
      </c>
      <c r="BB316" s="37" t="s">
        <v>52</v>
      </c>
      <c r="BC316" s="37">
        <v>44391</v>
      </c>
      <c r="BD316" s="159"/>
      <c r="BE316" s="27"/>
      <c r="BF316" s="20" t="s">
        <v>65</v>
      </c>
      <c r="BG316" s="30"/>
      <c r="BH316" s="43"/>
      <c r="BI316" s="60">
        <v>44329</v>
      </c>
      <c r="BJ316" s="60">
        <v>44340</v>
      </c>
    </row>
    <row r="317" spans="1:62" s="268" customFormat="1" ht="60" x14ac:dyDescent="0.2">
      <c r="A317" s="250">
        <v>315</v>
      </c>
      <c r="B317" s="251"/>
      <c r="C317" s="250" t="s">
        <v>1352</v>
      </c>
      <c r="D317" s="250" t="s">
        <v>51</v>
      </c>
      <c r="E317" s="313" t="s">
        <v>66</v>
      </c>
      <c r="F317" s="250">
        <v>32110307987</v>
      </c>
      <c r="G317" s="267" t="s">
        <v>52</v>
      </c>
      <c r="H317" s="267" t="s">
        <v>52</v>
      </c>
      <c r="I317" s="254">
        <v>44340</v>
      </c>
      <c r="J317" s="314" t="s">
        <v>1353</v>
      </c>
      <c r="K317" s="278" t="s">
        <v>1528</v>
      </c>
      <c r="L317" s="255" t="s">
        <v>604</v>
      </c>
      <c r="M317" s="326">
        <v>380</v>
      </c>
      <c r="N317" s="255" t="s">
        <v>623</v>
      </c>
      <c r="O317" s="158" t="s">
        <v>47</v>
      </c>
      <c r="P317" s="158"/>
      <c r="Q317" s="177"/>
      <c r="R317" s="255" t="s">
        <v>712</v>
      </c>
      <c r="S317" s="250" t="s">
        <v>713</v>
      </c>
      <c r="T317" s="255" t="s">
        <v>594</v>
      </c>
      <c r="U317" s="250" t="s">
        <v>715</v>
      </c>
      <c r="V317" s="262">
        <f>W317*1.2</f>
        <v>3792247.1999999997</v>
      </c>
      <c r="W317" s="48">
        <v>3160206</v>
      </c>
      <c r="X317" s="316" t="s">
        <v>716</v>
      </c>
      <c r="Y317" s="250" t="s">
        <v>859</v>
      </c>
      <c r="Z317" s="259" t="s">
        <v>1529</v>
      </c>
      <c r="AA317" s="259" t="s">
        <v>1530</v>
      </c>
      <c r="AB317" s="261">
        <v>5</v>
      </c>
      <c r="AC317" s="261">
        <v>0</v>
      </c>
      <c r="AD317" s="261" t="s">
        <v>47</v>
      </c>
      <c r="AE317" s="260" t="s">
        <v>47</v>
      </c>
      <c r="AF317" s="260">
        <v>44369</v>
      </c>
      <c r="AG317" s="259" t="s">
        <v>47</v>
      </c>
      <c r="AH317" s="259" t="s">
        <v>47</v>
      </c>
      <c r="AI317" s="254" t="s">
        <v>47</v>
      </c>
      <c r="AJ317" s="254" t="s">
        <v>47</v>
      </c>
      <c r="AK317" s="259" t="s">
        <v>1423</v>
      </c>
      <c r="AL317" s="259" t="s">
        <v>295</v>
      </c>
      <c r="AM317" s="254">
        <v>44379</v>
      </c>
      <c r="AN317" s="254">
        <v>44379</v>
      </c>
      <c r="AO317" s="261" t="s">
        <v>52</v>
      </c>
      <c r="AP317" s="261" t="s">
        <v>1013</v>
      </c>
      <c r="AQ317" s="261"/>
      <c r="AR317" s="280"/>
      <c r="AS317" s="263"/>
      <c r="AT317" s="41"/>
      <c r="AU317" s="263"/>
      <c r="AV317" s="259"/>
      <c r="AW317" s="263"/>
      <c r="AX317" s="263"/>
      <c r="AY317" s="263"/>
      <c r="AZ317" s="254"/>
      <c r="BA317" s="254"/>
      <c r="BB317" s="254"/>
      <c r="BC317" s="254"/>
      <c r="BD317" s="264"/>
      <c r="BE317" s="261"/>
      <c r="BF317" s="250" t="s">
        <v>65</v>
      </c>
      <c r="BG317" s="265"/>
      <c r="BH317" s="266"/>
      <c r="BI317" s="60">
        <v>44329</v>
      </c>
      <c r="BJ317" s="60">
        <v>44340</v>
      </c>
    </row>
    <row r="318" spans="1:62" s="33" customFormat="1" ht="45" x14ac:dyDescent="0.2">
      <c r="A318" s="20">
        <v>316</v>
      </c>
      <c r="B318" s="36"/>
      <c r="C318" s="20" t="s">
        <v>1531</v>
      </c>
      <c r="D318" s="20"/>
      <c r="E318" s="46" t="s">
        <v>259</v>
      </c>
      <c r="F318" s="20">
        <v>32110285850</v>
      </c>
      <c r="G318" s="35" t="s">
        <v>47</v>
      </c>
      <c r="H318" s="35" t="s">
        <v>47</v>
      </c>
      <c r="I318" s="37">
        <v>44334</v>
      </c>
      <c r="J318" s="51" t="s">
        <v>1354</v>
      </c>
      <c r="K318" s="160"/>
      <c r="L318" s="25"/>
      <c r="M318" s="326">
        <v>381</v>
      </c>
      <c r="N318" s="71" t="s">
        <v>1077</v>
      </c>
      <c r="O318" s="158">
        <v>90</v>
      </c>
      <c r="P318" s="158"/>
      <c r="Q318" s="177"/>
      <c r="R318" s="25"/>
      <c r="S318" s="20"/>
      <c r="T318" s="25" t="s">
        <v>782</v>
      </c>
      <c r="U318" s="20"/>
      <c r="V318" s="26"/>
      <c r="W318" s="48">
        <v>537181.67000000004</v>
      </c>
      <c r="X318" s="175"/>
      <c r="Y318" s="20"/>
      <c r="Z318" s="39"/>
      <c r="AA318" s="39"/>
      <c r="AB318" s="27"/>
      <c r="AC318" s="27"/>
      <c r="AD318" s="27"/>
      <c r="AE318" s="40"/>
      <c r="AF318" s="40"/>
      <c r="AG318" s="39"/>
      <c r="AH318" s="39"/>
      <c r="AI318" s="37"/>
      <c r="AJ318" s="37"/>
      <c r="AK318" s="39"/>
      <c r="AL318" s="39"/>
      <c r="AM318" s="37"/>
      <c r="AN318" s="37"/>
      <c r="AO318" s="27"/>
      <c r="AP318" s="27"/>
      <c r="AQ318" s="27"/>
      <c r="AR318" s="44"/>
      <c r="AS318" s="42"/>
      <c r="AT318" s="41"/>
      <c r="AU318" s="42"/>
      <c r="AV318" s="39"/>
      <c r="AW318" s="42"/>
      <c r="AX318" s="42"/>
      <c r="AY318" s="42"/>
      <c r="AZ318" s="37"/>
      <c r="BA318" s="37"/>
      <c r="BB318" s="37"/>
      <c r="BC318" s="37"/>
      <c r="BD318" s="159"/>
      <c r="BE318" s="27"/>
      <c r="BF318" s="20"/>
      <c r="BG318" s="30"/>
      <c r="BH318" s="43"/>
      <c r="BI318" s="35"/>
      <c r="BJ318" s="35"/>
    </row>
    <row r="319" spans="1:62" s="33" customFormat="1" ht="60" x14ac:dyDescent="0.2">
      <c r="A319" s="20">
        <v>317</v>
      </c>
      <c r="B319" s="36"/>
      <c r="C319" s="271" t="s">
        <v>1355</v>
      </c>
      <c r="D319" s="20" t="s">
        <v>51</v>
      </c>
      <c r="E319" s="46" t="s">
        <v>55</v>
      </c>
      <c r="F319" s="20" t="s">
        <v>47</v>
      </c>
      <c r="G319" s="35" t="s">
        <v>47</v>
      </c>
      <c r="H319" s="35" t="s">
        <v>47</v>
      </c>
      <c r="I319" s="37" t="s">
        <v>47</v>
      </c>
      <c r="J319" s="51" t="s">
        <v>1356</v>
      </c>
      <c r="K319" s="160" t="s">
        <v>47</v>
      </c>
      <c r="L319" s="25" t="s">
        <v>604</v>
      </c>
      <c r="M319" s="326">
        <v>382</v>
      </c>
      <c r="N319" s="370" t="s">
        <v>639</v>
      </c>
      <c r="O319" s="158" t="s">
        <v>47</v>
      </c>
      <c r="P319" s="158"/>
      <c r="Q319" s="177"/>
      <c r="R319" s="25" t="s">
        <v>727</v>
      </c>
      <c r="S319" s="20" t="s">
        <v>722</v>
      </c>
      <c r="T319" s="25" t="s">
        <v>632</v>
      </c>
      <c r="U319" s="20" t="s">
        <v>729</v>
      </c>
      <c r="V319" s="26">
        <f>W319*1.2</f>
        <v>2764676.4</v>
      </c>
      <c r="W319" s="48">
        <v>2303897</v>
      </c>
      <c r="X319" s="175" t="s">
        <v>640</v>
      </c>
      <c r="Y319" s="20" t="s">
        <v>1357</v>
      </c>
      <c r="Z319" s="39" t="s">
        <v>47</v>
      </c>
      <c r="AA319" s="39" t="s">
        <v>47</v>
      </c>
      <c r="AB319" s="27">
        <v>1</v>
      </c>
      <c r="AC319" s="27">
        <v>0</v>
      </c>
      <c r="AD319" s="27" t="s">
        <v>47</v>
      </c>
      <c r="AE319" s="40" t="s">
        <v>47</v>
      </c>
      <c r="AF319" s="40">
        <v>44315</v>
      </c>
      <c r="AG319" s="39" t="s">
        <v>47</v>
      </c>
      <c r="AH319" s="39" t="s">
        <v>47</v>
      </c>
      <c r="AI319" s="39" t="s">
        <v>47</v>
      </c>
      <c r="AJ319" s="39" t="s">
        <v>47</v>
      </c>
      <c r="AK319" s="39" t="s">
        <v>1235</v>
      </c>
      <c r="AL319" s="39" t="s">
        <v>186</v>
      </c>
      <c r="AM319" s="37">
        <v>44328</v>
      </c>
      <c r="AN319" s="37" t="s">
        <v>47</v>
      </c>
      <c r="AO319" s="27" t="s">
        <v>47</v>
      </c>
      <c r="AP319" s="27"/>
      <c r="AQ319" s="27" t="s">
        <v>1358</v>
      </c>
      <c r="AR319" s="44">
        <v>7204192656</v>
      </c>
      <c r="AS319" s="42">
        <f>AT319*1.2</f>
        <v>2764676.4</v>
      </c>
      <c r="AT319" s="41">
        <f>W319</f>
        <v>2303897</v>
      </c>
      <c r="AU319" s="42" t="s">
        <v>47</v>
      </c>
      <c r="AV319" s="39" t="s">
        <v>47</v>
      </c>
      <c r="AW319" s="42" t="s">
        <v>47</v>
      </c>
      <c r="AX319" s="42">
        <v>2764676.4</v>
      </c>
      <c r="AY319" s="42">
        <f>AX319/1.2</f>
        <v>2303897</v>
      </c>
      <c r="AZ319" s="37" t="s">
        <v>1359</v>
      </c>
      <c r="BA319" s="37">
        <v>44344</v>
      </c>
      <c r="BB319" s="37" t="s">
        <v>47</v>
      </c>
      <c r="BC319" s="37">
        <v>44344</v>
      </c>
      <c r="BD319" s="159"/>
      <c r="BE319" s="27"/>
      <c r="BF319" s="20" t="s">
        <v>60</v>
      </c>
      <c r="BG319" s="30" t="s">
        <v>75</v>
      </c>
      <c r="BH319" s="43"/>
      <c r="BI319" s="35"/>
      <c r="BJ319" s="35"/>
    </row>
    <row r="320" spans="1:62" s="33" customFormat="1" ht="45" x14ac:dyDescent="0.2">
      <c r="A320" s="20">
        <v>318</v>
      </c>
      <c r="B320" s="36">
        <v>44333</v>
      </c>
      <c r="C320" s="20" t="s">
        <v>1532</v>
      </c>
      <c r="D320" s="20" t="s">
        <v>51</v>
      </c>
      <c r="E320" s="46" t="s">
        <v>66</v>
      </c>
      <c r="F320" s="20">
        <v>32110339172</v>
      </c>
      <c r="G320" s="35" t="s">
        <v>52</v>
      </c>
      <c r="H320" s="35" t="s">
        <v>52</v>
      </c>
      <c r="I320" s="37">
        <v>44348</v>
      </c>
      <c r="J320" s="51" t="s">
        <v>1360</v>
      </c>
      <c r="K320" s="160" t="s">
        <v>1533</v>
      </c>
      <c r="L320" s="25" t="s">
        <v>604</v>
      </c>
      <c r="M320" s="326">
        <v>383</v>
      </c>
      <c r="N320" s="25" t="s">
        <v>750</v>
      </c>
      <c r="O320" s="158" t="s">
        <v>47</v>
      </c>
      <c r="P320" s="158" t="s">
        <v>47</v>
      </c>
      <c r="Q320" s="177"/>
      <c r="R320" s="25" t="s">
        <v>727</v>
      </c>
      <c r="S320" s="20" t="s">
        <v>728</v>
      </c>
      <c r="T320" s="25" t="s">
        <v>714</v>
      </c>
      <c r="U320" s="20" t="s">
        <v>729</v>
      </c>
      <c r="V320" s="26">
        <v>56749820.604000002</v>
      </c>
      <c r="W320" s="48">
        <v>47291517.170000002</v>
      </c>
      <c r="X320" s="175" t="s">
        <v>716</v>
      </c>
      <c r="Y320" s="20" t="s">
        <v>747</v>
      </c>
      <c r="Z320" s="39" t="s">
        <v>47</v>
      </c>
      <c r="AA320" s="40" t="s">
        <v>47</v>
      </c>
      <c r="AB320" s="27">
        <v>6</v>
      </c>
      <c r="AC320" s="27">
        <v>0</v>
      </c>
      <c r="AD320" s="27" t="s">
        <v>47</v>
      </c>
      <c r="AE320" s="40" t="s">
        <v>47</v>
      </c>
      <c r="AF320" s="24">
        <v>44369</v>
      </c>
      <c r="AG320" s="211"/>
      <c r="AH320" s="211"/>
      <c r="AI320" s="211"/>
      <c r="AJ320" s="211"/>
      <c r="AK320" s="39" t="s">
        <v>1423</v>
      </c>
      <c r="AL320" s="39" t="s">
        <v>372</v>
      </c>
      <c r="AM320" s="37">
        <v>44379</v>
      </c>
      <c r="AN320" s="37">
        <v>44382</v>
      </c>
      <c r="AO320" s="27" t="s">
        <v>47</v>
      </c>
      <c r="AP320" s="27"/>
      <c r="AQ320" s="27" t="s">
        <v>1534</v>
      </c>
      <c r="AR320" s="44">
        <v>7202145322</v>
      </c>
      <c r="AS320" s="42">
        <v>36944133.215999998</v>
      </c>
      <c r="AT320" s="41">
        <v>30786777.68</v>
      </c>
      <c r="AU320" s="42" t="s">
        <v>84</v>
      </c>
      <c r="AV320" s="39" t="s">
        <v>1500</v>
      </c>
      <c r="AW320" s="42">
        <v>308333333.32999998</v>
      </c>
      <c r="AX320" s="42">
        <v>36944133.219999999</v>
      </c>
      <c r="AY320" s="42">
        <f>AX320/1.2</f>
        <v>30786777.683333334</v>
      </c>
      <c r="AZ320" s="37" t="s">
        <v>1753</v>
      </c>
      <c r="BA320" s="37">
        <v>44396</v>
      </c>
      <c r="BB320" s="37" t="s">
        <v>52</v>
      </c>
      <c r="BC320" s="37">
        <v>44396</v>
      </c>
      <c r="BD320" s="159"/>
      <c r="BE320" s="27"/>
      <c r="BF320" s="20" t="s">
        <v>65</v>
      </c>
      <c r="BG320" s="30"/>
      <c r="BH320" s="43"/>
      <c r="BI320" s="60">
        <v>44335</v>
      </c>
      <c r="BJ320" s="60">
        <v>44347</v>
      </c>
    </row>
    <row r="321" spans="1:62" s="33" customFormat="1" ht="75" x14ac:dyDescent="0.2">
      <c r="A321" s="20">
        <v>319</v>
      </c>
      <c r="B321" s="36"/>
      <c r="C321" s="271" t="s">
        <v>1535</v>
      </c>
      <c r="D321" s="20" t="s">
        <v>68</v>
      </c>
      <c r="E321" s="46" t="s">
        <v>55</v>
      </c>
      <c r="F321" s="20" t="s">
        <v>47</v>
      </c>
      <c r="G321" s="35" t="s">
        <v>52</v>
      </c>
      <c r="H321" s="35" t="s">
        <v>47</v>
      </c>
      <c r="I321" s="37" t="s">
        <v>47</v>
      </c>
      <c r="J321" s="51" t="s">
        <v>1536</v>
      </c>
      <c r="K321" s="160" t="s">
        <v>1537</v>
      </c>
      <c r="L321" s="25" t="s">
        <v>590</v>
      </c>
      <c r="M321" s="326">
        <v>384</v>
      </c>
      <c r="N321" s="71" t="s">
        <v>794</v>
      </c>
      <c r="O321" s="158">
        <v>60</v>
      </c>
      <c r="P321" s="158" t="s">
        <v>47</v>
      </c>
      <c r="Q321" s="177" t="s">
        <v>775</v>
      </c>
      <c r="R321" s="25" t="s">
        <v>1538</v>
      </c>
      <c r="S321" s="20" t="s">
        <v>610</v>
      </c>
      <c r="T321" s="25" t="s">
        <v>1034</v>
      </c>
      <c r="U321" s="20" t="s">
        <v>1539</v>
      </c>
      <c r="V321" s="26">
        <f>W321*1.2</f>
        <v>48907200</v>
      </c>
      <c r="W321" s="48">
        <v>40756000</v>
      </c>
      <c r="X321" s="175" t="s">
        <v>716</v>
      </c>
      <c r="Y321" s="20" t="s">
        <v>747</v>
      </c>
      <c r="Z321" s="39" t="s">
        <v>47</v>
      </c>
      <c r="AA321" s="40" t="s">
        <v>47</v>
      </c>
      <c r="AB321" s="27">
        <v>1</v>
      </c>
      <c r="AC321" s="27">
        <v>0</v>
      </c>
      <c r="AD321" s="27" t="s">
        <v>47</v>
      </c>
      <c r="AE321" s="27" t="s">
        <v>47</v>
      </c>
      <c r="AF321" s="24">
        <v>44299</v>
      </c>
      <c r="AG321" s="39" t="s">
        <v>47</v>
      </c>
      <c r="AH321" s="39" t="s">
        <v>47</v>
      </c>
      <c r="AI321" s="39" t="s">
        <v>47</v>
      </c>
      <c r="AJ321" s="39" t="s">
        <v>47</v>
      </c>
      <c r="AK321" s="39" t="s">
        <v>1012</v>
      </c>
      <c r="AL321" s="39" t="s">
        <v>359</v>
      </c>
      <c r="AM321" s="37">
        <v>44334</v>
      </c>
      <c r="AN321" s="37" t="s">
        <v>47</v>
      </c>
      <c r="AO321" s="27" t="s">
        <v>47</v>
      </c>
      <c r="AP321" s="27"/>
      <c r="AQ321" s="27" t="s">
        <v>1445</v>
      </c>
      <c r="AR321" s="44">
        <v>2224098476</v>
      </c>
      <c r="AS321" s="26">
        <f>AT321*1.2</f>
        <v>48907200</v>
      </c>
      <c r="AT321" s="48">
        <v>40756000</v>
      </c>
      <c r="AU321" s="42" t="s">
        <v>91</v>
      </c>
      <c r="AV321" s="39"/>
      <c r="AW321" s="42"/>
      <c r="AX321" s="42">
        <f>AY321*1.2</f>
        <v>48907200</v>
      </c>
      <c r="AY321" s="42">
        <v>40756000</v>
      </c>
      <c r="AZ321" s="37" t="s">
        <v>1540</v>
      </c>
      <c r="BA321" s="37">
        <v>44364</v>
      </c>
      <c r="BB321" s="37" t="s">
        <v>47</v>
      </c>
      <c r="BC321" s="37">
        <v>44364</v>
      </c>
      <c r="BD321" s="159"/>
      <c r="BE321" s="27"/>
      <c r="BF321" s="20" t="s">
        <v>65</v>
      </c>
      <c r="BG321" s="30" t="s">
        <v>1289</v>
      </c>
      <c r="BH321" s="43"/>
      <c r="BI321" s="35"/>
      <c r="BJ321" s="35"/>
    </row>
    <row r="322" spans="1:62" s="33" customFormat="1" ht="135" x14ac:dyDescent="0.2">
      <c r="A322" s="20"/>
      <c r="B322" s="36">
        <v>44334</v>
      </c>
      <c r="C322" s="20" t="s">
        <v>1361</v>
      </c>
      <c r="D322" s="20" t="s">
        <v>51</v>
      </c>
      <c r="E322" s="46" t="s">
        <v>66</v>
      </c>
      <c r="F322" s="20">
        <v>32110311101</v>
      </c>
      <c r="G322" s="35" t="s">
        <v>52</v>
      </c>
      <c r="H322" s="35" t="s">
        <v>52</v>
      </c>
      <c r="I322" s="37">
        <v>44341</v>
      </c>
      <c r="J322" s="51" t="s">
        <v>1362</v>
      </c>
      <c r="K322" s="160" t="s">
        <v>1363</v>
      </c>
      <c r="L322" s="25" t="s">
        <v>604</v>
      </c>
      <c r="M322" s="326">
        <v>385</v>
      </c>
      <c r="N322" s="25" t="s">
        <v>750</v>
      </c>
      <c r="O322" s="158" t="s">
        <v>47</v>
      </c>
      <c r="P322" s="158"/>
      <c r="Q322" s="177"/>
      <c r="R322" s="25" t="s">
        <v>727</v>
      </c>
      <c r="S322" s="20" t="s">
        <v>722</v>
      </c>
      <c r="T322" s="25" t="s">
        <v>714</v>
      </c>
      <c r="U322" s="20" t="s">
        <v>729</v>
      </c>
      <c r="V322" s="26">
        <f>W322*1.2</f>
        <v>17473117.68</v>
      </c>
      <c r="W322" s="48">
        <v>14560931.4</v>
      </c>
      <c r="X322" s="175" t="s">
        <v>716</v>
      </c>
      <c r="Y322" s="20" t="s">
        <v>747</v>
      </c>
      <c r="Z322" s="39" t="s">
        <v>1541</v>
      </c>
      <c r="AA322" s="40">
        <v>44349</v>
      </c>
      <c r="AB322" s="27">
        <v>5</v>
      </c>
      <c r="AC322" s="27">
        <v>0</v>
      </c>
      <c r="AD322" s="27" t="s">
        <v>47</v>
      </c>
      <c r="AE322" s="40" t="s">
        <v>47</v>
      </c>
      <c r="AF322" s="24">
        <v>44363</v>
      </c>
      <c r="AG322" s="39" t="s">
        <v>47</v>
      </c>
      <c r="AH322" s="39" t="s">
        <v>47</v>
      </c>
      <c r="AI322" s="37" t="s">
        <v>47</v>
      </c>
      <c r="AJ322" s="37" t="s">
        <v>47</v>
      </c>
      <c r="AK322" s="39" t="s">
        <v>1441</v>
      </c>
      <c r="AL322" s="39" t="s">
        <v>1542</v>
      </c>
      <c r="AM322" s="37">
        <v>44372</v>
      </c>
      <c r="AN322" s="37">
        <v>44375</v>
      </c>
      <c r="AO322" s="27" t="s">
        <v>47</v>
      </c>
      <c r="AP322" s="27"/>
      <c r="AQ322" s="27" t="s">
        <v>1519</v>
      </c>
      <c r="AR322" s="44">
        <v>7202212025</v>
      </c>
      <c r="AS322" s="42">
        <f>AT322*1.2</f>
        <v>15551074.739999998</v>
      </c>
      <c r="AT322" s="41">
        <v>12959228.949999999</v>
      </c>
      <c r="AU322" s="42" t="s">
        <v>84</v>
      </c>
      <c r="AV322" s="39" t="s">
        <v>232</v>
      </c>
      <c r="AW322" s="42">
        <v>13104838.26</v>
      </c>
      <c r="AX322" s="42">
        <v>15551074.74</v>
      </c>
      <c r="AY322" s="42">
        <f>AX322/1.2</f>
        <v>12959228.950000001</v>
      </c>
      <c r="AZ322" s="37" t="s">
        <v>1754</v>
      </c>
      <c r="BA322" s="37">
        <v>44386</v>
      </c>
      <c r="BB322" s="37" t="s">
        <v>52</v>
      </c>
      <c r="BC322" s="37">
        <v>44386</v>
      </c>
      <c r="BD322" s="159"/>
      <c r="BE322" s="27"/>
      <c r="BF322" s="20" t="s">
        <v>104</v>
      </c>
      <c r="BG322" s="30"/>
      <c r="BH322" s="43"/>
      <c r="BI322" s="60">
        <v>44335</v>
      </c>
      <c r="BJ322" s="60">
        <v>44341</v>
      </c>
    </row>
    <row r="323" spans="1:62" s="33" customFormat="1" ht="45" x14ac:dyDescent="0.2">
      <c r="A323" s="20"/>
      <c r="B323" s="36">
        <v>44341</v>
      </c>
      <c r="C323" s="20" t="s">
        <v>1543</v>
      </c>
      <c r="D323" s="20" t="s">
        <v>45</v>
      </c>
      <c r="E323" s="71" t="s">
        <v>259</v>
      </c>
      <c r="F323" s="20">
        <v>32110346025</v>
      </c>
      <c r="G323" s="35" t="s">
        <v>47</v>
      </c>
      <c r="H323" s="35" t="s">
        <v>47</v>
      </c>
      <c r="I323" s="37">
        <v>44349</v>
      </c>
      <c r="J323" s="68" t="s">
        <v>1364</v>
      </c>
      <c r="K323" s="160"/>
      <c r="L323" s="25" t="s">
        <v>590</v>
      </c>
      <c r="M323" s="344">
        <v>386</v>
      </c>
      <c r="N323" s="68" t="s">
        <v>804</v>
      </c>
      <c r="O323" s="158" t="s">
        <v>47</v>
      </c>
      <c r="P323" s="158"/>
      <c r="Q323" s="177"/>
      <c r="R323" s="25" t="s">
        <v>592</v>
      </c>
      <c r="S323" s="20" t="s">
        <v>593</v>
      </c>
      <c r="T323" s="71" t="s">
        <v>594</v>
      </c>
      <c r="U323" s="20" t="s">
        <v>595</v>
      </c>
      <c r="V323" s="26">
        <v>376971.16</v>
      </c>
      <c r="W323" s="48">
        <v>314142.63</v>
      </c>
      <c r="X323" s="175" t="s">
        <v>640</v>
      </c>
      <c r="Y323" s="20" t="s">
        <v>801</v>
      </c>
      <c r="Z323" s="39"/>
      <c r="AA323" s="40"/>
      <c r="AB323" s="27">
        <v>1</v>
      </c>
      <c r="AC323" s="27">
        <v>0</v>
      </c>
      <c r="AD323" s="27" t="s">
        <v>47</v>
      </c>
      <c r="AE323" s="40" t="s">
        <v>47</v>
      </c>
      <c r="AF323" s="24">
        <v>44371</v>
      </c>
      <c r="AG323" s="39" t="s">
        <v>1755</v>
      </c>
      <c r="AH323" s="39"/>
      <c r="AI323" s="37">
        <v>44376</v>
      </c>
      <c r="AJ323" s="37">
        <v>44376</v>
      </c>
      <c r="AK323" s="39" t="s">
        <v>47</v>
      </c>
      <c r="AL323" s="39" t="s">
        <v>47</v>
      </c>
      <c r="AM323" s="37" t="s">
        <v>47</v>
      </c>
      <c r="AN323" s="37" t="s">
        <v>47</v>
      </c>
      <c r="AO323" s="27" t="s">
        <v>47</v>
      </c>
      <c r="AP323" s="27"/>
      <c r="AQ323" s="27" t="s">
        <v>1756</v>
      </c>
      <c r="AR323" s="44">
        <v>7202214142</v>
      </c>
      <c r="AS323" s="42">
        <f>AT323*1.2</f>
        <v>376341.74400000001</v>
      </c>
      <c r="AT323" s="41">
        <v>313618.12</v>
      </c>
      <c r="AU323" s="42" t="s">
        <v>91</v>
      </c>
      <c r="AV323" s="39"/>
      <c r="AW323" s="42"/>
      <c r="AX323" s="42">
        <v>376341.74</v>
      </c>
      <c r="AY323" s="42">
        <f>AX323/1.2</f>
        <v>313618.1166666667</v>
      </c>
      <c r="AZ323" s="37" t="s">
        <v>1757</v>
      </c>
      <c r="BA323" s="37">
        <v>44396</v>
      </c>
      <c r="BB323" s="37" t="s">
        <v>52</v>
      </c>
      <c r="BC323" s="37">
        <v>44396</v>
      </c>
      <c r="BD323" s="159"/>
      <c r="BE323" s="27"/>
      <c r="BF323" s="20" t="s">
        <v>49</v>
      </c>
      <c r="BG323" s="30"/>
      <c r="BH323" s="43"/>
      <c r="BI323" s="35"/>
      <c r="BJ323" s="35"/>
    </row>
    <row r="324" spans="1:62" s="33" customFormat="1" ht="45" x14ac:dyDescent="0.2">
      <c r="A324" s="20"/>
      <c r="B324" s="36"/>
      <c r="C324" s="271" t="s">
        <v>1365</v>
      </c>
      <c r="D324" s="20" t="s">
        <v>51</v>
      </c>
      <c r="E324" s="195" t="s">
        <v>55</v>
      </c>
      <c r="F324" s="20" t="s">
        <v>47</v>
      </c>
      <c r="G324" s="35" t="s">
        <v>47</v>
      </c>
      <c r="H324" s="35" t="s">
        <v>47</v>
      </c>
      <c r="I324" s="37" t="s">
        <v>47</v>
      </c>
      <c r="J324" s="51" t="s">
        <v>1366</v>
      </c>
      <c r="K324" s="160" t="s">
        <v>47</v>
      </c>
      <c r="L324" s="25" t="s">
        <v>604</v>
      </c>
      <c r="M324" s="344">
        <v>387</v>
      </c>
      <c r="N324" s="370" t="s">
        <v>1544</v>
      </c>
      <c r="O324" s="158" t="s">
        <v>47</v>
      </c>
      <c r="P324" s="158"/>
      <c r="Q324" s="177"/>
      <c r="R324" s="25" t="s">
        <v>1367</v>
      </c>
      <c r="S324" s="20" t="s">
        <v>593</v>
      </c>
      <c r="T324" s="71" t="s">
        <v>865</v>
      </c>
      <c r="U324" s="20" t="s">
        <v>1368</v>
      </c>
      <c r="V324" s="26"/>
      <c r="W324" s="48">
        <v>200000000</v>
      </c>
      <c r="X324" s="175" t="s">
        <v>1369</v>
      </c>
      <c r="Y324" s="20" t="s">
        <v>999</v>
      </c>
      <c r="Z324" s="39" t="s">
        <v>47</v>
      </c>
      <c r="AA324" s="40" t="s">
        <v>47</v>
      </c>
      <c r="AB324" s="27">
        <v>1</v>
      </c>
      <c r="AC324" s="27">
        <v>0</v>
      </c>
      <c r="AD324" s="27" t="s">
        <v>47</v>
      </c>
      <c r="AE324" s="40" t="s">
        <v>47</v>
      </c>
      <c r="AF324" s="24">
        <v>44264</v>
      </c>
      <c r="AG324" s="39" t="s">
        <v>47</v>
      </c>
      <c r="AH324" s="39" t="s">
        <v>47</v>
      </c>
      <c r="AI324" s="39" t="s">
        <v>47</v>
      </c>
      <c r="AJ324" s="39" t="s">
        <v>47</v>
      </c>
      <c r="AK324" s="39" t="s">
        <v>113</v>
      </c>
      <c r="AL324" s="39" t="s">
        <v>182</v>
      </c>
      <c r="AM324" s="37">
        <v>44337</v>
      </c>
      <c r="AN324" s="37" t="s">
        <v>47</v>
      </c>
      <c r="AO324" s="27" t="s">
        <v>47</v>
      </c>
      <c r="AP324" s="27"/>
      <c r="AQ324" s="27" t="s">
        <v>1370</v>
      </c>
      <c r="AR324" s="44">
        <v>7730060164</v>
      </c>
      <c r="AS324" s="42"/>
      <c r="AT324" s="41">
        <v>200000000</v>
      </c>
      <c r="AU324" s="42" t="s">
        <v>47</v>
      </c>
      <c r="AV324" s="39" t="s">
        <v>47</v>
      </c>
      <c r="AW324" s="42" t="s">
        <v>47</v>
      </c>
      <c r="AX324" s="42"/>
      <c r="AY324" s="42"/>
      <c r="AZ324" s="37"/>
      <c r="BA324" s="37"/>
      <c r="BB324" s="37"/>
      <c r="BC324" s="37"/>
      <c r="BD324" s="159"/>
      <c r="BE324" s="27"/>
      <c r="BF324" s="20" t="s">
        <v>60</v>
      </c>
      <c r="BG324" s="30" t="s">
        <v>374</v>
      </c>
      <c r="BH324" s="88"/>
      <c r="BI324" s="60"/>
      <c r="BJ324" s="60"/>
    </row>
    <row r="325" spans="1:62" s="268" customFormat="1" ht="42.75" x14ac:dyDescent="0.2">
      <c r="A325" s="250"/>
      <c r="B325" s="251">
        <v>44337</v>
      </c>
      <c r="C325" s="250" t="s">
        <v>1545</v>
      </c>
      <c r="D325" s="250" t="s">
        <v>45</v>
      </c>
      <c r="E325" s="313" t="s">
        <v>54</v>
      </c>
      <c r="F325" s="250">
        <v>32110334418</v>
      </c>
      <c r="G325" s="267" t="s">
        <v>47</v>
      </c>
      <c r="H325" s="267" t="s">
        <v>52</v>
      </c>
      <c r="I325" s="254">
        <v>44347</v>
      </c>
      <c r="J325" s="314" t="s">
        <v>1546</v>
      </c>
      <c r="K325" s="278" t="s">
        <v>47</v>
      </c>
      <c r="L325" s="255" t="s">
        <v>604</v>
      </c>
      <c r="M325" s="326">
        <v>388</v>
      </c>
      <c r="N325" s="371" t="s">
        <v>1547</v>
      </c>
      <c r="O325" s="158" t="s">
        <v>47</v>
      </c>
      <c r="P325" s="158"/>
      <c r="Q325" s="177"/>
      <c r="R325" s="255" t="s">
        <v>592</v>
      </c>
      <c r="S325" s="250" t="s">
        <v>610</v>
      </c>
      <c r="T325" s="250" t="s">
        <v>660</v>
      </c>
      <c r="U325" s="250" t="s">
        <v>595</v>
      </c>
      <c r="V325" s="262">
        <f>W325*1.2</f>
        <v>1673800.872</v>
      </c>
      <c r="W325" s="48">
        <v>1394834.06</v>
      </c>
      <c r="X325" s="316" t="s">
        <v>640</v>
      </c>
      <c r="Y325" s="250" t="s">
        <v>937</v>
      </c>
      <c r="Z325" s="259" t="s">
        <v>1758</v>
      </c>
      <c r="AA325" s="260">
        <v>44372</v>
      </c>
      <c r="AB325" s="261">
        <v>0</v>
      </c>
      <c r="AC325" s="261">
        <v>0</v>
      </c>
      <c r="AD325" s="261" t="s">
        <v>47</v>
      </c>
      <c r="AE325" s="260" t="s">
        <v>47</v>
      </c>
      <c r="AF325" s="256">
        <v>44383</v>
      </c>
      <c r="AG325" s="259" t="s">
        <v>1759</v>
      </c>
      <c r="AH325" s="259" t="s">
        <v>47</v>
      </c>
      <c r="AI325" s="254">
        <v>44383</v>
      </c>
      <c r="AJ325" s="254">
        <v>44383</v>
      </c>
      <c r="AK325" s="259" t="s">
        <v>47</v>
      </c>
      <c r="AL325" s="259" t="s">
        <v>47</v>
      </c>
      <c r="AM325" s="259" t="s">
        <v>47</v>
      </c>
      <c r="AN325" s="259" t="s">
        <v>47</v>
      </c>
      <c r="AO325" s="261" t="s">
        <v>52</v>
      </c>
      <c r="AP325" s="261" t="s">
        <v>432</v>
      </c>
      <c r="AQ325" s="261" t="s">
        <v>47</v>
      </c>
      <c r="AR325" s="261" t="s">
        <v>47</v>
      </c>
      <c r="AS325" s="261" t="s">
        <v>47</v>
      </c>
      <c r="AT325" s="261" t="s">
        <v>47</v>
      </c>
      <c r="AU325" s="261" t="s">
        <v>47</v>
      </c>
      <c r="AV325" s="261" t="s">
        <v>47</v>
      </c>
      <c r="AW325" s="261" t="s">
        <v>47</v>
      </c>
      <c r="AX325" s="263"/>
      <c r="AY325" s="263"/>
      <c r="AZ325" s="254"/>
      <c r="BA325" s="254"/>
      <c r="BB325" s="254"/>
      <c r="BC325" s="254"/>
      <c r="BD325" s="264"/>
      <c r="BE325" s="261"/>
      <c r="BF325" s="250" t="s">
        <v>60</v>
      </c>
      <c r="BG325" s="265"/>
      <c r="BH325" s="372"/>
      <c r="BI325" s="297"/>
      <c r="BJ325" s="297"/>
    </row>
    <row r="326" spans="1:62" s="33" customFormat="1" ht="165" x14ac:dyDescent="0.2">
      <c r="A326" s="20"/>
      <c r="B326" s="36"/>
      <c r="C326" s="20" t="s">
        <v>473</v>
      </c>
      <c r="D326" s="20" t="s">
        <v>68</v>
      </c>
      <c r="E326" s="46" t="s">
        <v>55</v>
      </c>
      <c r="F326" s="20" t="s">
        <v>47</v>
      </c>
      <c r="G326" s="35" t="s">
        <v>47</v>
      </c>
      <c r="H326" s="35" t="s">
        <v>47</v>
      </c>
      <c r="I326" s="37" t="s">
        <v>47</v>
      </c>
      <c r="J326" s="51" t="s">
        <v>1371</v>
      </c>
      <c r="K326" s="160" t="s">
        <v>1078</v>
      </c>
      <c r="L326" s="25" t="s">
        <v>604</v>
      </c>
      <c r="M326" s="344">
        <v>389</v>
      </c>
      <c r="N326" s="25" t="s">
        <v>935</v>
      </c>
      <c r="O326" s="196">
        <v>90</v>
      </c>
      <c r="P326" s="196" t="s">
        <v>52</v>
      </c>
      <c r="Q326" s="197" t="s">
        <v>644</v>
      </c>
      <c r="R326" s="25" t="s">
        <v>1079</v>
      </c>
      <c r="S326" s="20" t="s">
        <v>610</v>
      </c>
      <c r="T326" s="20" t="s">
        <v>865</v>
      </c>
      <c r="U326" s="20" t="s">
        <v>1080</v>
      </c>
      <c r="V326" s="26">
        <v>2745600</v>
      </c>
      <c r="W326" s="48">
        <v>2288000</v>
      </c>
      <c r="X326" s="75" t="s">
        <v>790</v>
      </c>
      <c r="Y326" s="20" t="s">
        <v>867</v>
      </c>
      <c r="Z326" s="39" t="s">
        <v>47</v>
      </c>
      <c r="AA326" s="40"/>
      <c r="AB326" s="27">
        <v>1</v>
      </c>
      <c r="AC326" s="27"/>
      <c r="AD326" s="27"/>
      <c r="AE326" s="40"/>
      <c r="AF326" s="24">
        <v>44341</v>
      </c>
      <c r="AG326" s="39" t="s">
        <v>47</v>
      </c>
      <c r="AH326" s="39" t="s">
        <v>47</v>
      </c>
      <c r="AI326" s="37" t="s">
        <v>47</v>
      </c>
      <c r="AJ326" s="37" t="s">
        <v>47</v>
      </c>
      <c r="AK326" s="39" t="s">
        <v>1234</v>
      </c>
      <c r="AL326" s="39" t="s">
        <v>1372</v>
      </c>
      <c r="AM326" s="37">
        <v>44341</v>
      </c>
      <c r="AN326" s="37"/>
      <c r="AO326" s="27"/>
      <c r="AP326" s="27"/>
      <c r="AQ326" s="27" t="s">
        <v>1373</v>
      </c>
      <c r="AR326" s="44">
        <v>2263020184</v>
      </c>
      <c r="AS326" s="42">
        <f>AT326*1.2</f>
        <v>2745600</v>
      </c>
      <c r="AT326" s="41">
        <v>2288000</v>
      </c>
      <c r="AU326" s="42" t="s">
        <v>47</v>
      </c>
      <c r="AV326" s="39"/>
      <c r="AW326" s="42"/>
      <c r="AX326" s="42"/>
      <c r="AY326" s="42"/>
      <c r="AZ326" s="37"/>
      <c r="BA326" s="37"/>
      <c r="BB326" s="37"/>
      <c r="BC326" s="37"/>
      <c r="BD326" s="159"/>
      <c r="BE326" s="27"/>
      <c r="BF326" s="20" t="s">
        <v>65</v>
      </c>
      <c r="BG326" s="30" t="s">
        <v>75</v>
      </c>
      <c r="BH326" s="89"/>
      <c r="BI326" s="60"/>
      <c r="BJ326" s="60"/>
    </row>
    <row r="327" spans="1:62" s="33" customFormat="1" ht="165" x14ac:dyDescent="0.2">
      <c r="A327" s="20"/>
      <c r="B327" s="36"/>
      <c r="C327" s="20" t="s">
        <v>283</v>
      </c>
      <c r="D327" s="20" t="s">
        <v>68</v>
      </c>
      <c r="E327" s="46" t="s">
        <v>55</v>
      </c>
      <c r="F327" s="20" t="s">
        <v>47</v>
      </c>
      <c r="G327" s="35" t="s">
        <v>52</v>
      </c>
      <c r="H327" s="35" t="s">
        <v>47</v>
      </c>
      <c r="I327" s="37" t="s">
        <v>47</v>
      </c>
      <c r="J327" s="51" t="s">
        <v>1374</v>
      </c>
      <c r="K327" s="160" t="s">
        <v>47</v>
      </c>
      <c r="L327" s="180" t="s">
        <v>604</v>
      </c>
      <c r="M327" s="344">
        <v>390</v>
      </c>
      <c r="N327" s="25" t="s">
        <v>935</v>
      </c>
      <c r="O327" s="196">
        <v>90</v>
      </c>
      <c r="P327" s="196" t="s">
        <v>52</v>
      </c>
      <c r="Q327" s="197" t="s">
        <v>644</v>
      </c>
      <c r="R327" s="25" t="s">
        <v>1079</v>
      </c>
      <c r="S327" s="20" t="s">
        <v>610</v>
      </c>
      <c r="T327" s="20" t="s">
        <v>865</v>
      </c>
      <c r="U327" s="20" t="s">
        <v>1080</v>
      </c>
      <c r="V327" s="26">
        <f>W327*1.2</f>
        <v>12042000</v>
      </c>
      <c r="W327" s="64" t="s">
        <v>1375</v>
      </c>
      <c r="X327" s="75" t="s">
        <v>790</v>
      </c>
      <c r="Y327" s="20" t="s">
        <v>867</v>
      </c>
      <c r="Z327" s="39" t="s">
        <v>47</v>
      </c>
      <c r="AA327" s="40"/>
      <c r="AB327" s="27">
        <v>1</v>
      </c>
      <c r="AC327" s="27"/>
      <c r="AD327" s="27"/>
      <c r="AE327" s="40"/>
      <c r="AF327" s="24">
        <v>44341</v>
      </c>
      <c r="AG327" s="39" t="s">
        <v>47</v>
      </c>
      <c r="AH327" s="39" t="s">
        <v>47</v>
      </c>
      <c r="AI327" s="37" t="s">
        <v>47</v>
      </c>
      <c r="AJ327" s="37" t="s">
        <v>47</v>
      </c>
      <c r="AK327" s="39" t="s">
        <v>1234</v>
      </c>
      <c r="AL327" s="39" t="s">
        <v>1376</v>
      </c>
      <c r="AM327" s="37">
        <v>44341</v>
      </c>
      <c r="AN327" s="37"/>
      <c r="AO327" s="27"/>
      <c r="AP327" s="27"/>
      <c r="AQ327" s="27" t="s">
        <v>1548</v>
      </c>
      <c r="AR327" s="44">
        <v>5258079050</v>
      </c>
      <c r="AS327" s="26">
        <f>AT327*1.2</f>
        <v>13259999.988</v>
      </c>
      <c r="AT327" s="64">
        <v>11049999.99</v>
      </c>
      <c r="AU327" s="42" t="s">
        <v>84</v>
      </c>
      <c r="AV327" s="39"/>
      <c r="AW327" s="42"/>
      <c r="AX327" s="42"/>
      <c r="AY327" s="42"/>
      <c r="AZ327" s="37"/>
      <c r="BA327" s="37"/>
      <c r="BB327" s="37"/>
      <c r="BC327" s="37"/>
      <c r="BD327" s="159"/>
      <c r="BE327" s="27" t="s">
        <v>1549</v>
      </c>
      <c r="BF327" s="20" t="s">
        <v>65</v>
      </c>
      <c r="BG327" s="30" t="s">
        <v>75</v>
      </c>
      <c r="BH327" s="43"/>
      <c r="BI327" s="35"/>
      <c r="BJ327" s="35"/>
    </row>
    <row r="328" spans="1:62" s="33" customFormat="1" ht="165" x14ac:dyDescent="0.2">
      <c r="A328" s="20"/>
      <c r="B328" s="36"/>
      <c r="C328" s="20" t="s">
        <v>283</v>
      </c>
      <c r="D328" s="20" t="s">
        <v>68</v>
      </c>
      <c r="E328" s="46" t="s">
        <v>55</v>
      </c>
      <c r="F328" s="20" t="s">
        <v>47</v>
      </c>
      <c r="G328" s="35" t="s">
        <v>52</v>
      </c>
      <c r="H328" s="35" t="s">
        <v>47</v>
      </c>
      <c r="I328" s="37" t="s">
        <v>47</v>
      </c>
      <c r="J328" s="51" t="s">
        <v>1377</v>
      </c>
      <c r="K328" s="160" t="s">
        <v>47</v>
      </c>
      <c r="L328" s="180" t="s">
        <v>604</v>
      </c>
      <c r="M328" s="344">
        <v>391</v>
      </c>
      <c r="N328" s="25" t="s">
        <v>935</v>
      </c>
      <c r="O328" s="196">
        <v>90</v>
      </c>
      <c r="P328" s="196" t="s">
        <v>52</v>
      </c>
      <c r="Q328" s="197" t="s">
        <v>644</v>
      </c>
      <c r="R328" s="25" t="s">
        <v>1079</v>
      </c>
      <c r="S328" s="20" t="s">
        <v>610</v>
      </c>
      <c r="T328" s="20" t="s">
        <v>865</v>
      </c>
      <c r="U328" s="20" t="s">
        <v>1080</v>
      </c>
      <c r="V328" s="26">
        <f>W328*1.2</f>
        <v>2249900.0039999997</v>
      </c>
      <c r="W328" s="64">
        <v>1874916.67</v>
      </c>
      <c r="X328" s="75" t="s">
        <v>790</v>
      </c>
      <c r="Y328" s="20" t="s">
        <v>867</v>
      </c>
      <c r="Z328" s="39" t="s">
        <v>47</v>
      </c>
      <c r="AA328" s="40"/>
      <c r="AB328" s="27">
        <v>1</v>
      </c>
      <c r="AC328" s="27"/>
      <c r="AD328" s="27"/>
      <c r="AE328" s="40"/>
      <c r="AF328" s="24">
        <v>44341</v>
      </c>
      <c r="AG328" s="39" t="s">
        <v>47</v>
      </c>
      <c r="AH328" s="39" t="s">
        <v>47</v>
      </c>
      <c r="AI328" s="37" t="s">
        <v>47</v>
      </c>
      <c r="AJ328" s="37" t="s">
        <v>47</v>
      </c>
      <c r="AK328" s="39" t="s">
        <v>1234</v>
      </c>
      <c r="AL328" s="39" t="s">
        <v>1376</v>
      </c>
      <c r="AM328" s="37">
        <v>44341</v>
      </c>
      <c r="AN328" s="37"/>
      <c r="AO328" s="27"/>
      <c r="AP328" s="27"/>
      <c r="AQ328" s="27" t="s">
        <v>1378</v>
      </c>
      <c r="AR328" s="44">
        <v>3662145444</v>
      </c>
      <c r="AS328" s="26">
        <f>AT328*1.2</f>
        <v>2369900.0039999997</v>
      </c>
      <c r="AT328" s="64">
        <v>1974916.67</v>
      </c>
      <c r="AU328" s="42" t="s">
        <v>194</v>
      </c>
      <c r="AV328" s="39"/>
      <c r="AW328" s="42"/>
      <c r="AX328" s="42"/>
      <c r="AY328" s="42"/>
      <c r="AZ328" s="37"/>
      <c r="BA328" s="37"/>
      <c r="BB328" s="37"/>
      <c r="BC328" s="37"/>
      <c r="BD328" s="159"/>
      <c r="BE328" s="27" t="s">
        <v>1550</v>
      </c>
      <c r="BF328" s="20" t="s">
        <v>65</v>
      </c>
      <c r="BG328" s="30" t="s">
        <v>524</v>
      </c>
      <c r="BH328" s="43"/>
      <c r="BI328" s="35"/>
      <c r="BJ328" s="35"/>
    </row>
    <row r="329" spans="1:62" s="33" customFormat="1" ht="165" x14ac:dyDescent="0.2">
      <c r="A329" s="20"/>
      <c r="B329" s="36"/>
      <c r="C329" s="20" t="s">
        <v>283</v>
      </c>
      <c r="D329" s="20" t="s">
        <v>68</v>
      </c>
      <c r="E329" s="46" t="s">
        <v>55</v>
      </c>
      <c r="F329" s="20" t="s">
        <v>47</v>
      </c>
      <c r="G329" s="35" t="s">
        <v>52</v>
      </c>
      <c r="H329" s="35" t="s">
        <v>47</v>
      </c>
      <c r="I329" s="37" t="s">
        <v>47</v>
      </c>
      <c r="J329" s="51" t="s">
        <v>1379</v>
      </c>
      <c r="K329" s="160" t="s">
        <v>47</v>
      </c>
      <c r="L329" s="180" t="s">
        <v>604</v>
      </c>
      <c r="M329" s="344">
        <v>392</v>
      </c>
      <c r="N329" s="25" t="s">
        <v>935</v>
      </c>
      <c r="O329" s="196">
        <v>90</v>
      </c>
      <c r="P329" s="196" t="s">
        <v>52</v>
      </c>
      <c r="Q329" s="197" t="s">
        <v>644</v>
      </c>
      <c r="R329" s="25" t="s">
        <v>1079</v>
      </c>
      <c r="S329" s="20" t="s">
        <v>610</v>
      </c>
      <c r="T329" s="20" t="s">
        <v>865</v>
      </c>
      <c r="U329" s="20" t="s">
        <v>1080</v>
      </c>
      <c r="V329" s="26">
        <f>W329*1.2</f>
        <v>13426790.003999999</v>
      </c>
      <c r="W329" s="64">
        <v>11188991.67</v>
      </c>
      <c r="X329" s="75" t="s">
        <v>790</v>
      </c>
      <c r="Y329" s="20" t="s">
        <v>867</v>
      </c>
      <c r="Z329" s="39" t="s">
        <v>47</v>
      </c>
      <c r="AA329" s="40"/>
      <c r="AB329" s="27">
        <v>1</v>
      </c>
      <c r="AC329" s="27"/>
      <c r="AD329" s="27"/>
      <c r="AE329" s="40"/>
      <c r="AF329" s="24">
        <v>44341</v>
      </c>
      <c r="AG329" s="39" t="s">
        <v>47</v>
      </c>
      <c r="AH329" s="39" t="s">
        <v>47</v>
      </c>
      <c r="AI329" s="37" t="s">
        <v>47</v>
      </c>
      <c r="AJ329" s="37" t="s">
        <v>47</v>
      </c>
      <c r="AK329" s="39" t="s">
        <v>1234</v>
      </c>
      <c r="AL329" s="39" t="s">
        <v>1376</v>
      </c>
      <c r="AM329" s="37">
        <v>44341</v>
      </c>
      <c r="AN329" s="37"/>
      <c r="AO329" s="27"/>
      <c r="AP329" s="27"/>
      <c r="AQ329" s="27" t="s">
        <v>1380</v>
      </c>
      <c r="AR329" s="44">
        <v>7604323568</v>
      </c>
      <c r="AS329" s="26">
        <f>AT329*1.2</f>
        <v>13426790.003999999</v>
      </c>
      <c r="AT329" s="64">
        <v>11188991.67</v>
      </c>
      <c r="AU329" s="42" t="s">
        <v>84</v>
      </c>
      <c r="AV329" s="39"/>
      <c r="AW329" s="42"/>
      <c r="AX329" s="42"/>
      <c r="AY329" s="42"/>
      <c r="AZ329" s="37"/>
      <c r="BA329" s="37"/>
      <c r="BB329" s="37"/>
      <c r="BC329" s="37"/>
      <c r="BD329" s="159"/>
      <c r="BE329" s="27"/>
      <c r="BF329" s="20" t="s">
        <v>65</v>
      </c>
      <c r="BG329" s="30" t="s">
        <v>75</v>
      </c>
      <c r="BH329" s="43"/>
      <c r="BI329" s="60"/>
      <c r="BJ329" s="60"/>
    </row>
    <row r="330" spans="1:62" s="33" customFormat="1" ht="60" x14ac:dyDescent="0.2">
      <c r="A330" s="20"/>
      <c r="B330" s="36"/>
      <c r="C330" s="20" t="s">
        <v>1551</v>
      </c>
      <c r="D330" s="20"/>
      <c r="E330" s="46" t="s">
        <v>259</v>
      </c>
      <c r="F330" s="20">
        <v>32110332954</v>
      </c>
      <c r="G330" s="35" t="s">
        <v>47</v>
      </c>
      <c r="H330" s="35" t="s">
        <v>47</v>
      </c>
      <c r="I330" s="37">
        <v>44347</v>
      </c>
      <c r="J330" s="51" t="s">
        <v>1381</v>
      </c>
      <c r="K330" s="160"/>
      <c r="L330" s="25"/>
      <c r="M330" s="344">
        <v>393</v>
      </c>
      <c r="N330" s="370" t="s">
        <v>1552</v>
      </c>
      <c r="O330" s="158" t="s">
        <v>47</v>
      </c>
      <c r="P330" s="158"/>
      <c r="Q330" s="177"/>
      <c r="R330" s="50"/>
      <c r="S330" s="20"/>
      <c r="T330" s="20" t="s">
        <v>1069</v>
      </c>
      <c r="U330" s="20"/>
      <c r="V330" s="26"/>
      <c r="W330" s="64">
        <v>1345104.74</v>
      </c>
      <c r="X330" s="46"/>
      <c r="Y330" s="20"/>
      <c r="Z330" s="39"/>
      <c r="AA330" s="40"/>
      <c r="AB330" s="27"/>
      <c r="AC330" s="27"/>
      <c r="AD330" s="27"/>
      <c r="AE330" s="40"/>
      <c r="AF330" s="24"/>
      <c r="AG330" s="39"/>
      <c r="AH330" s="39"/>
      <c r="AI330" s="37"/>
      <c r="AJ330" s="37"/>
      <c r="AK330" s="39"/>
      <c r="AL330" s="39"/>
      <c r="AM330" s="37"/>
      <c r="AN330" s="37"/>
      <c r="AO330" s="27"/>
      <c r="AP330" s="27"/>
      <c r="AQ330" s="27"/>
      <c r="AR330" s="44"/>
      <c r="AS330" s="42"/>
      <c r="AT330" s="41"/>
      <c r="AU330" s="42"/>
      <c r="AV330" s="39"/>
      <c r="AW330" s="42"/>
      <c r="AX330" s="42"/>
      <c r="AY330" s="42"/>
      <c r="AZ330" s="37"/>
      <c r="BA330" s="37"/>
      <c r="BB330" s="37"/>
      <c r="BC330" s="37"/>
      <c r="BD330" s="159"/>
      <c r="BE330" s="27"/>
      <c r="BF330" s="20"/>
      <c r="BG330" s="30"/>
      <c r="BH330" s="43"/>
      <c r="BI330" s="60"/>
      <c r="BJ330" s="60"/>
    </row>
    <row r="331" spans="1:62" s="33" customFormat="1" ht="30" x14ac:dyDescent="0.2">
      <c r="A331" s="20"/>
      <c r="B331" s="36"/>
      <c r="C331" s="20"/>
      <c r="D331" s="20"/>
      <c r="E331" s="46" t="s">
        <v>54</v>
      </c>
      <c r="F331" s="20"/>
      <c r="G331" s="35" t="s">
        <v>47</v>
      </c>
      <c r="H331" s="35"/>
      <c r="I331" s="37"/>
      <c r="J331" s="51" t="s">
        <v>1382</v>
      </c>
      <c r="K331" s="160"/>
      <c r="L331" s="25"/>
      <c r="M331" s="344">
        <v>394</v>
      </c>
      <c r="N331" s="68" t="s">
        <v>1038</v>
      </c>
      <c r="O331" s="158">
        <v>30</v>
      </c>
      <c r="P331" s="158"/>
      <c r="Q331" s="177"/>
      <c r="R331" s="50"/>
      <c r="S331" s="20"/>
      <c r="T331" s="50" t="s">
        <v>608</v>
      </c>
      <c r="U331" s="20"/>
      <c r="V331" s="26"/>
      <c r="W331" s="64">
        <v>9927333.3599999994</v>
      </c>
      <c r="X331" s="46"/>
      <c r="Y331" s="20"/>
      <c r="Z331" s="39"/>
      <c r="AA331" s="40"/>
      <c r="AB331" s="27"/>
      <c r="AC331" s="27"/>
      <c r="AD331" s="27"/>
      <c r="AE331" s="40"/>
      <c r="AF331" s="24"/>
      <c r="AG331" s="39"/>
      <c r="AH331" s="39"/>
      <c r="AI331" s="37"/>
      <c r="AJ331" s="37"/>
      <c r="AK331" s="39"/>
      <c r="AL331" s="39"/>
      <c r="AM331" s="37"/>
      <c r="AN331" s="37"/>
      <c r="AO331" s="27"/>
      <c r="AP331" s="27"/>
      <c r="AQ331" s="27"/>
      <c r="AR331" s="44"/>
      <c r="AS331" s="42"/>
      <c r="AT331" s="41"/>
      <c r="AU331" s="42"/>
      <c r="AV331" s="39"/>
      <c r="AW331" s="42"/>
      <c r="AX331" s="42"/>
      <c r="AY331" s="42"/>
      <c r="AZ331" s="37"/>
      <c r="BA331" s="37"/>
      <c r="BB331" s="37"/>
      <c r="BC331" s="37"/>
      <c r="BD331" s="159"/>
      <c r="BE331" s="27"/>
      <c r="BF331" s="20"/>
      <c r="BG331" s="30"/>
      <c r="BH331" s="43"/>
      <c r="BI331" s="60"/>
      <c r="BJ331" s="60"/>
    </row>
    <row r="332" spans="1:62" s="33" customFormat="1" ht="30" x14ac:dyDescent="0.2">
      <c r="A332" s="20"/>
      <c r="B332" s="36"/>
      <c r="C332" s="271" t="s">
        <v>1553</v>
      </c>
      <c r="D332" s="20" t="s">
        <v>45</v>
      </c>
      <c r="E332" s="46" t="s">
        <v>55</v>
      </c>
      <c r="F332" s="20" t="s">
        <v>47</v>
      </c>
      <c r="G332" s="35" t="s">
        <v>52</v>
      </c>
      <c r="H332" s="35" t="s">
        <v>47</v>
      </c>
      <c r="I332" s="37" t="s">
        <v>47</v>
      </c>
      <c r="J332" s="51" t="s">
        <v>137</v>
      </c>
      <c r="K332" s="160" t="s">
        <v>47</v>
      </c>
      <c r="L332" s="25" t="s">
        <v>604</v>
      </c>
      <c r="M332" s="344">
        <v>395</v>
      </c>
      <c r="N332" s="370" t="s">
        <v>780</v>
      </c>
      <c r="O332" s="158" t="s">
        <v>47</v>
      </c>
      <c r="P332" s="158"/>
      <c r="Q332" s="177"/>
      <c r="R332" s="69" t="s">
        <v>592</v>
      </c>
      <c r="S332" s="20" t="s">
        <v>610</v>
      </c>
      <c r="T332" s="50" t="s">
        <v>608</v>
      </c>
      <c r="U332" s="20" t="s">
        <v>595</v>
      </c>
      <c r="V332" s="26">
        <f>W332*1.2</f>
        <v>991200</v>
      </c>
      <c r="W332" s="64">
        <v>826000</v>
      </c>
      <c r="X332" s="46" t="s">
        <v>1554</v>
      </c>
      <c r="Y332" s="20" t="s">
        <v>1555</v>
      </c>
      <c r="Z332" s="39" t="s">
        <v>47</v>
      </c>
      <c r="AA332" s="40" t="s">
        <v>47</v>
      </c>
      <c r="AB332" s="27">
        <v>1</v>
      </c>
      <c r="AC332" s="27">
        <v>0</v>
      </c>
      <c r="AD332" s="27" t="s">
        <v>47</v>
      </c>
      <c r="AE332" s="40" t="s">
        <v>47</v>
      </c>
      <c r="AF332" s="24">
        <v>44343</v>
      </c>
      <c r="AG332" s="39" t="s">
        <v>1401</v>
      </c>
      <c r="AH332" s="39" t="s">
        <v>1556</v>
      </c>
      <c r="AI332" s="37">
        <v>44347</v>
      </c>
      <c r="AJ332" s="37" t="s">
        <v>47</v>
      </c>
      <c r="AK332" s="39" t="s">
        <v>47</v>
      </c>
      <c r="AL332" s="39" t="s">
        <v>47</v>
      </c>
      <c r="AM332" s="39" t="s">
        <v>47</v>
      </c>
      <c r="AN332" s="39" t="s">
        <v>47</v>
      </c>
      <c r="AO332" s="27" t="s">
        <v>47</v>
      </c>
      <c r="AP332" s="27"/>
      <c r="AQ332" s="27" t="s">
        <v>1557</v>
      </c>
      <c r="AR332" s="44">
        <v>7450005643</v>
      </c>
      <c r="AS332" s="42">
        <f>AT332*1.2</f>
        <v>991200</v>
      </c>
      <c r="AT332" s="41">
        <f>W332</f>
        <v>826000</v>
      </c>
      <c r="AU332" s="42" t="s">
        <v>194</v>
      </c>
      <c r="AV332" s="39" t="s">
        <v>47</v>
      </c>
      <c r="AW332" s="42" t="s">
        <v>47</v>
      </c>
      <c r="AX332" s="42">
        <v>991200</v>
      </c>
      <c r="AY332" s="42">
        <f>AX332/1.2</f>
        <v>826000</v>
      </c>
      <c r="AZ332" s="37" t="s">
        <v>1383</v>
      </c>
      <c r="BA332" s="37">
        <v>44349</v>
      </c>
      <c r="BB332" s="37" t="s">
        <v>47</v>
      </c>
      <c r="BC332" s="37">
        <v>44349</v>
      </c>
      <c r="BD332" s="159"/>
      <c r="BE332" s="27"/>
      <c r="BF332" s="20" t="s">
        <v>60</v>
      </c>
      <c r="BG332" s="30" t="s">
        <v>1558</v>
      </c>
      <c r="BH332" s="90"/>
      <c r="BI332" s="35"/>
      <c r="BJ332" s="35"/>
    </row>
    <row r="333" spans="1:62" s="33" customFormat="1" ht="30" x14ac:dyDescent="0.2">
      <c r="A333" s="20"/>
      <c r="B333" s="36"/>
      <c r="C333" s="271" t="s">
        <v>1559</v>
      </c>
      <c r="D333" s="20" t="s">
        <v>45</v>
      </c>
      <c r="E333" s="46" t="s">
        <v>55</v>
      </c>
      <c r="F333" s="20" t="s">
        <v>47</v>
      </c>
      <c r="G333" s="35" t="s">
        <v>52</v>
      </c>
      <c r="H333" s="35" t="s">
        <v>47</v>
      </c>
      <c r="I333" s="37" t="s">
        <v>47</v>
      </c>
      <c r="J333" s="51" t="s">
        <v>1384</v>
      </c>
      <c r="K333" s="160" t="s">
        <v>47</v>
      </c>
      <c r="L333" s="25" t="s">
        <v>604</v>
      </c>
      <c r="M333" s="344">
        <v>396</v>
      </c>
      <c r="N333" s="373" t="s">
        <v>1062</v>
      </c>
      <c r="O333" s="158" t="s">
        <v>47</v>
      </c>
      <c r="P333" s="158"/>
      <c r="Q333" s="177"/>
      <c r="R333" s="69" t="s">
        <v>592</v>
      </c>
      <c r="S333" s="20" t="s">
        <v>610</v>
      </c>
      <c r="T333" s="69" t="s">
        <v>782</v>
      </c>
      <c r="U333" s="20" t="s">
        <v>595</v>
      </c>
      <c r="V333" s="26">
        <f>W333*1.2</f>
        <v>256920</v>
      </c>
      <c r="W333" s="64">
        <v>214100</v>
      </c>
      <c r="X333" s="46" t="s">
        <v>716</v>
      </c>
      <c r="Y333" s="20" t="s">
        <v>669</v>
      </c>
      <c r="Z333" s="39" t="s">
        <v>47</v>
      </c>
      <c r="AA333" s="40" t="s">
        <v>47</v>
      </c>
      <c r="AB333" s="27">
        <v>1</v>
      </c>
      <c r="AC333" s="27">
        <v>0</v>
      </c>
      <c r="AD333" s="27" t="s">
        <v>47</v>
      </c>
      <c r="AE333" s="40" t="s">
        <v>47</v>
      </c>
      <c r="AF333" s="24">
        <v>44343</v>
      </c>
      <c r="AG333" s="39" t="s">
        <v>1401</v>
      </c>
      <c r="AH333" s="39" t="s">
        <v>1560</v>
      </c>
      <c r="AI333" s="37">
        <v>44347</v>
      </c>
      <c r="AJ333" s="37" t="s">
        <v>47</v>
      </c>
      <c r="AK333" s="39" t="s">
        <v>47</v>
      </c>
      <c r="AL333" s="39" t="s">
        <v>47</v>
      </c>
      <c r="AM333" s="39" t="s">
        <v>47</v>
      </c>
      <c r="AN333" s="39" t="s">
        <v>47</v>
      </c>
      <c r="AO333" s="27" t="s">
        <v>47</v>
      </c>
      <c r="AP333" s="27"/>
      <c r="AQ333" s="27" t="s">
        <v>1561</v>
      </c>
      <c r="AR333" s="44">
        <v>7203378023</v>
      </c>
      <c r="AS333" s="42">
        <f>AT333*1.2</f>
        <v>256920</v>
      </c>
      <c r="AT333" s="41">
        <f>W333</f>
        <v>214100</v>
      </c>
      <c r="AU333" s="42" t="s">
        <v>91</v>
      </c>
      <c r="AV333" s="39" t="s">
        <v>47</v>
      </c>
      <c r="AW333" s="42" t="s">
        <v>47</v>
      </c>
      <c r="AX333" s="42">
        <v>256920</v>
      </c>
      <c r="AY333" s="42">
        <f>AX333/1.2</f>
        <v>214100</v>
      </c>
      <c r="AZ333" s="37" t="s">
        <v>1385</v>
      </c>
      <c r="BA333" s="37">
        <v>44347</v>
      </c>
      <c r="BB333" s="37" t="s">
        <v>47</v>
      </c>
      <c r="BC333" s="37">
        <v>44349</v>
      </c>
      <c r="BD333" s="159"/>
      <c r="BE333" s="27"/>
      <c r="BF333" s="20" t="s">
        <v>60</v>
      </c>
      <c r="BG333" s="30" t="s">
        <v>75</v>
      </c>
      <c r="BH333" s="43"/>
      <c r="BI333" s="35"/>
      <c r="BJ333" s="35"/>
    </row>
    <row r="334" spans="1:62" s="33" customFormat="1" ht="30" x14ac:dyDescent="0.2">
      <c r="A334" s="20"/>
      <c r="B334" s="36"/>
      <c r="C334" s="271" t="s">
        <v>1562</v>
      </c>
      <c r="D334" s="20" t="s">
        <v>45</v>
      </c>
      <c r="E334" s="46" t="s">
        <v>55</v>
      </c>
      <c r="F334" s="20" t="s">
        <v>47</v>
      </c>
      <c r="G334" s="35" t="s">
        <v>52</v>
      </c>
      <c r="H334" s="35" t="s">
        <v>47</v>
      </c>
      <c r="I334" s="37" t="s">
        <v>47</v>
      </c>
      <c r="J334" s="51" t="s">
        <v>1386</v>
      </c>
      <c r="K334" s="160" t="s">
        <v>47</v>
      </c>
      <c r="L334" s="25" t="s">
        <v>604</v>
      </c>
      <c r="M334" s="344">
        <v>397</v>
      </c>
      <c r="N334" s="68" t="s">
        <v>804</v>
      </c>
      <c r="O334" s="158" t="s">
        <v>47</v>
      </c>
      <c r="P334" s="158"/>
      <c r="Q334" s="177"/>
      <c r="R334" s="25" t="s">
        <v>592</v>
      </c>
      <c r="S334" s="20" t="s">
        <v>593</v>
      </c>
      <c r="T334" s="69" t="s">
        <v>660</v>
      </c>
      <c r="U334" s="20" t="s">
        <v>595</v>
      </c>
      <c r="V334" s="26"/>
      <c r="W334" s="64">
        <v>179300</v>
      </c>
      <c r="X334" s="46" t="s">
        <v>640</v>
      </c>
      <c r="Y334" s="20" t="s">
        <v>801</v>
      </c>
      <c r="Z334" s="39" t="s">
        <v>47</v>
      </c>
      <c r="AA334" s="39" t="s">
        <v>47</v>
      </c>
      <c r="AB334" s="27">
        <v>1</v>
      </c>
      <c r="AC334" s="27">
        <v>0</v>
      </c>
      <c r="AD334" s="27" t="s">
        <v>47</v>
      </c>
      <c r="AE334" s="27" t="s">
        <v>47</v>
      </c>
      <c r="AF334" s="24">
        <v>44343</v>
      </c>
      <c r="AG334" s="39" t="s">
        <v>1401</v>
      </c>
      <c r="AH334" s="39" t="s">
        <v>186</v>
      </c>
      <c r="AI334" s="37">
        <v>44347</v>
      </c>
      <c r="AJ334" s="37" t="s">
        <v>47</v>
      </c>
      <c r="AK334" s="39" t="s">
        <v>47</v>
      </c>
      <c r="AL334" s="39" t="s">
        <v>47</v>
      </c>
      <c r="AM334" s="39" t="s">
        <v>47</v>
      </c>
      <c r="AN334" s="39" t="s">
        <v>47</v>
      </c>
      <c r="AO334" s="27" t="s">
        <v>47</v>
      </c>
      <c r="AP334" s="27"/>
      <c r="AQ334" s="27" t="s">
        <v>1563</v>
      </c>
      <c r="AR334" s="44">
        <v>7203443699</v>
      </c>
      <c r="AS334" s="42"/>
      <c r="AT334" s="41">
        <f>W334</f>
        <v>179300</v>
      </c>
      <c r="AU334" s="42" t="s">
        <v>91</v>
      </c>
      <c r="AV334" s="39" t="s">
        <v>47</v>
      </c>
      <c r="AW334" s="42" t="s">
        <v>47</v>
      </c>
      <c r="AX334" s="42"/>
      <c r="AY334" s="42">
        <v>179300</v>
      </c>
      <c r="AZ334" s="37" t="s">
        <v>1564</v>
      </c>
      <c r="BA334" s="37">
        <v>44364</v>
      </c>
      <c r="BB334" s="37" t="s">
        <v>47</v>
      </c>
      <c r="BC334" s="37">
        <v>44364</v>
      </c>
      <c r="BD334" s="159"/>
      <c r="BE334" s="27"/>
      <c r="BF334" s="20" t="s">
        <v>60</v>
      </c>
      <c r="BG334" s="30" t="s">
        <v>75</v>
      </c>
      <c r="BH334" s="43"/>
      <c r="BI334" s="35"/>
      <c r="BJ334" s="35"/>
    </row>
    <row r="335" spans="1:62" s="33" customFormat="1" ht="45" x14ac:dyDescent="0.2">
      <c r="A335" s="20"/>
      <c r="B335" s="36"/>
      <c r="C335" s="20" t="s">
        <v>1565</v>
      </c>
      <c r="D335" s="20" t="s">
        <v>68</v>
      </c>
      <c r="E335" s="46" t="s">
        <v>54</v>
      </c>
      <c r="F335" s="20">
        <v>32110349366</v>
      </c>
      <c r="G335" s="35" t="s">
        <v>47</v>
      </c>
      <c r="H335" s="35" t="s">
        <v>52</v>
      </c>
      <c r="I335" s="37">
        <v>44350</v>
      </c>
      <c r="J335" s="51" t="s">
        <v>1566</v>
      </c>
      <c r="K335" s="160"/>
      <c r="L335" s="25"/>
      <c r="M335" s="344">
        <v>398</v>
      </c>
      <c r="N335" s="25" t="s">
        <v>794</v>
      </c>
      <c r="O335" s="158">
        <v>60</v>
      </c>
      <c r="P335" s="158"/>
      <c r="Q335" s="177"/>
      <c r="R335" s="25"/>
      <c r="S335" s="20"/>
      <c r="T335" s="20" t="s">
        <v>1034</v>
      </c>
      <c r="U335" s="20"/>
      <c r="V335" s="26"/>
      <c r="W335" s="64">
        <v>26500980.420000002</v>
      </c>
      <c r="X335" s="46" t="s">
        <v>716</v>
      </c>
      <c r="Y335" s="20"/>
      <c r="Z335" s="39"/>
      <c r="AA335" s="40"/>
      <c r="AB335" s="27"/>
      <c r="AC335" s="27"/>
      <c r="AD335" s="27"/>
      <c r="AE335" s="27"/>
      <c r="AF335" s="37"/>
      <c r="AG335" s="39"/>
      <c r="AH335" s="39"/>
      <c r="AI335" s="37"/>
      <c r="AJ335" s="37"/>
      <c r="AK335" s="39"/>
      <c r="AL335" s="39"/>
      <c r="AM335" s="37"/>
      <c r="AN335" s="37"/>
      <c r="AO335" s="27"/>
      <c r="AP335" s="27"/>
      <c r="AQ335" s="27"/>
      <c r="AR335" s="44"/>
      <c r="AS335" s="42"/>
      <c r="AT335" s="41"/>
      <c r="AU335" s="42"/>
      <c r="AV335" s="39"/>
      <c r="AW335" s="42"/>
      <c r="AX335" s="42"/>
      <c r="AY335" s="42"/>
      <c r="AZ335" s="37"/>
      <c r="BA335" s="37"/>
      <c r="BB335" s="37"/>
      <c r="BC335" s="37"/>
      <c r="BD335" s="159"/>
      <c r="BE335" s="27"/>
      <c r="BF335" s="20"/>
      <c r="BG335" s="30"/>
      <c r="BH335" s="43"/>
      <c r="BI335" s="35"/>
      <c r="BJ335" s="35"/>
    </row>
    <row r="336" spans="1:62" s="33" customFormat="1" ht="30" x14ac:dyDescent="0.2">
      <c r="A336" s="20"/>
      <c r="B336" s="36"/>
      <c r="C336" s="20" t="s">
        <v>1567</v>
      </c>
      <c r="D336" s="20" t="s">
        <v>68</v>
      </c>
      <c r="E336" s="46" t="s">
        <v>54</v>
      </c>
      <c r="F336" s="20">
        <v>32110399524</v>
      </c>
      <c r="G336" s="35" t="s">
        <v>47</v>
      </c>
      <c r="H336" s="35" t="s">
        <v>52</v>
      </c>
      <c r="I336" s="37">
        <v>44368</v>
      </c>
      <c r="J336" s="46" t="s">
        <v>1568</v>
      </c>
      <c r="K336" s="160"/>
      <c r="L336" s="25"/>
      <c r="M336" s="344">
        <v>399</v>
      </c>
      <c r="N336" s="25" t="s">
        <v>794</v>
      </c>
      <c r="O336" s="158">
        <v>60</v>
      </c>
      <c r="P336" s="158"/>
      <c r="Q336" s="177"/>
      <c r="R336" s="25"/>
      <c r="S336" s="20"/>
      <c r="T336" s="20" t="s">
        <v>865</v>
      </c>
      <c r="U336" s="20"/>
      <c r="V336" s="26"/>
      <c r="W336" s="86">
        <v>16775018.470000001</v>
      </c>
      <c r="X336" s="46" t="s">
        <v>716</v>
      </c>
      <c r="Y336" s="20"/>
      <c r="Z336" s="39"/>
      <c r="AA336" s="40"/>
      <c r="AB336" s="27"/>
      <c r="AC336" s="27"/>
      <c r="AD336" s="27"/>
      <c r="AE336" s="40"/>
      <c r="AF336" s="24"/>
      <c r="AG336" s="39"/>
      <c r="AH336" s="39"/>
      <c r="AI336" s="37"/>
      <c r="AJ336" s="37"/>
      <c r="AK336" s="39"/>
      <c r="AL336" s="39"/>
      <c r="AM336" s="37"/>
      <c r="AN336" s="37"/>
      <c r="AO336" s="27"/>
      <c r="AP336" s="27"/>
      <c r="AQ336" s="27"/>
      <c r="AR336" s="44"/>
      <c r="AS336" s="42"/>
      <c r="AT336" s="41"/>
      <c r="AU336" s="42"/>
      <c r="AV336" s="39"/>
      <c r="AW336" s="42"/>
      <c r="AX336" s="42"/>
      <c r="AY336" s="42"/>
      <c r="AZ336" s="37"/>
      <c r="BA336" s="37"/>
      <c r="BB336" s="37"/>
      <c r="BC336" s="37"/>
      <c r="BD336" s="159"/>
      <c r="BE336" s="27"/>
      <c r="BF336" s="20"/>
      <c r="BG336" s="30"/>
      <c r="BH336" s="43"/>
      <c r="BI336" s="35"/>
      <c r="BJ336" s="35"/>
    </row>
    <row r="337" spans="1:62" s="33" customFormat="1" ht="45" x14ac:dyDescent="0.2">
      <c r="A337" s="20"/>
      <c r="B337" s="36"/>
      <c r="C337" s="20"/>
      <c r="D337" s="20"/>
      <c r="E337" s="46" t="s">
        <v>54</v>
      </c>
      <c r="F337" s="20"/>
      <c r="G337" s="35" t="s">
        <v>52</v>
      </c>
      <c r="H337" s="35"/>
      <c r="I337" s="37"/>
      <c r="J337" s="46" t="s">
        <v>1569</v>
      </c>
      <c r="K337" s="160"/>
      <c r="L337" s="25"/>
      <c r="M337" s="344">
        <v>400</v>
      </c>
      <c r="N337" s="25" t="s">
        <v>935</v>
      </c>
      <c r="O337" s="158" t="s">
        <v>47</v>
      </c>
      <c r="P337" s="158"/>
      <c r="Q337" s="177"/>
      <c r="R337" s="25"/>
      <c r="S337" s="20"/>
      <c r="T337" s="20" t="s">
        <v>865</v>
      </c>
      <c r="U337" s="20"/>
      <c r="V337" s="26"/>
      <c r="W337" s="86">
        <v>24874583.329999998</v>
      </c>
      <c r="X337" s="46" t="s">
        <v>790</v>
      </c>
      <c r="Y337" s="20"/>
      <c r="Z337" s="39"/>
      <c r="AA337" s="40"/>
      <c r="AB337" s="27"/>
      <c r="AC337" s="27"/>
      <c r="AD337" s="27"/>
      <c r="AE337" s="40"/>
      <c r="AF337" s="24"/>
      <c r="AG337" s="39"/>
      <c r="AH337" s="39"/>
      <c r="AI337" s="37"/>
      <c r="AJ337" s="37"/>
      <c r="AK337" s="39"/>
      <c r="AL337" s="39"/>
      <c r="AM337" s="37"/>
      <c r="AN337" s="37"/>
      <c r="AO337" s="27"/>
      <c r="AP337" s="27"/>
      <c r="AQ337" s="27"/>
      <c r="AR337" s="44"/>
      <c r="AS337" s="42"/>
      <c r="AT337" s="41"/>
      <c r="AU337" s="42"/>
      <c r="AV337" s="39"/>
      <c r="AW337" s="42"/>
      <c r="AX337" s="42"/>
      <c r="AY337" s="42"/>
      <c r="AZ337" s="37"/>
      <c r="BA337" s="37"/>
      <c r="BB337" s="37"/>
      <c r="BC337" s="37"/>
      <c r="BD337" s="159"/>
      <c r="BE337" s="27"/>
      <c r="BF337" s="20"/>
      <c r="BG337" s="30"/>
      <c r="BH337" s="43"/>
      <c r="BI337" s="35"/>
      <c r="BJ337" s="35"/>
    </row>
    <row r="338" spans="1:62" s="33" customFormat="1" ht="45" x14ac:dyDescent="0.2">
      <c r="A338" s="20"/>
      <c r="B338" s="36">
        <v>44347</v>
      </c>
      <c r="C338" s="20" t="s">
        <v>1570</v>
      </c>
      <c r="D338" s="20" t="s">
        <v>45</v>
      </c>
      <c r="E338" s="46" t="s">
        <v>54</v>
      </c>
      <c r="F338" s="20">
        <v>32110359941</v>
      </c>
      <c r="G338" s="35" t="s">
        <v>47</v>
      </c>
      <c r="H338" s="35" t="s">
        <v>52</v>
      </c>
      <c r="I338" s="37">
        <v>44354</v>
      </c>
      <c r="J338" s="51" t="s">
        <v>1571</v>
      </c>
      <c r="K338" s="160"/>
      <c r="L338" s="25" t="s">
        <v>590</v>
      </c>
      <c r="M338" s="344">
        <v>401</v>
      </c>
      <c r="N338" s="25">
        <v>27</v>
      </c>
      <c r="O338" s="158" t="s">
        <v>47</v>
      </c>
      <c r="P338" s="158"/>
      <c r="Q338" s="177"/>
      <c r="R338" s="25" t="s">
        <v>592</v>
      </c>
      <c r="S338" s="20" t="s">
        <v>610</v>
      </c>
      <c r="T338" s="20" t="s">
        <v>608</v>
      </c>
      <c r="U338" s="20" t="s">
        <v>595</v>
      </c>
      <c r="V338" s="26">
        <v>1281478.19</v>
      </c>
      <c r="W338" s="64">
        <v>1067898.49</v>
      </c>
      <c r="X338" s="46" t="s">
        <v>596</v>
      </c>
      <c r="Y338" s="20" t="s">
        <v>1572</v>
      </c>
      <c r="Z338" s="39"/>
      <c r="AA338" s="40"/>
      <c r="AB338" s="27"/>
      <c r="AC338" s="27"/>
      <c r="AD338" s="27"/>
      <c r="AE338" s="40"/>
      <c r="AF338" s="24"/>
      <c r="AG338" s="39"/>
      <c r="AH338" s="39"/>
      <c r="AI338" s="37"/>
      <c r="AJ338" s="37"/>
      <c r="AK338" s="39"/>
      <c r="AL338" s="39"/>
      <c r="AM338" s="37"/>
      <c r="AN338" s="37"/>
      <c r="AO338" s="27"/>
      <c r="AP338" s="27"/>
      <c r="AQ338" s="27"/>
      <c r="AR338" s="44"/>
      <c r="AS338" s="42"/>
      <c r="AT338" s="41"/>
      <c r="AU338" s="42"/>
      <c r="AV338" s="39"/>
      <c r="AW338" s="42"/>
      <c r="AX338" s="42"/>
      <c r="AY338" s="42"/>
      <c r="AZ338" s="37"/>
      <c r="BA338" s="37"/>
      <c r="BB338" s="37"/>
      <c r="BC338" s="37"/>
      <c r="BD338" s="159"/>
      <c r="BE338" s="27"/>
      <c r="BF338" s="20" t="s">
        <v>49</v>
      </c>
      <c r="BG338" s="30"/>
      <c r="BH338" s="43"/>
      <c r="BI338" s="35"/>
      <c r="BJ338" s="35"/>
    </row>
    <row r="339" spans="1:62" s="33" customFormat="1" ht="90" x14ac:dyDescent="0.2">
      <c r="A339" s="20"/>
      <c r="B339" s="36"/>
      <c r="C339" s="20" t="s">
        <v>1573</v>
      </c>
      <c r="D339" s="20" t="s">
        <v>51</v>
      </c>
      <c r="E339" s="46" t="s">
        <v>54</v>
      </c>
      <c r="F339" s="20">
        <v>32110367976</v>
      </c>
      <c r="G339" s="35" t="s">
        <v>47</v>
      </c>
      <c r="H339" s="35" t="s">
        <v>52</v>
      </c>
      <c r="I339" s="37">
        <v>44356</v>
      </c>
      <c r="J339" s="51" t="s">
        <v>1109</v>
      </c>
      <c r="K339" s="160" t="s">
        <v>1110</v>
      </c>
      <c r="L339" s="25" t="s">
        <v>630</v>
      </c>
      <c r="M339" s="344">
        <v>402</v>
      </c>
      <c r="N339" s="25" t="s">
        <v>750</v>
      </c>
      <c r="O339" s="158" t="s">
        <v>47</v>
      </c>
      <c r="P339" s="158" t="s">
        <v>47</v>
      </c>
      <c r="Q339" s="177" t="s">
        <v>47</v>
      </c>
      <c r="R339" s="25" t="s">
        <v>727</v>
      </c>
      <c r="S339" s="20" t="s">
        <v>722</v>
      </c>
      <c r="T339" s="20" t="s">
        <v>714</v>
      </c>
      <c r="U339" s="20" t="s">
        <v>729</v>
      </c>
      <c r="V339" s="26">
        <f>W339*1.2</f>
        <v>614473430.20799994</v>
      </c>
      <c r="W339" s="64">
        <v>512061191.83999997</v>
      </c>
      <c r="X339" s="46" t="s">
        <v>716</v>
      </c>
      <c r="Y339" s="20" t="s">
        <v>747</v>
      </c>
      <c r="Z339" s="39" t="s">
        <v>47</v>
      </c>
      <c r="AA339" s="40" t="s">
        <v>47</v>
      </c>
      <c r="AB339" s="27">
        <v>4</v>
      </c>
      <c r="AC339" s="27">
        <v>0</v>
      </c>
      <c r="AD339" s="27" t="s">
        <v>47</v>
      </c>
      <c r="AE339" s="40" t="s">
        <v>47</v>
      </c>
      <c r="AF339" s="24">
        <v>44379</v>
      </c>
      <c r="AG339" s="39" t="s">
        <v>47</v>
      </c>
      <c r="AH339" s="39" t="s">
        <v>47</v>
      </c>
      <c r="AI339" s="37" t="s">
        <v>47</v>
      </c>
      <c r="AJ339" s="37" t="s">
        <v>47</v>
      </c>
      <c r="AK339" s="39" t="s">
        <v>1760</v>
      </c>
      <c r="AL339" s="39" t="s">
        <v>186</v>
      </c>
      <c r="AM339" s="37">
        <v>44390</v>
      </c>
      <c r="AN339" s="37">
        <v>44390</v>
      </c>
      <c r="AO339" s="27" t="s">
        <v>47</v>
      </c>
      <c r="AP339" s="27"/>
      <c r="AQ339" s="27" t="s">
        <v>1761</v>
      </c>
      <c r="AR339" s="44">
        <v>7726451609</v>
      </c>
      <c r="AS339" s="42">
        <f>AT339*1.2</f>
        <v>613389999.99599993</v>
      </c>
      <c r="AT339" s="41">
        <v>511158333.32999998</v>
      </c>
      <c r="AU339" s="42" t="s">
        <v>91</v>
      </c>
      <c r="AV339" s="39" t="s">
        <v>1762</v>
      </c>
      <c r="AW339" s="42">
        <v>877819186</v>
      </c>
      <c r="AX339" s="42"/>
      <c r="AY339" s="42"/>
      <c r="AZ339" s="37"/>
      <c r="BA339" s="37"/>
      <c r="BB339" s="37"/>
      <c r="BC339" s="37"/>
      <c r="BD339" s="159"/>
      <c r="BE339" s="27"/>
      <c r="BF339" s="20" t="s">
        <v>65</v>
      </c>
      <c r="BG339" s="30"/>
      <c r="BH339" s="91"/>
      <c r="BI339" s="60">
        <v>44354</v>
      </c>
      <c r="BJ339" s="60">
        <v>44356</v>
      </c>
    </row>
    <row r="340" spans="1:62" s="360" customFormat="1" ht="42.75" x14ac:dyDescent="0.2">
      <c r="A340" s="336"/>
      <c r="B340" s="337">
        <v>44351</v>
      </c>
      <c r="C340" s="336" t="s">
        <v>1574</v>
      </c>
      <c r="D340" s="336" t="s">
        <v>45</v>
      </c>
      <c r="E340" s="338" t="s">
        <v>54</v>
      </c>
      <c r="F340" s="336">
        <v>32110421505</v>
      </c>
      <c r="G340" s="339" t="s">
        <v>47</v>
      </c>
      <c r="H340" s="339" t="s">
        <v>52</v>
      </c>
      <c r="I340" s="340">
        <v>44375</v>
      </c>
      <c r="J340" s="341" t="s">
        <v>1575</v>
      </c>
      <c r="K340" s="342" t="s">
        <v>1576</v>
      </c>
      <c r="L340" s="343" t="s">
        <v>830</v>
      </c>
      <c r="M340" s="344">
        <v>403</v>
      </c>
      <c r="N340" s="343" t="s">
        <v>1577</v>
      </c>
      <c r="O340" s="345" t="s">
        <v>47</v>
      </c>
      <c r="P340" s="345"/>
      <c r="Q340" s="346"/>
      <c r="R340" s="343" t="s">
        <v>781</v>
      </c>
      <c r="S340" s="336" t="s">
        <v>593</v>
      </c>
      <c r="T340" s="336" t="s">
        <v>865</v>
      </c>
      <c r="U340" s="336" t="s">
        <v>595</v>
      </c>
      <c r="V340" s="347">
        <f>W340*1.2</f>
        <v>39927600</v>
      </c>
      <c r="W340" s="348">
        <v>33273000</v>
      </c>
      <c r="X340" s="338" t="s">
        <v>693</v>
      </c>
      <c r="Y340" s="336" t="s">
        <v>1578</v>
      </c>
      <c r="Z340" s="349" t="s">
        <v>47</v>
      </c>
      <c r="AA340" s="350" t="s">
        <v>47</v>
      </c>
      <c r="AB340" s="351">
        <v>0</v>
      </c>
      <c r="AC340" s="351">
        <v>0</v>
      </c>
      <c r="AD340" s="351" t="s">
        <v>47</v>
      </c>
      <c r="AE340" s="350" t="s">
        <v>47</v>
      </c>
      <c r="AF340" s="352" t="s">
        <v>47</v>
      </c>
      <c r="AG340" s="352" t="s">
        <v>47</v>
      </c>
      <c r="AH340" s="352" t="s">
        <v>47</v>
      </c>
      <c r="AI340" s="352" t="s">
        <v>47</v>
      </c>
      <c r="AJ340" s="352" t="s">
        <v>47</v>
      </c>
      <c r="AK340" s="352" t="s">
        <v>47</v>
      </c>
      <c r="AL340" s="352" t="s">
        <v>47</v>
      </c>
      <c r="AM340" s="352" t="s">
        <v>47</v>
      </c>
      <c r="AN340" s="352" t="s">
        <v>47</v>
      </c>
      <c r="AO340" s="351" t="s">
        <v>52</v>
      </c>
      <c r="AP340" s="351" t="s">
        <v>58</v>
      </c>
      <c r="AQ340" s="351" t="s">
        <v>47</v>
      </c>
      <c r="AR340" s="374" t="s">
        <v>47</v>
      </c>
      <c r="AS340" s="354"/>
      <c r="AT340" s="355"/>
      <c r="AU340" s="354"/>
      <c r="AV340" s="349"/>
      <c r="AW340" s="354"/>
      <c r="AX340" s="354"/>
      <c r="AY340" s="354"/>
      <c r="AZ340" s="340"/>
      <c r="BA340" s="340"/>
      <c r="BB340" s="340"/>
      <c r="BC340" s="340"/>
      <c r="BD340" s="356"/>
      <c r="BE340" s="351" t="s">
        <v>1763</v>
      </c>
      <c r="BF340" s="336" t="s">
        <v>104</v>
      </c>
      <c r="BG340" s="357"/>
      <c r="BH340" s="358"/>
      <c r="BI340" s="339"/>
      <c r="BJ340" s="339"/>
    </row>
    <row r="341" spans="1:62" s="33" customFormat="1" ht="45" x14ac:dyDescent="0.2">
      <c r="A341" s="20"/>
      <c r="B341" s="36">
        <v>44350</v>
      </c>
      <c r="C341" s="20" t="s">
        <v>1579</v>
      </c>
      <c r="D341" s="20" t="s">
        <v>45</v>
      </c>
      <c r="E341" s="46" t="s">
        <v>234</v>
      </c>
      <c r="F341" s="20">
        <v>32110372855</v>
      </c>
      <c r="G341" s="35" t="s">
        <v>47</v>
      </c>
      <c r="H341" s="35" t="s">
        <v>52</v>
      </c>
      <c r="I341" s="24">
        <v>44357</v>
      </c>
      <c r="J341" s="46" t="s">
        <v>1580</v>
      </c>
      <c r="K341" s="160"/>
      <c r="L341" s="25" t="s">
        <v>590</v>
      </c>
      <c r="M341" s="344">
        <v>404</v>
      </c>
      <c r="N341" s="25" t="s">
        <v>774</v>
      </c>
      <c r="O341" s="158" t="s">
        <v>47</v>
      </c>
      <c r="P341" s="158"/>
      <c r="Q341" s="177"/>
      <c r="R341" s="25" t="s">
        <v>592</v>
      </c>
      <c r="S341" s="20" t="s">
        <v>610</v>
      </c>
      <c r="T341" s="20" t="s">
        <v>608</v>
      </c>
      <c r="U341" s="20" t="s">
        <v>595</v>
      </c>
      <c r="V341" s="26">
        <v>556088.88</v>
      </c>
      <c r="W341" s="86">
        <v>463407.4</v>
      </c>
      <c r="X341" s="46" t="s">
        <v>776</v>
      </c>
      <c r="Y341" s="20" t="s">
        <v>796</v>
      </c>
      <c r="Z341" s="39" t="s">
        <v>1764</v>
      </c>
      <c r="AA341" s="39" t="s">
        <v>1765</v>
      </c>
      <c r="AB341" s="27">
        <v>1</v>
      </c>
      <c r="AC341" s="27">
        <v>0</v>
      </c>
      <c r="AD341" s="27" t="s">
        <v>47</v>
      </c>
      <c r="AE341" s="27" t="s">
        <v>47</v>
      </c>
      <c r="AF341" s="24">
        <v>44371</v>
      </c>
      <c r="AG341" s="39" t="s">
        <v>1764</v>
      </c>
      <c r="AH341" s="39"/>
      <c r="AI341" s="37">
        <v>44376</v>
      </c>
      <c r="AJ341" s="37">
        <v>44376</v>
      </c>
      <c r="AK341" s="39" t="s">
        <v>47</v>
      </c>
      <c r="AL341" s="39" t="s">
        <v>47</v>
      </c>
      <c r="AM341" s="37" t="s">
        <v>47</v>
      </c>
      <c r="AN341" s="37" t="s">
        <v>47</v>
      </c>
      <c r="AO341" s="27" t="s">
        <v>52</v>
      </c>
      <c r="AP341" s="27" t="s">
        <v>868</v>
      </c>
      <c r="AQ341" s="27" t="s">
        <v>1766</v>
      </c>
      <c r="AR341" s="44">
        <v>7604288970</v>
      </c>
      <c r="AS341" s="42">
        <f>AT341*1.2</f>
        <v>511560</v>
      </c>
      <c r="AT341" s="41">
        <v>426300</v>
      </c>
      <c r="AU341" s="42" t="s">
        <v>84</v>
      </c>
      <c r="AV341" s="39"/>
      <c r="AW341" s="42"/>
      <c r="AX341" s="42">
        <v>511560</v>
      </c>
      <c r="AY341" s="42">
        <f>AX341/1.2</f>
        <v>426300</v>
      </c>
      <c r="AZ341" s="37" t="s">
        <v>1767</v>
      </c>
      <c r="BA341" s="37">
        <v>44389</v>
      </c>
      <c r="BB341" s="37" t="s">
        <v>52</v>
      </c>
      <c r="BC341" s="37">
        <v>44389</v>
      </c>
      <c r="BD341" s="159"/>
      <c r="BE341" s="27"/>
      <c r="BF341" s="20" t="s">
        <v>49</v>
      </c>
      <c r="BG341" s="30"/>
      <c r="BH341" s="43"/>
      <c r="BI341" s="35"/>
      <c r="BJ341" s="35"/>
    </row>
    <row r="342" spans="1:62" s="33" customFormat="1" ht="45" x14ac:dyDescent="0.2">
      <c r="A342" s="20"/>
      <c r="B342" s="36"/>
      <c r="C342" s="20"/>
      <c r="D342" s="20"/>
      <c r="E342" s="46" t="s">
        <v>54</v>
      </c>
      <c r="F342" s="20"/>
      <c r="G342" s="35" t="s">
        <v>47</v>
      </c>
      <c r="H342" s="35"/>
      <c r="I342" s="20"/>
      <c r="J342" s="46" t="s">
        <v>1581</v>
      </c>
      <c r="K342" s="160"/>
      <c r="L342" s="25"/>
      <c r="M342" s="344">
        <v>405</v>
      </c>
      <c r="N342" s="25" t="s">
        <v>1582</v>
      </c>
      <c r="O342" s="158" t="s">
        <v>47</v>
      </c>
      <c r="P342" s="158"/>
      <c r="Q342" s="177"/>
      <c r="R342" s="25"/>
      <c r="S342" s="20"/>
      <c r="T342" s="20" t="s">
        <v>608</v>
      </c>
      <c r="U342" s="20"/>
      <c r="V342" s="26"/>
      <c r="W342" s="86">
        <v>1341895.98</v>
      </c>
      <c r="X342" s="46" t="s">
        <v>640</v>
      </c>
      <c r="Y342" s="20"/>
      <c r="Z342" s="39"/>
      <c r="AA342" s="39"/>
      <c r="AB342" s="27"/>
      <c r="AC342" s="27"/>
      <c r="AD342" s="27"/>
      <c r="AE342" s="27"/>
      <c r="AF342" s="24"/>
      <c r="AG342" s="39"/>
      <c r="AH342" s="39"/>
      <c r="AI342" s="37"/>
      <c r="AJ342" s="37"/>
      <c r="AK342" s="39"/>
      <c r="AL342" s="39"/>
      <c r="AM342" s="37"/>
      <c r="AN342" s="37"/>
      <c r="AO342" s="27"/>
      <c r="AP342" s="27"/>
      <c r="AQ342" s="27"/>
      <c r="AR342" s="44"/>
      <c r="AS342" s="42"/>
      <c r="AT342" s="41"/>
      <c r="AU342" s="42"/>
      <c r="AV342" s="39"/>
      <c r="AW342" s="42"/>
      <c r="AX342" s="42"/>
      <c r="AY342" s="42"/>
      <c r="AZ342" s="37"/>
      <c r="BA342" s="37"/>
      <c r="BB342" s="37"/>
      <c r="BC342" s="37"/>
      <c r="BD342" s="159"/>
      <c r="BE342" s="27"/>
      <c r="BF342" s="20"/>
      <c r="BG342" s="30"/>
      <c r="BH342" s="43"/>
      <c r="BI342" s="35"/>
      <c r="BJ342" s="35"/>
    </row>
    <row r="343" spans="1:62" s="33" customFormat="1" ht="75" x14ac:dyDescent="0.2">
      <c r="A343" s="20"/>
      <c r="B343" s="36">
        <v>44351</v>
      </c>
      <c r="C343" s="20" t="s">
        <v>1583</v>
      </c>
      <c r="D343" s="20" t="s">
        <v>45</v>
      </c>
      <c r="E343" s="46" t="s">
        <v>259</v>
      </c>
      <c r="F343" s="20">
        <v>32110376925</v>
      </c>
      <c r="G343" s="35" t="s">
        <v>47</v>
      </c>
      <c r="H343" s="35" t="s">
        <v>47</v>
      </c>
      <c r="I343" s="37">
        <v>44358</v>
      </c>
      <c r="J343" s="46" t="s">
        <v>1584</v>
      </c>
      <c r="K343" s="160"/>
      <c r="L343" s="25" t="s">
        <v>590</v>
      </c>
      <c r="M343" s="344">
        <v>406</v>
      </c>
      <c r="N343" s="25" t="s">
        <v>1585</v>
      </c>
      <c r="O343" s="158" t="s">
        <v>47</v>
      </c>
      <c r="P343" s="158"/>
      <c r="Q343" s="177"/>
      <c r="R343" s="25" t="s">
        <v>592</v>
      </c>
      <c r="S343" s="20" t="s">
        <v>593</v>
      </c>
      <c r="T343" s="20" t="s">
        <v>594</v>
      </c>
      <c r="U343" s="20" t="s">
        <v>595</v>
      </c>
      <c r="V343" s="26">
        <v>867427.2</v>
      </c>
      <c r="W343" s="86">
        <v>722856</v>
      </c>
      <c r="X343" s="46" t="s">
        <v>640</v>
      </c>
      <c r="Y343" s="20" t="s">
        <v>1586</v>
      </c>
      <c r="Z343" s="39"/>
      <c r="AA343" s="40"/>
      <c r="AB343" s="27">
        <v>2</v>
      </c>
      <c r="AC343" s="27">
        <v>0</v>
      </c>
      <c r="AD343" s="27" t="s">
        <v>47</v>
      </c>
      <c r="AE343" s="40" t="s">
        <v>47</v>
      </c>
      <c r="AF343" s="24">
        <v>44371</v>
      </c>
      <c r="AG343" s="39" t="s">
        <v>1768</v>
      </c>
      <c r="AH343" s="39"/>
      <c r="AI343" s="37">
        <v>44376</v>
      </c>
      <c r="AJ343" s="37">
        <v>44376</v>
      </c>
      <c r="AK343" s="39" t="s">
        <v>47</v>
      </c>
      <c r="AL343" s="39" t="s">
        <v>47</v>
      </c>
      <c r="AM343" s="37" t="s">
        <v>47</v>
      </c>
      <c r="AN343" s="37" t="s">
        <v>47</v>
      </c>
      <c r="AO343" s="27" t="s">
        <v>47</v>
      </c>
      <c r="AP343" s="27"/>
      <c r="AQ343" s="27" t="s">
        <v>1769</v>
      </c>
      <c r="AR343" s="44">
        <v>7203481782</v>
      </c>
      <c r="AS343" s="42">
        <v>0</v>
      </c>
      <c r="AT343" s="41">
        <v>578496</v>
      </c>
      <c r="AU343" s="42" t="s">
        <v>91</v>
      </c>
      <c r="AV343" s="39" t="s">
        <v>1770</v>
      </c>
      <c r="AW343" s="42">
        <v>721900</v>
      </c>
      <c r="AX343" s="42"/>
      <c r="AY343" s="42">
        <v>578496</v>
      </c>
      <c r="AZ343" s="37" t="s">
        <v>1771</v>
      </c>
      <c r="BA343" s="37">
        <v>44390</v>
      </c>
      <c r="BB343" s="37" t="s">
        <v>47</v>
      </c>
      <c r="BC343" s="37">
        <v>44390</v>
      </c>
      <c r="BD343" s="159"/>
      <c r="BE343" s="27"/>
      <c r="BF343" s="20" t="s">
        <v>49</v>
      </c>
      <c r="BG343" s="30"/>
      <c r="BH343" s="43"/>
      <c r="BI343" s="35"/>
      <c r="BJ343" s="35"/>
    </row>
    <row r="344" spans="1:62" s="33" customFormat="1" ht="60" x14ac:dyDescent="0.2">
      <c r="A344" s="20"/>
      <c r="B344" s="36">
        <v>44355</v>
      </c>
      <c r="C344" s="20" t="s">
        <v>1587</v>
      </c>
      <c r="D344" s="20" t="s">
        <v>45</v>
      </c>
      <c r="E344" s="46" t="s">
        <v>54</v>
      </c>
      <c r="F344" s="20">
        <v>32110382041</v>
      </c>
      <c r="G344" s="35" t="s">
        <v>47</v>
      </c>
      <c r="H344" s="35" t="s">
        <v>52</v>
      </c>
      <c r="I344" s="37">
        <v>44362</v>
      </c>
      <c r="J344" s="51" t="s">
        <v>1588</v>
      </c>
      <c r="K344" s="160" t="s">
        <v>1589</v>
      </c>
      <c r="L344" s="25" t="s">
        <v>630</v>
      </c>
      <c r="M344" s="344">
        <v>407</v>
      </c>
      <c r="N344" s="25" t="s">
        <v>623</v>
      </c>
      <c r="O344" s="158" t="s">
        <v>47</v>
      </c>
      <c r="P344" s="158"/>
      <c r="Q344" s="177"/>
      <c r="R344" s="25"/>
      <c r="S344" s="20"/>
      <c r="T344" s="20" t="s">
        <v>624</v>
      </c>
      <c r="U344" s="20"/>
      <c r="V344" s="26"/>
      <c r="W344" s="48">
        <v>634000</v>
      </c>
      <c r="X344" s="175" t="s">
        <v>954</v>
      </c>
      <c r="Y344" s="20"/>
      <c r="Z344" s="39"/>
      <c r="AA344" s="39"/>
      <c r="AB344" s="27"/>
      <c r="AC344" s="27"/>
      <c r="AD344" s="27"/>
      <c r="AE344" s="27"/>
      <c r="AF344" s="24"/>
      <c r="AG344" s="52"/>
      <c r="AH344" s="20"/>
      <c r="AI344" s="37"/>
      <c r="AJ344" s="37"/>
      <c r="AK344" s="39"/>
      <c r="AL344" s="39"/>
      <c r="AM344" s="37"/>
      <c r="AN344" s="37"/>
      <c r="AO344" s="27"/>
      <c r="AP344" s="27"/>
      <c r="AQ344" s="27"/>
      <c r="AR344" s="44"/>
      <c r="AS344" s="26"/>
      <c r="AT344" s="48"/>
      <c r="AU344" s="42"/>
      <c r="AV344" s="39"/>
      <c r="AW344" s="39"/>
      <c r="AX344" s="42"/>
      <c r="AY344" s="42"/>
      <c r="AZ344" s="37"/>
      <c r="BA344" s="37"/>
      <c r="BB344" s="37"/>
      <c r="BC344" s="37"/>
      <c r="BD344" s="159"/>
      <c r="BE344" s="27"/>
      <c r="BF344" s="20"/>
      <c r="BG344" s="30"/>
      <c r="BH344" s="43"/>
      <c r="BI344" s="35"/>
      <c r="BJ344" s="35"/>
    </row>
    <row r="345" spans="1:62" s="33" customFormat="1" ht="30" x14ac:dyDescent="0.2">
      <c r="A345" s="20"/>
      <c r="B345" s="36"/>
      <c r="C345" s="271" t="s">
        <v>1590</v>
      </c>
      <c r="D345" s="20" t="s">
        <v>45</v>
      </c>
      <c r="E345" s="46" t="s">
        <v>55</v>
      </c>
      <c r="F345" s="20" t="s">
        <v>47</v>
      </c>
      <c r="G345" s="35" t="s">
        <v>47</v>
      </c>
      <c r="H345" s="35" t="s">
        <v>47</v>
      </c>
      <c r="I345" s="37" t="s">
        <v>47</v>
      </c>
      <c r="J345" s="51" t="s">
        <v>1591</v>
      </c>
      <c r="K345" s="160" t="s">
        <v>47</v>
      </c>
      <c r="L345" s="25" t="s">
        <v>604</v>
      </c>
      <c r="M345" s="344">
        <v>408</v>
      </c>
      <c r="N345" s="25" t="s">
        <v>789</v>
      </c>
      <c r="O345" s="158" t="s">
        <v>47</v>
      </c>
      <c r="P345" s="158"/>
      <c r="Q345" s="177"/>
      <c r="R345" s="25" t="s">
        <v>592</v>
      </c>
      <c r="S345" s="20" t="s">
        <v>610</v>
      </c>
      <c r="T345" s="20" t="s">
        <v>660</v>
      </c>
      <c r="U345" s="20" t="s">
        <v>595</v>
      </c>
      <c r="V345" s="26">
        <f>W345*1.2</f>
        <v>236916</v>
      </c>
      <c r="W345" s="48">
        <v>197430</v>
      </c>
      <c r="X345" s="175" t="s">
        <v>790</v>
      </c>
      <c r="Y345" s="20" t="s">
        <v>1592</v>
      </c>
      <c r="Z345" s="39" t="s">
        <v>47</v>
      </c>
      <c r="AA345" s="39" t="s">
        <v>47</v>
      </c>
      <c r="AB345" s="27">
        <v>1</v>
      </c>
      <c r="AC345" s="27">
        <v>0</v>
      </c>
      <c r="AD345" s="27" t="s">
        <v>47</v>
      </c>
      <c r="AE345" s="27" t="s">
        <v>47</v>
      </c>
      <c r="AF345" s="24">
        <v>44350</v>
      </c>
      <c r="AG345" s="39" t="s">
        <v>1234</v>
      </c>
      <c r="AH345" s="39" t="s">
        <v>98</v>
      </c>
      <c r="AI345" s="37">
        <v>44354</v>
      </c>
      <c r="AJ345" s="37" t="s">
        <v>47</v>
      </c>
      <c r="AK345" s="37" t="s">
        <v>47</v>
      </c>
      <c r="AL345" s="37" t="s">
        <v>47</v>
      </c>
      <c r="AM345" s="37" t="s">
        <v>47</v>
      </c>
      <c r="AN345" s="37" t="s">
        <v>47</v>
      </c>
      <c r="AO345" s="27" t="s">
        <v>47</v>
      </c>
      <c r="AP345" s="27"/>
      <c r="AQ345" s="27" t="s">
        <v>1593</v>
      </c>
      <c r="AR345" s="44">
        <v>7203420187</v>
      </c>
      <c r="AS345" s="42">
        <f t="shared" ref="AS345:AS350" si="1">AT345*1.2</f>
        <v>236916</v>
      </c>
      <c r="AT345" s="41">
        <f>W345</f>
        <v>197430</v>
      </c>
      <c r="AU345" s="42" t="s">
        <v>91</v>
      </c>
      <c r="AV345" s="39" t="s">
        <v>47</v>
      </c>
      <c r="AW345" s="42" t="s">
        <v>47</v>
      </c>
      <c r="AX345" s="42">
        <v>236916</v>
      </c>
      <c r="AY345" s="42">
        <f>AX345/1.2</f>
        <v>197430</v>
      </c>
      <c r="AZ345" s="37" t="s">
        <v>1594</v>
      </c>
      <c r="BA345" s="37">
        <v>44377</v>
      </c>
      <c r="BB345" s="37" t="s">
        <v>47</v>
      </c>
      <c r="BC345" s="37">
        <v>44378</v>
      </c>
      <c r="BD345" s="159"/>
      <c r="BE345" s="27"/>
      <c r="BF345" s="20" t="s">
        <v>60</v>
      </c>
      <c r="BG345" s="30" t="s">
        <v>110</v>
      </c>
      <c r="BH345" s="43"/>
      <c r="BI345" s="35"/>
      <c r="BJ345" s="35"/>
    </row>
    <row r="346" spans="1:62" s="33" customFormat="1" ht="45" x14ac:dyDescent="0.2">
      <c r="A346" s="20"/>
      <c r="B346" s="36"/>
      <c r="C346" s="271" t="s">
        <v>1595</v>
      </c>
      <c r="D346" s="20" t="s">
        <v>45</v>
      </c>
      <c r="E346" s="46" t="s">
        <v>55</v>
      </c>
      <c r="F346" s="20" t="s">
        <v>47</v>
      </c>
      <c r="G346" s="35" t="s">
        <v>47</v>
      </c>
      <c r="H346" s="35" t="s">
        <v>47</v>
      </c>
      <c r="I346" s="37" t="s">
        <v>47</v>
      </c>
      <c r="J346" s="51" t="s">
        <v>1596</v>
      </c>
      <c r="K346" s="160" t="s">
        <v>47</v>
      </c>
      <c r="L346" s="25" t="s">
        <v>604</v>
      </c>
      <c r="M346" s="344">
        <v>409</v>
      </c>
      <c r="N346" s="25" t="s">
        <v>1547</v>
      </c>
      <c r="O346" s="158" t="s">
        <v>47</v>
      </c>
      <c r="P346" s="158" t="s">
        <v>52</v>
      </c>
      <c r="Q346" s="177" t="s">
        <v>644</v>
      </c>
      <c r="R346" s="25" t="s">
        <v>592</v>
      </c>
      <c r="S346" s="20" t="s">
        <v>610</v>
      </c>
      <c r="T346" s="20" t="s">
        <v>608</v>
      </c>
      <c r="U346" s="20" t="s">
        <v>595</v>
      </c>
      <c r="V346" s="26">
        <f>W346*1.2</f>
        <v>175299.99599999998</v>
      </c>
      <c r="W346" s="48">
        <v>146083.32999999999</v>
      </c>
      <c r="X346" s="175" t="s">
        <v>776</v>
      </c>
      <c r="Y346" s="20" t="s">
        <v>993</v>
      </c>
      <c r="Z346" s="39" t="s">
        <v>47</v>
      </c>
      <c r="AA346" s="39" t="s">
        <v>47</v>
      </c>
      <c r="AB346" s="27">
        <v>1</v>
      </c>
      <c r="AC346" s="27">
        <v>0</v>
      </c>
      <c r="AD346" s="27" t="s">
        <v>47</v>
      </c>
      <c r="AE346" s="27" t="s">
        <v>47</v>
      </c>
      <c r="AF346" s="24">
        <v>44350</v>
      </c>
      <c r="AG346" s="39" t="s">
        <v>1234</v>
      </c>
      <c r="AH346" s="39" t="s">
        <v>73</v>
      </c>
      <c r="AI346" s="37">
        <v>44354</v>
      </c>
      <c r="AJ346" s="37" t="s">
        <v>47</v>
      </c>
      <c r="AK346" s="37" t="s">
        <v>47</v>
      </c>
      <c r="AL346" s="37" t="s">
        <v>47</v>
      </c>
      <c r="AM346" s="37" t="s">
        <v>47</v>
      </c>
      <c r="AN346" s="37" t="s">
        <v>47</v>
      </c>
      <c r="AO346" s="27" t="s">
        <v>47</v>
      </c>
      <c r="AP346" s="27"/>
      <c r="AQ346" s="27" t="s">
        <v>1597</v>
      </c>
      <c r="AR346" s="44">
        <v>7801514191</v>
      </c>
      <c r="AS346" s="42">
        <f t="shared" si="1"/>
        <v>175299.99599999998</v>
      </c>
      <c r="AT346" s="41">
        <f>W346</f>
        <v>146083.32999999999</v>
      </c>
      <c r="AU346" s="42" t="s">
        <v>91</v>
      </c>
      <c r="AV346" s="39" t="s">
        <v>47</v>
      </c>
      <c r="AW346" s="42" t="s">
        <v>47</v>
      </c>
      <c r="AX346" s="42">
        <v>175300</v>
      </c>
      <c r="AY346" s="42">
        <f>AX346/1.2</f>
        <v>146083.33333333334</v>
      </c>
      <c r="AZ346" s="37" t="s">
        <v>1598</v>
      </c>
      <c r="BA346" s="37">
        <v>44370</v>
      </c>
      <c r="BB346" s="37" t="s">
        <v>47</v>
      </c>
      <c r="BC346" s="37">
        <v>44370</v>
      </c>
      <c r="BD346" s="159"/>
      <c r="BE346" s="27"/>
      <c r="BF346" s="20" t="s">
        <v>60</v>
      </c>
      <c r="BG346" s="30" t="s">
        <v>248</v>
      </c>
      <c r="BH346" s="43"/>
      <c r="BI346" s="35"/>
      <c r="BJ346" s="35"/>
    </row>
    <row r="347" spans="1:62" s="33" customFormat="1" ht="45" x14ac:dyDescent="0.2">
      <c r="A347" s="20"/>
      <c r="B347" s="36"/>
      <c r="C347" s="271" t="s">
        <v>1599</v>
      </c>
      <c r="D347" s="20" t="s">
        <v>45</v>
      </c>
      <c r="E347" s="46" t="s">
        <v>55</v>
      </c>
      <c r="F347" s="20" t="s">
        <v>47</v>
      </c>
      <c r="G347" s="35" t="s">
        <v>47</v>
      </c>
      <c r="H347" s="35" t="s">
        <v>47</v>
      </c>
      <c r="I347" s="37" t="s">
        <v>47</v>
      </c>
      <c r="J347" s="51" t="s">
        <v>1600</v>
      </c>
      <c r="K347" s="160" t="s">
        <v>47</v>
      </c>
      <c r="L347" s="25" t="s">
        <v>604</v>
      </c>
      <c r="M347" s="344">
        <v>410</v>
      </c>
      <c r="N347" s="25" t="s">
        <v>804</v>
      </c>
      <c r="O347" s="158" t="s">
        <v>47</v>
      </c>
      <c r="P347" s="158"/>
      <c r="Q347" s="177"/>
      <c r="R347" s="25" t="s">
        <v>592</v>
      </c>
      <c r="S347" s="20" t="s">
        <v>593</v>
      </c>
      <c r="T347" s="20" t="s">
        <v>608</v>
      </c>
      <c r="U347" s="20" t="s">
        <v>595</v>
      </c>
      <c r="V347" s="26">
        <f>W347*1</f>
        <v>300611.67</v>
      </c>
      <c r="W347" s="48">
        <v>300611.67</v>
      </c>
      <c r="X347" s="175" t="s">
        <v>776</v>
      </c>
      <c r="Y347" s="20" t="s">
        <v>993</v>
      </c>
      <c r="Z347" s="39" t="s">
        <v>47</v>
      </c>
      <c r="AA347" s="39" t="s">
        <v>47</v>
      </c>
      <c r="AB347" s="27">
        <v>1</v>
      </c>
      <c r="AC347" s="27">
        <v>0</v>
      </c>
      <c r="AD347" s="27" t="s">
        <v>47</v>
      </c>
      <c r="AE347" s="27" t="s">
        <v>47</v>
      </c>
      <c r="AF347" s="24">
        <v>44350</v>
      </c>
      <c r="AG347" s="39" t="s">
        <v>1234</v>
      </c>
      <c r="AH347" s="39" t="s">
        <v>1601</v>
      </c>
      <c r="AI347" s="37">
        <v>44354</v>
      </c>
      <c r="AJ347" s="37" t="s">
        <v>47</v>
      </c>
      <c r="AK347" s="37" t="s">
        <v>47</v>
      </c>
      <c r="AL347" s="37" t="s">
        <v>47</v>
      </c>
      <c r="AM347" s="37" t="s">
        <v>47</v>
      </c>
      <c r="AN347" s="37" t="s">
        <v>47</v>
      </c>
      <c r="AO347" s="27" t="s">
        <v>47</v>
      </c>
      <c r="AP347" s="27"/>
      <c r="AQ347" s="27" t="s">
        <v>1602</v>
      </c>
      <c r="AR347" s="44">
        <v>7203421134</v>
      </c>
      <c r="AS347" s="42">
        <f t="shared" si="1"/>
        <v>360734.00399999996</v>
      </c>
      <c r="AT347" s="41">
        <f>W347</f>
        <v>300611.67</v>
      </c>
      <c r="AU347" s="42" t="s">
        <v>91</v>
      </c>
      <c r="AV347" s="39" t="s">
        <v>47</v>
      </c>
      <c r="AW347" s="42" t="s">
        <v>47</v>
      </c>
      <c r="AX347" s="42">
        <v>360734</v>
      </c>
      <c r="AY347" s="42">
        <f>AX347/1.2</f>
        <v>300611.66666666669</v>
      </c>
      <c r="AZ347" s="37" t="s">
        <v>1603</v>
      </c>
      <c r="BA347" s="37">
        <v>44363</v>
      </c>
      <c r="BB347" s="37" t="s">
        <v>47</v>
      </c>
      <c r="BC347" s="37">
        <v>44363</v>
      </c>
      <c r="BD347" s="159"/>
      <c r="BE347" s="27"/>
      <c r="BF347" s="20" t="s">
        <v>60</v>
      </c>
      <c r="BG347" s="30" t="s">
        <v>75</v>
      </c>
      <c r="BH347" s="43"/>
      <c r="BI347" s="35"/>
      <c r="BJ347" s="35"/>
    </row>
    <row r="348" spans="1:62" s="33" customFormat="1" ht="45" x14ac:dyDescent="0.2">
      <c r="A348" s="20"/>
      <c r="B348" s="36"/>
      <c r="C348" s="271" t="s">
        <v>1604</v>
      </c>
      <c r="D348" s="20" t="s">
        <v>45</v>
      </c>
      <c r="E348" s="46" t="s">
        <v>55</v>
      </c>
      <c r="F348" s="20" t="s">
        <v>47</v>
      </c>
      <c r="G348" s="35" t="s">
        <v>47</v>
      </c>
      <c r="H348" s="35" t="s">
        <v>47</v>
      </c>
      <c r="I348" s="37" t="s">
        <v>47</v>
      </c>
      <c r="J348" s="51" t="s">
        <v>1605</v>
      </c>
      <c r="K348" s="160" t="s">
        <v>47</v>
      </c>
      <c r="L348" s="25" t="s">
        <v>604</v>
      </c>
      <c r="M348" s="344">
        <v>411</v>
      </c>
      <c r="N348" s="25" t="s">
        <v>892</v>
      </c>
      <c r="O348" s="158" t="s">
        <v>47</v>
      </c>
      <c r="P348" s="158" t="s">
        <v>52</v>
      </c>
      <c r="Q348" s="177" t="s">
        <v>644</v>
      </c>
      <c r="R348" s="25" t="s">
        <v>592</v>
      </c>
      <c r="S348" s="20" t="s">
        <v>610</v>
      </c>
      <c r="T348" s="20" t="s">
        <v>608</v>
      </c>
      <c r="U348" s="20" t="s">
        <v>595</v>
      </c>
      <c r="V348" s="26">
        <f>W348*1.2</f>
        <v>407398.00800000003</v>
      </c>
      <c r="W348" s="48">
        <v>339498.34</v>
      </c>
      <c r="X348" s="175" t="s">
        <v>790</v>
      </c>
      <c r="Y348" s="20" t="s">
        <v>1592</v>
      </c>
      <c r="Z348" s="39" t="s">
        <v>47</v>
      </c>
      <c r="AA348" s="39" t="s">
        <v>47</v>
      </c>
      <c r="AB348" s="39" t="s">
        <v>108</v>
      </c>
      <c r="AC348" s="39" t="s">
        <v>469</v>
      </c>
      <c r="AD348" s="39" t="s">
        <v>47</v>
      </c>
      <c r="AE348" s="39" t="s">
        <v>47</v>
      </c>
      <c r="AF348" s="24">
        <v>44357</v>
      </c>
      <c r="AG348" s="24" t="s">
        <v>1435</v>
      </c>
      <c r="AH348" s="52" t="s">
        <v>1606</v>
      </c>
      <c r="AI348" s="24">
        <v>44358</v>
      </c>
      <c r="AJ348" s="24" t="s">
        <v>47</v>
      </c>
      <c r="AK348" s="24" t="s">
        <v>47</v>
      </c>
      <c r="AL348" s="24" t="s">
        <v>47</v>
      </c>
      <c r="AM348" s="24" t="s">
        <v>47</v>
      </c>
      <c r="AN348" s="24" t="s">
        <v>47</v>
      </c>
      <c r="AO348" s="27" t="s">
        <v>47</v>
      </c>
      <c r="AP348" s="27"/>
      <c r="AQ348" s="27" t="s">
        <v>1607</v>
      </c>
      <c r="AR348" s="44">
        <v>7413009390</v>
      </c>
      <c r="AS348" s="42">
        <f t="shared" si="1"/>
        <v>407398.00800000003</v>
      </c>
      <c r="AT348" s="41">
        <f>W348</f>
        <v>339498.34</v>
      </c>
      <c r="AU348" s="42" t="s">
        <v>91</v>
      </c>
      <c r="AV348" s="39" t="s">
        <v>47</v>
      </c>
      <c r="AW348" s="42" t="s">
        <v>47</v>
      </c>
      <c r="AX348" s="42">
        <f>AY348*1.2</f>
        <v>407398.00800000003</v>
      </c>
      <c r="AY348" s="42">
        <v>339498.34</v>
      </c>
      <c r="AZ348" s="37" t="s">
        <v>1608</v>
      </c>
      <c r="BA348" s="37">
        <v>44365</v>
      </c>
      <c r="BB348" s="37" t="s">
        <v>47</v>
      </c>
      <c r="BC348" s="37">
        <v>44365</v>
      </c>
      <c r="BD348" s="159"/>
      <c r="BE348" s="27"/>
      <c r="BF348" s="20" t="s">
        <v>60</v>
      </c>
      <c r="BG348" s="30" t="s">
        <v>110</v>
      </c>
      <c r="BH348" s="43"/>
      <c r="BI348" s="60"/>
      <c r="BJ348" s="60"/>
    </row>
    <row r="349" spans="1:62" s="33" customFormat="1" ht="45" x14ac:dyDescent="0.2">
      <c r="A349" s="20"/>
      <c r="B349" s="36"/>
      <c r="C349" s="271" t="s">
        <v>1609</v>
      </c>
      <c r="D349" s="20" t="s">
        <v>45</v>
      </c>
      <c r="E349" s="46" t="s">
        <v>55</v>
      </c>
      <c r="F349" s="54" t="s">
        <v>47</v>
      </c>
      <c r="G349" s="35" t="s">
        <v>47</v>
      </c>
      <c r="H349" s="35" t="s">
        <v>47</v>
      </c>
      <c r="I349" s="37" t="s">
        <v>47</v>
      </c>
      <c r="J349" s="51" t="s">
        <v>1610</v>
      </c>
      <c r="K349" s="160" t="s">
        <v>47</v>
      </c>
      <c r="L349" s="25" t="s">
        <v>604</v>
      </c>
      <c r="M349" s="344">
        <v>412</v>
      </c>
      <c r="N349" s="182" t="s">
        <v>794</v>
      </c>
      <c r="O349" s="158">
        <v>60</v>
      </c>
      <c r="P349" s="158" t="s">
        <v>52</v>
      </c>
      <c r="Q349" s="177" t="s">
        <v>644</v>
      </c>
      <c r="R349" s="25" t="s">
        <v>592</v>
      </c>
      <c r="S349" s="20" t="s">
        <v>610</v>
      </c>
      <c r="T349" s="20" t="s">
        <v>613</v>
      </c>
      <c r="U349" s="20" t="s">
        <v>595</v>
      </c>
      <c r="V349" s="26">
        <f>W349*1.2</f>
        <v>375000</v>
      </c>
      <c r="W349" s="48">
        <v>312500</v>
      </c>
      <c r="X349" s="175" t="s">
        <v>776</v>
      </c>
      <c r="Y349" s="20" t="s">
        <v>993</v>
      </c>
      <c r="Z349" s="39" t="s">
        <v>47</v>
      </c>
      <c r="AA349" s="39" t="s">
        <v>47</v>
      </c>
      <c r="AB349" s="27">
        <v>1</v>
      </c>
      <c r="AC349" s="27">
        <v>0</v>
      </c>
      <c r="AD349" s="27" t="s">
        <v>47</v>
      </c>
      <c r="AE349" s="40" t="s">
        <v>47</v>
      </c>
      <c r="AF349" s="24">
        <v>44343</v>
      </c>
      <c r="AG349" s="52" t="s">
        <v>1401</v>
      </c>
      <c r="AH349" s="52" t="s">
        <v>295</v>
      </c>
      <c r="AI349" s="24">
        <v>44347</v>
      </c>
      <c r="AJ349" s="24" t="s">
        <v>47</v>
      </c>
      <c r="AK349" s="39" t="s">
        <v>47</v>
      </c>
      <c r="AL349" s="39" t="s">
        <v>47</v>
      </c>
      <c r="AM349" s="39" t="s">
        <v>47</v>
      </c>
      <c r="AN349" s="39" t="s">
        <v>47</v>
      </c>
      <c r="AO349" s="39" t="s">
        <v>47</v>
      </c>
      <c r="AP349" s="27"/>
      <c r="AQ349" s="27" t="s">
        <v>1611</v>
      </c>
      <c r="AR349" s="44">
        <v>6234084381</v>
      </c>
      <c r="AS349" s="42">
        <f t="shared" si="1"/>
        <v>375000</v>
      </c>
      <c r="AT349" s="41">
        <f>W349</f>
        <v>312500</v>
      </c>
      <c r="AU349" s="42" t="s">
        <v>84</v>
      </c>
      <c r="AV349" s="39" t="s">
        <v>47</v>
      </c>
      <c r="AW349" s="42" t="s">
        <v>47</v>
      </c>
      <c r="AX349" s="42">
        <v>375000</v>
      </c>
      <c r="AY349" s="42">
        <f>AX349/1.2</f>
        <v>312500</v>
      </c>
      <c r="AZ349" s="37" t="s">
        <v>1612</v>
      </c>
      <c r="BA349" s="37">
        <v>44363</v>
      </c>
      <c r="BB349" s="37" t="s">
        <v>47</v>
      </c>
      <c r="BC349" s="37">
        <v>44363</v>
      </c>
      <c r="BD349" s="159"/>
      <c r="BE349" s="27"/>
      <c r="BF349" s="20" t="s">
        <v>60</v>
      </c>
      <c r="BG349" s="30" t="s">
        <v>524</v>
      </c>
      <c r="BH349" s="43"/>
      <c r="BI349" s="60"/>
      <c r="BJ349" s="60"/>
    </row>
    <row r="350" spans="1:62" s="33" customFormat="1" ht="30" x14ac:dyDescent="0.2">
      <c r="A350" s="20"/>
      <c r="B350" s="36"/>
      <c r="C350" s="271" t="s">
        <v>1613</v>
      </c>
      <c r="D350" s="20" t="s">
        <v>51</v>
      </c>
      <c r="E350" s="46" t="s">
        <v>55</v>
      </c>
      <c r="F350" s="20" t="s">
        <v>47</v>
      </c>
      <c r="G350" s="35" t="s">
        <v>52</v>
      </c>
      <c r="H350" s="35" t="s">
        <v>47</v>
      </c>
      <c r="I350" s="37" t="s">
        <v>47</v>
      </c>
      <c r="J350" s="76" t="s">
        <v>1614</v>
      </c>
      <c r="K350" s="160" t="s">
        <v>47</v>
      </c>
      <c r="L350" s="25" t="s">
        <v>604</v>
      </c>
      <c r="M350" s="344">
        <v>413</v>
      </c>
      <c r="N350" s="375" t="s">
        <v>623</v>
      </c>
      <c r="O350" s="158" t="s">
        <v>47</v>
      </c>
      <c r="P350" s="158"/>
      <c r="Q350" s="177"/>
      <c r="R350" s="25" t="s">
        <v>712</v>
      </c>
      <c r="S350" s="20" t="s">
        <v>593</v>
      </c>
      <c r="T350" s="20" t="s">
        <v>714</v>
      </c>
      <c r="U350" s="20" t="s">
        <v>715</v>
      </c>
      <c r="V350" s="26">
        <f>W350*1.2</f>
        <v>24000000</v>
      </c>
      <c r="W350" s="64">
        <v>20000000</v>
      </c>
      <c r="X350" s="175" t="s">
        <v>716</v>
      </c>
      <c r="Y350" s="20" t="s">
        <v>747</v>
      </c>
      <c r="Z350" s="39" t="s">
        <v>47</v>
      </c>
      <c r="AA350" s="40" t="s">
        <v>47</v>
      </c>
      <c r="AB350" s="27">
        <v>1</v>
      </c>
      <c r="AC350" s="27">
        <v>0</v>
      </c>
      <c r="AD350" s="27" t="s">
        <v>47</v>
      </c>
      <c r="AE350" s="40" t="s">
        <v>47</v>
      </c>
      <c r="AF350" s="24">
        <v>44344</v>
      </c>
      <c r="AG350" s="52" t="s">
        <v>47</v>
      </c>
      <c r="AH350" s="52" t="s">
        <v>47</v>
      </c>
      <c r="AI350" s="52" t="s">
        <v>47</v>
      </c>
      <c r="AJ350" s="52" t="s">
        <v>47</v>
      </c>
      <c r="AK350" s="39" t="s">
        <v>1468</v>
      </c>
      <c r="AL350" s="39" t="s">
        <v>182</v>
      </c>
      <c r="AM350" s="37">
        <v>44348</v>
      </c>
      <c r="AN350" s="37" t="s">
        <v>47</v>
      </c>
      <c r="AO350" s="27" t="s">
        <v>47</v>
      </c>
      <c r="AP350" s="27"/>
      <c r="AQ350" s="27" t="s">
        <v>1445</v>
      </c>
      <c r="AR350" s="44">
        <v>2224098476</v>
      </c>
      <c r="AS350" s="42">
        <f t="shared" si="1"/>
        <v>24000000</v>
      </c>
      <c r="AT350" s="41">
        <v>20000000</v>
      </c>
      <c r="AU350" s="42" t="s">
        <v>91</v>
      </c>
      <c r="AV350" s="39" t="s">
        <v>47</v>
      </c>
      <c r="AW350" s="42" t="s">
        <v>47</v>
      </c>
      <c r="AX350" s="42">
        <v>24000000</v>
      </c>
      <c r="AY350" s="42">
        <f>AX350/1.2</f>
        <v>20000000</v>
      </c>
      <c r="AZ350" s="37" t="s">
        <v>1615</v>
      </c>
      <c r="BA350" s="37">
        <v>44379</v>
      </c>
      <c r="BB350" s="37" t="s">
        <v>47</v>
      </c>
      <c r="BC350" s="37">
        <v>44379</v>
      </c>
      <c r="BD350" s="159"/>
      <c r="BE350" s="27"/>
      <c r="BF350" s="20" t="s">
        <v>60</v>
      </c>
      <c r="BG350" s="30" t="s">
        <v>1289</v>
      </c>
      <c r="BH350" s="92"/>
      <c r="BI350" s="35"/>
      <c r="BJ350" s="35"/>
    </row>
    <row r="351" spans="1:62" s="33" customFormat="1" ht="30" x14ac:dyDescent="0.2">
      <c r="A351" s="20"/>
      <c r="B351" s="36"/>
      <c r="C351" s="20"/>
      <c r="D351" s="20" t="s">
        <v>51</v>
      </c>
      <c r="E351" s="46" t="s">
        <v>55</v>
      </c>
      <c r="F351" s="20"/>
      <c r="G351" s="35" t="s">
        <v>47</v>
      </c>
      <c r="H351" s="35"/>
      <c r="I351" s="37"/>
      <c r="J351" s="51" t="s">
        <v>371</v>
      </c>
      <c r="K351" s="160"/>
      <c r="L351" s="25"/>
      <c r="M351" s="344">
        <v>414</v>
      </c>
      <c r="N351" s="182">
        <v>64</v>
      </c>
      <c r="O351" s="158" t="s">
        <v>47</v>
      </c>
      <c r="P351" s="158"/>
      <c r="Q351" s="177"/>
      <c r="R351" s="25"/>
      <c r="S351" s="20"/>
      <c r="T351" s="20" t="s">
        <v>865</v>
      </c>
      <c r="U351" s="20"/>
      <c r="V351" s="26"/>
      <c r="W351" s="64">
        <v>30095919.449999999</v>
      </c>
      <c r="X351" s="175" t="s">
        <v>998</v>
      </c>
      <c r="Y351" s="20"/>
      <c r="Z351" s="39"/>
      <c r="AA351" s="40"/>
      <c r="AB351" s="27"/>
      <c r="AC351" s="27"/>
      <c r="AD351" s="27"/>
      <c r="AE351" s="40"/>
      <c r="AF351" s="24"/>
      <c r="AG351" s="39"/>
      <c r="AH351" s="39"/>
      <c r="AI351" s="37"/>
      <c r="AJ351" s="37"/>
      <c r="AK351" s="39"/>
      <c r="AL351" s="39"/>
      <c r="AM351" s="37"/>
      <c r="AN351" s="37"/>
      <c r="AO351" s="27"/>
      <c r="AP351" s="27"/>
      <c r="AQ351" s="27"/>
      <c r="AR351" s="44"/>
      <c r="AS351" s="42"/>
      <c r="AT351" s="41"/>
      <c r="AU351" s="42"/>
      <c r="AV351" s="39"/>
      <c r="AW351" s="42"/>
      <c r="AX351" s="42"/>
      <c r="AY351" s="42"/>
      <c r="AZ351" s="37"/>
      <c r="BA351" s="37"/>
      <c r="BB351" s="37"/>
      <c r="BC351" s="37"/>
      <c r="BD351" s="159"/>
      <c r="BE351" s="27"/>
      <c r="BF351" s="20"/>
      <c r="BG351" s="30"/>
      <c r="BH351" s="93"/>
      <c r="BI351" s="35"/>
      <c r="BJ351" s="35"/>
    </row>
    <row r="352" spans="1:62" s="33" customFormat="1" ht="45" x14ac:dyDescent="0.2">
      <c r="A352" s="20"/>
      <c r="B352" s="36"/>
      <c r="C352" s="20" t="s">
        <v>1616</v>
      </c>
      <c r="D352" s="20" t="s">
        <v>51</v>
      </c>
      <c r="E352" s="46" t="s">
        <v>54</v>
      </c>
      <c r="F352" s="20"/>
      <c r="G352" s="35" t="s">
        <v>47</v>
      </c>
      <c r="H352" s="35"/>
      <c r="I352" s="37"/>
      <c r="J352" s="63" t="s">
        <v>1617</v>
      </c>
      <c r="K352" s="160"/>
      <c r="L352" s="25"/>
      <c r="M352" s="237">
        <v>415</v>
      </c>
      <c r="N352" s="25" t="s">
        <v>794</v>
      </c>
      <c r="O352" s="158">
        <v>60</v>
      </c>
      <c r="P352" s="158"/>
      <c r="Q352" s="177"/>
      <c r="R352" s="25"/>
      <c r="S352" s="20"/>
      <c r="T352" s="20" t="s">
        <v>613</v>
      </c>
      <c r="U352" s="20"/>
      <c r="V352" s="26"/>
      <c r="W352" s="64">
        <v>241556.12</v>
      </c>
      <c r="X352" s="175"/>
      <c r="Y352" s="20"/>
      <c r="Z352" s="39"/>
      <c r="AA352" s="40"/>
      <c r="AB352" s="27"/>
      <c r="AC352" s="27"/>
      <c r="AD352" s="27"/>
      <c r="AE352" s="40"/>
      <c r="AF352" s="24"/>
      <c r="AG352" s="39"/>
      <c r="AH352" s="39"/>
      <c r="AI352" s="37"/>
      <c r="AJ352" s="37"/>
      <c r="AK352" s="39"/>
      <c r="AL352" s="39"/>
      <c r="AM352" s="37"/>
      <c r="AN352" s="37"/>
      <c r="AO352" s="27"/>
      <c r="AP352" s="27"/>
      <c r="AQ352" s="27"/>
      <c r="AR352" s="44"/>
      <c r="AS352" s="42"/>
      <c r="AT352" s="41"/>
      <c r="AU352" s="42"/>
      <c r="AV352" s="39"/>
      <c r="AW352" s="42"/>
      <c r="AX352" s="42"/>
      <c r="AY352" s="42"/>
      <c r="AZ352" s="37"/>
      <c r="BA352" s="37"/>
      <c r="BB352" s="37"/>
      <c r="BC352" s="37"/>
      <c r="BD352" s="159"/>
      <c r="BE352" s="27"/>
      <c r="BF352" s="20"/>
      <c r="BG352" s="30"/>
      <c r="BH352" s="92"/>
      <c r="BI352" s="35"/>
      <c r="BJ352" s="35"/>
    </row>
    <row r="353" spans="1:62" s="33" customFormat="1" ht="45" x14ac:dyDescent="0.2">
      <c r="A353" s="20"/>
      <c r="B353" s="36"/>
      <c r="C353" s="20" t="s">
        <v>1618</v>
      </c>
      <c r="D353" s="20" t="s">
        <v>51</v>
      </c>
      <c r="E353" s="46" t="s">
        <v>54</v>
      </c>
      <c r="F353" s="20"/>
      <c r="G353" s="35" t="s">
        <v>47</v>
      </c>
      <c r="H353" s="35"/>
      <c r="I353" s="37"/>
      <c r="J353" s="63" t="s">
        <v>321</v>
      </c>
      <c r="K353" s="160"/>
      <c r="L353" s="25"/>
      <c r="M353" s="237">
        <v>416</v>
      </c>
      <c r="N353" s="25" t="s">
        <v>794</v>
      </c>
      <c r="O353" s="158">
        <v>60</v>
      </c>
      <c r="P353" s="158"/>
      <c r="Q353" s="177"/>
      <c r="R353" s="25"/>
      <c r="S353" s="20"/>
      <c r="T353" s="20" t="s">
        <v>613</v>
      </c>
      <c r="U353" s="20"/>
      <c r="V353" s="26"/>
      <c r="W353" s="48">
        <v>397203</v>
      </c>
      <c r="X353" s="46"/>
      <c r="Y353" s="20"/>
      <c r="Z353" s="39"/>
      <c r="AA353" s="40"/>
      <c r="AB353" s="27"/>
      <c r="AC353" s="27"/>
      <c r="AD353" s="27"/>
      <c r="AE353" s="40"/>
      <c r="AF353" s="24"/>
      <c r="AG353" s="39"/>
      <c r="AH353" s="39"/>
      <c r="AI353" s="37"/>
      <c r="AJ353" s="37"/>
      <c r="AK353" s="39"/>
      <c r="AL353" s="39"/>
      <c r="AM353" s="37"/>
      <c r="AN353" s="37"/>
      <c r="AO353" s="27"/>
      <c r="AP353" s="27"/>
      <c r="AQ353" s="27"/>
      <c r="AR353" s="44"/>
      <c r="AS353" s="42"/>
      <c r="AT353" s="41"/>
      <c r="AU353" s="42"/>
      <c r="AV353" s="39"/>
      <c r="AW353" s="42"/>
      <c r="AX353" s="42"/>
      <c r="AY353" s="42"/>
      <c r="AZ353" s="37"/>
      <c r="BA353" s="37"/>
      <c r="BB353" s="37"/>
      <c r="BC353" s="37"/>
      <c r="BD353" s="159"/>
      <c r="BE353" s="27"/>
      <c r="BF353" s="20"/>
      <c r="BG353" s="30"/>
      <c r="BH353" s="43"/>
      <c r="BI353" s="60"/>
      <c r="BJ353" s="60"/>
    </row>
    <row r="354" spans="1:62" s="33" customFormat="1" ht="45" x14ac:dyDescent="0.2">
      <c r="A354" s="20"/>
      <c r="B354" s="36"/>
      <c r="C354" s="271" t="s">
        <v>1619</v>
      </c>
      <c r="D354" s="20" t="s">
        <v>45</v>
      </c>
      <c r="E354" s="46" t="s">
        <v>55</v>
      </c>
      <c r="F354" s="20" t="s">
        <v>47</v>
      </c>
      <c r="G354" s="35" t="s">
        <v>47</v>
      </c>
      <c r="H354" s="35" t="s">
        <v>47</v>
      </c>
      <c r="I354" s="37" t="s">
        <v>47</v>
      </c>
      <c r="J354" s="67" t="s">
        <v>1620</v>
      </c>
      <c r="K354" s="160" t="s">
        <v>47</v>
      </c>
      <c r="L354" s="25" t="s">
        <v>604</v>
      </c>
      <c r="M354" s="237">
        <v>417</v>
      </c>
      <c r="N354" s="25" t="s">
        <v>1621</v>
      </c>
      <c r="O354" s="158" t="s">
        <v>47</v>
      </c>
      <c r="P354" s="158"/>
      <c r="Q354" s="177"/>
      <c r="R354" s="25" t="s">
        <v>805</v>
      </c>
      <c r="S354" s="20" t="s">
        <v>593</v>
      </c>
      <c r="T354" s="20" t="s">
        <v>632</v>
      </c>
      <c r="U354" s="20" t="s">
        <v>806</v>
      </c>
      <c r="V354" s="26">
        <f>W354*1.2</f>
        <v>971530.11600000004</v>
      </c>
      <c r="W354" s="48">
        <v>809608.43</v>
      </c>
      <c r="X354" s="46" t="s">
        <v>640</v>
      </c>
      <c r="Y354" s="20" t="s">
        <v>801</v>
      </c>
      <c r="Z354" s="39" t="s">
        <v>47</v>
      </c>
      <c r="AA354" s="40" t="s">
        <v>47</v>
      </c>
      <c r="AB354" s="27">
        <v>1</v>
      </c>
      <c r="AC354" s="27">
        <v>0</v>
      </c>
      <c r="AD354" s="27" t="s">
        <v>47</v>
      </c>
      <c r="AE354" s="40" t="s">
        <v>47</v>
      </c>
      <c r="AF354" s="24">
        <v>44364</v>
      </c>
      <c r="AG354" s="39" t="s">
        <v>1418</v>
      </c>
      <c r="AH354" s="39" t="s">
        <v>345</v>
      </c>
      <c r="AI354" s="37">
        <v>44368</v>
      </c>
      <c r="AJ354" s="37" t="s">
        <v>47</v>
      </c>
      <c r="AK354" s="37" t="s">
        <v>47</v>
      </c>
      <c r="AL354" s="37" t="s">
        <v>47</v>
      </c>
      <c r="AM354" s="37" t="s">
        <v>47</v>
      </c>
      <c r="AN354" s="37" t="s">
        <v>47</v>
      </c>
      <c r="AO354" s="27" t="s">
        <v>47</v>
      </c>
      <c r="AP354" s="27"/>
      <c r="AQ354" s="27" t="s">
        <v>1622</v>
      </c>
      <c r="AR354" s="44">
        <v>5501095972</v>
      </c>
      <c r="AS354" s="42">
        <f>AT354*1.2</f>
        <v>971530.11600000004</v>
      </c>
      <c r="AT354" s="41">
        <f>W354</f>
        <v>809608.43</v>
      </c>
      <c r="AU354" s="42" t="s">
        <v>84</v>
      </c>
      <c r="AV354" s="39" t="s">
        <v>47</v>
      </c>
      <c r="AW354" s="42" t="s">
        <v>47</v>
      </c>
      <c r="AX354" s="42">
        <v>971530.12</v>
      </c>
      <c r="AY354" s="42">
        <f>AX354/1.2</f>
        <v>809608.43333333335</v>
      </c>
      <c r="AZ354" s="37" t="s">
        <v>1623</v>
      </c>
      <c r="BA354" s="37">
        <v>44370</v>
      </c>
      <c r="BB354" s="37" t="s">
        <v>47</v>
      </c>
      <c r="BC354" s="37">
        <v>44371</v>
      </c>
      <c r="BD354" s="159"/>
      <c r="BE354" s="27"/>
      <c r="BF354" s="20" t="s">
        <v>60</v>
      </c>
      <c r="BG354" s="30" t="s">
        <v>75</v>
      </c>
      <c r="BH354" s="43"/>
      <c r="BI354" s="35"/>
      <c r="BJ354" s="35"/>
    </row>
    <row r="355" spans="1:62" s="33" customFormat="1" ht="150" x14ac:dyDescent="0.2">
      <c r="A355" s="20"/>
      <c r="B355" s="36"/>
      <c r="C355" s="271" t="s">
        <v>1624</v>
      </c>
      <c r="D355" s="20" t="s">
        <v>45</v>
      </c>
      <c r="E355" s="46" t="s">
        <v>55</v>
      </c>
      <c r="F355" s="20" t="s">
        <v>47</v>
      </c>
      <c r="G355" s="35" t="s">
        <v>47</v>
      </c>
      <c r="H355" s="35" t="s">
        <v>47</v>
      </c>
      <c r="I355" s="37" t="s">
        <v>47</v>
      </c>
      <c r="J355" s="67" t="s">
        <v>1625</v>
      </c>
      <c r="K355" s="160" t="s">
        <v>47</v>
      </c>
      <c r="L355" s="25" t="s">
        <v>604</v>
      </c>
      <c r="M355" s="237">
        <v>418</v>
      </c>
      <c r="N355" s="25" t="s">
        <v>1626</v>
      </c>
      <c r="O355" s="158" t="s">
        <v>47</v>
      </c>
      <c r="P355" s="158"/>
      <c r="Q355" s="177"/>
      <c r="R355" s="25" t="s">
        <v>592</v>
      </c>
      <c r="S355" s="20" t="s">
        <v>593</v>
      </c>
      <c r="T355" s="20" t="s">
        <v>632</v>
      </c>
      <c r="U355" s="20" t="s">
        <v>595</v>
      </c>
      <c r="V355" s="26">
        <f>W355*1.13</f>
        <v>239812.9957</v>
      </c>
      <c r="W355" s="48">
        <v>212223.89</v>
      </c>
      <c r="X355" s="46" t="s">
        <v>716</v>
      </c>
      <c r="Y355" s="20" t="s">
        <v>1627</v>
      </c>
      <c r="Z355" s="39" t="s">
        <v>47</v>
      </c>
      <c r="AA355" s="40" t="s">
        <v>47</v>
      </c>
      <c r="AB355" s="27">
        <v>1</v>
      </c>
      <c r="AC355" s="27">
        <v>0</v>
      </c>
      <c r="AD355" s="27" t="s">
        <v>47</v>
      </c>
      <c r="AE355" s="40" t="s">
        <v>47</v>
      </c>
      <c r="AF355" s="24">
        <v>44364</v>
      </c>
      <c r="AG355" s="39" t="s">
        <v>1418</v>
      </c>
      <c r="AH355" s="39" t="s">
        <v>1628</v>
      </c>
      <c r="AI355" s="37">
        <v>44368</v>
      </c>
      <c r="AJ355" s="37" t="s">
        <v>47</v>
      </c>
      <c r="AK355" s="37" t="s">
        <v>47</v>
      </c>
      <c r="AL355" s="37" t="s">
        <v>47</v>
      </c>
      <c r="AM355" s="37" t="s">
        <v>47</v>
      </c>
      <c r="AN355" s="37" t="s">
        <v>47</v>
      </c>
      <c r="AO355" s="27" t="s">
        <v>47</v>
      </c>
      <c r="AP355" s="27"/>
      <c r="AQ355" s="27" t="s">
        <v>1629</v>
      </c>
      <c r="AR355" s="44">
        <v>860311546515</v>
      </c>
      <c r="AS355" s="42">
        <f>AT355*1.13</f>
        <v>239812.9957</v>
      </c>
      <c r="AT355" s="41">
        <f>W355</f>
        <v>212223.89</v>
      </c>
      <c r="AU355" s="42" t="s">
        <v>47</v>
      </c>
      <c r="AV355" s="39" t="s">
        <v>47</v>
      </c>
      <c r="AW355" s="42" t="s">
        <v>47</v>
      </c>
      <c r="AX355" s="42">
        <v>239813</v>
      </c>
      <c r="AY355" s="42">
        <f>AX355/1.13</f>
        <v>212223.89380530975</v>
      </c>
      <c r="AZ355" s="37" t="s">
        <v>1630</v>
      </c>
      <c r="BA355" s="37">
        <v>44382</v>
      </c>
      <c r="BB355" s="37" t="s">
        <v>47</v>
      </c>
      <c r="BC355" s="37">
        <v>44382</v>
      </c>
      <c r="BD355" s="159"/>
      <c r="BE355" s="27"/>
      <c r="BF355" s="20" t="s">
        <v>60</v>
      </c>
      <c r="BG355" s="30" t="s">
        <v>407</v>
      </c>
      <c r="BH355" s="94"/>
      <c r="BI355" s="35"/>
      <c r="BJ355" s="35"/>
    </row>
    <row r="356" spans="1:62" s="33" customFormat="1" ht="30" x14ac:dyDescent="0.2">
      <c r="A356" s="20"/>
      <c r="B356" s="36"/>
      <c r="C356" s="271" t="s">
        <v>1631</v>
      </c>
      <c r="D356" s="20" t="s">
        <v>51</v>
      </c>
      <c r="E356" s="46" t="s">
        <v>55</v>
      </c>
      <c r="F356" s="20" t="s">
        <v>47</v>
      </c>
      <c r="G356" s="35" t="s">
        <v>52</v>
      </c>
      <c r="H356" s="35" t="s">
        <v>47</v>
      </c>
      <c r="I356" s="37" t="s">
        <v>47</v>
      </c>
      <c r="J356" s="299" t="s">
        <v>137</v>
      </c>
      <c r="K356" s="160" t="s">
        <v>47</v>
      </c>
      <c r="L356" s="25" t="s">
        <v>604</v>
      </c>
      <c r="M356" s="237">
        <v>419</v>
      </c>
      <c r="N356" s="25" t="s">
        <v>780</v>
      </c>
      <c r="O356" s="158" t="s">
        <v>47</v>
      </c>
      <c r="P356" s="158" t="s">
        <v>52</v>
      </c>
      <c r="Q356" s="177" t="s">
        <v>644</v>
      </c>
      <c r="R356" s="25" t="s">
        <v>781</v>
      </c>
      <c r="S356" s="20" t="s">
        <v>610</v>
      </c>
      <c r="T356" s="20" t="s">
        <v>1034</v>
      </c>
      <c r="U356" s="20" t="s">
        <v>595</v>
      </c>
      <c r="V356" s="26">
        <f>W356*1.2</f>
        <v>13878924</v>
      </c>
      <c r="W356" s="48">
        <v>11565770</v>
      </c>
      <c r="X356" s="46" t="s">
        <v>1632</v>
      </c>
      <c r="Y356" s="20"/>
      <c r="Z356" s="39" t="s">
        <v>47</v>
      </c>
      <c r="AA356" s="40" t="s">
        <v>47</v>
      </c>
      <c r="AB356" s="27">
        <v>1</v>
      </c>
      <c r="AC356" s="27">
        <v>0</v>
      </c>
      <c r="AD356" s="27" t="s">
        <v>47</v>
      </c>
      <c r="AE356" s="40" t="s">
        <v>47</v>
      </c>
      <c r="AF356" s="24">
        <v>44357</v>
      </c>
      <c r="AG356" s="39" t="s">
        <v>47</v>
      </c>
      <c r="AH356" s="39" t="s">
        <v>47</v>
      </c>
      <c r="AI356" s="37" t="s">
        <v>47</v>
      </c>
      <c r="AJ356" s="37" t="s">
        <v>47</v>
      </c>
      <c r="AK356" s="37" t="s">
        <v>1633</v>
      </c>
      <c r="AL356" s="37">
        <v>44199</v>
      </c>
      <c r="AM356" s="37">
        <v>44365</v>
      </c>
      <c r="AN356" s="37" t="s">
        <v>47</v>
      </c>
      <c r="AO356" s="27" t="s">
        <v>47</v>
      </c>
      <c r="AP356" s="27"/>
      <c r="AQ356" s="27" t="s">
        <v>141</v>
      </c>
      <c r="AR356" s="44">
        <v>7450005643</v>
      </c>
      <c r="AS356" s="42">
        <f>AT356*1.2</f>
        <v>13878924</v>
      </c>
      <c r="AT356" s="41">
        <f>W356</f>
        <v>11565770</v>
      </c>
      <c r="AU356" s="42" t="s">
        <v>194</v>
      </c>
      <c r="AV356" s="39" t="s">
        <v>47</v>
      </c>
      <c r="AW356" s="42" t="s">
        <v>47</v>
      </c>
      <c r="AX356" s="42">
        <f>AY356*1.2</f>
        <v>13878924</v>
      </c>
      <c r="AY356" s="42">
        <v>11565770</v>
      </c>
      <c r="AZ356" s="37" t="s">
        <v>1634</v>
      </c>
      <c r="BA356" s="37">
        <v>44371</v>
      </c>
      <c r="BB356" s="37" t="s">
        <v>47</v>
      </c>
      <c r="BC356" s="37">
        <v>44372</v>
      </c>
      <c r="BD356" s="159"/>
      <c r="BE356" s="27"/>
      <c r="BF356" s="20" t="s">
        <v>60</v>
      </c>
      <c r="BG356" s="30" t="s">
        <v>1558</v>
      </c>
      <c r="BH356" s="77"/>
      <c r="BI356" s="35"/>
      <c r="BJ356" s="35"/>
    </row>
    <row r="357" spans="1:62" s="33" customFormat="1" ht="45" x14ac:dyDescent="0.2">
      <c r="A357" s="20"/>
      <c r="B357" s="36">
        <v>44369</v>
      </c>
      <c r="C357" s="20" t="s">
        <v>1772</v>
      </c>
      <c r="D357" s="20" t="s">
        <v>51</v>
      </c>
      <c r="E357" s="46" t="s">
        <v>54</v>
      </c>
      <c r="F357" s="20">
        <v>32110448578</v>
      </c>
      <c r="G357" s="35" t="s">
        <v>47</v>
      </c>
      <c r="H357" s="35" t="s">
        <v>52</v>
      </c>
      <c r="I357" s="37">
        <v>44383</v>
      </c>
      <c r="J357" s="51" t="s">
        <v>1635</v>
      </c>
      <c r="K357" s="160" t="s">
        <v>1773</v>
      </c>
      <c r="L357" s="25" t="s">
        <v>604</v>
      </c>
      <c r="M357" s="237">
        <v>420</v>
      </c>
      <c r="N357" s="25" t="s">
        <v>1636</v>
      </c>
      <c r="O357" s="158" t="s">
        <v>47</v>
      </c>
      <c r="P357" s="158"/>
      <c r="Q357" s="177"/>
      <c r="R357" s="25" t="s">
        <v>805</v>
      </c>
      <c r="S357" s="20" t="s">
        <v>593</v>
      </c>
      <c r="T357" s="20" t="s">
        <v>632</v>
      </c>
      <c r="U357" s="20" t="s">
        <v>806</v>
      </c>
      <c r="V357" s="26">
        <f>W357*1.2</f>
        <v>1192053.672</v>
      </c>
      <c r="W357" s="48">
        <v>993378.06</v>
      </c>
      <c r="X357" s="175" t="s">
        <v>633</v>
      </c>
      <c r="Y357" s="20" t="s">
        <v>634</v>
      </c>
      <c r="Z357" s="39"/>
      <c r="AA357" s="40"/>
      <c r="AB357" s="27"/>
      <c r="AC357" s="27"/>
      <c r="AD357" s="27"/>
      <c r="AE357" s="55"/>
      <c r="AF357" s="24"/>
      <c r="AG357" s="39"/>
      <c r="AH357" s="39"/>
      <c r="AI357" s="37"/>
      <c r="AJ357" s="37"/>
      <c r="AK357" s="39"/>
      <c r="AL357" s="39"/>
      <c r="AM357" s="37"/>
      <c r="AN357" s="37"/>
      <c r="AO357" s="27"/>
      <c r="AP357" s="27"/>
      <c r="AQ357" s="27"/>
      <c r="AR357" s="44"/>
      <c r="AS357" s="42"/>
      <c r="AT357" s="41"/>
      <c r="AU357" s="42"/>
      <c r="AV357" s="39"/>
      <c r="AW357" s="42"/>
      <c r="AX357" s="42"/>
      <c r="AY357" s="42"/>
      <c r="AZ357" s="37"/>
      <c r="BA357" s="37"/>
      <c r="BB357" s="37"/>
      <c r="BC357" s="37"/>
      <c r="BD357" s="159"/>
      <c r="BE357" s="27"/>
      <c r="BF357" s="20"/>
      <c r="BG357" s="30"/>
      <c r="BH357" s="94"/>
      <c r="BI357" s="60"/>
      <c r="BJ357" s="60"/>
    </row>
    <row r="358" spans="1:62" s="33" customFormat="1" ht="45" x14ac:dyDescent="0.2">
      <c r="A358" s="20"/>
      <c r="B358" s="36">
        <v>44376</v>
      </c>
      <c r="C358" s="20" t="s">
        <v>1637</v>
      </c>
      <c r="D358" s="20" t="s">
        <v>45</v>
      </c>
      <c r="E358" s="46" t="s">
        <v>54</v>
      </c>
      <c r="F358" s="20">
        <v>32110440695</v>
      </c>
      <c r="G358" s="35" t="s">
        <v>47</v>
      </c>
      <c r="H358" s="35" t="s">
        <v>52</v>
      </c>
      <c r="I358" s="37">
        <v>44379</v>
      </c>
      <c r="J358" s="51" t="s">
        <v>1638</v>
      </c>
      <c r="K358" s="160" t="s">
        <v>1639</v>
      </c>
      <c r="L358" s="25" t="s">
        <v>604</v>
      </c>
      <c r="M358" s="237">
        <v>421</v>
      </c>
      <c r="N358" s="25" t="s">
        <v>1640</v>
      </c>
      <c r="O358" s="158" t="s">
        <v>47</v>
      </c>
      <c r="P358" s="158"/>
      <c r="Q358" s="177"/>
      <c r="R358" s="25" t="s">
        <v>805</v>
      </c>
      <c r="S358" s="20" t="s">
        <v>593</v>
      </c>
      <c r="T358" s="20" t="s">
        <v>594</v>
      </c>
      <c r="U358" s="20" t="s">
        <v>806</v>
      </c>
      <c r="V358" s="26">
        <f>W358*1.2</f>
        <v>390335.12400000001</v>
      </c>
      <c r="W358" s="48">
        <v>325279.27</v>
      </c>
      <c r="X358" s="20" t="s">
        <v>596</v>
      </c>
      <c r="Y358" s="39"/>
      <c r="Z358" s="39"/>
      <c r="AA358" s="40"/>
      <c r="AB358" s="27"/>
      <c r="AC358" s="27"/>
      <c r="AD358" s="27"/>
      <c r="AE358" s="55"/>
      <c r="AF358" s="24"/>
      <c r="AG358" s="39"/>
      <c r="AH358" s="39"/>
      <c r="AI358" s="37"/>
      <c r="AJ358" s="37"/>
      <c r="AK358" s="39"/>
      <c r="AL358" s="39"/>
      <c r="AM358" s="37"/>
      <c r="AN358" s="37"/>
      <c r="AO358" s="27"/>
      <c r="AP358" s="27"/>
      <c r="AQ358" s="27"/>
      <c r="AR358" s="44"/>
      <c r="AS358" s="42"/>
      <c r="AT358" s="41"/>
      <c r="AU358" s="42"/>
      <c r="AV358" s="39"/>
      <c r="AW358" s="42"/>
      <c r="AX358" s="42"/>
      <c r="AY358" s="42"/>
      <c r="AZ358" s="37"/>
      <c r="BA358" s="37"/>
      <c r="BB358" s="37"/>
      <c r="BC358" s="37"/>
      <c r="BD358" s="159"/>
      <c r="BE358" s="27"/>
      <c r="BF358" s="20"/>
      <c r="BG358" s="30"/>
      <c r="BH358" s="94"/>
      <c r="BI358" s="60"/>
      <c r="BJ358" s="60"/>
    </row>
    <row r="359" spans="1:62" s="33" customFormat="1" ht="42.75" x14ac:dyDescent="0.2">
      <c r="A359" s="20"/>
      <c r="B359" s="36">
        <v>44375</v>
      </c>
      <c r="C359" s="20" t="s">
        <v>1641</v>
      </c>
      <c r="D359" s="20" t="s">
        <v>45</v>
      </c>
      <c r="E359" s="46" t="s">
        <v>259</v>
      </c>
      <c r="F359" s="20">
        <v>32110437590</v>
      </c>
      <c r="G359" s="35" t="s">
        <v>47</v>
      </c>
      <c r="H359" s="35" t="s">
        <v>47</v>
      </c>
      <c r="I359" s="37">
        <v>44378</v>
      </c>
      <c r="J359" s="51" t="s">
        <v>1642</v>
      </c>
      <c r="K359" s="160" t="s">
        <v>1643</v>
      </c>
      <c r="L359" s="25" t="s">
        <v>604</v>
      </c>
      <c r="M359" s="237">
        <v>422</v>
      </c>
      <c r="N359" s="25" t="s">
        <v>1644</v>
      </c>
      <c r="O359" s="158" t="s">
        <v>47</v>
      </c>
      <c r="P359" s="158"/>
      <c r="Q359" s="177"/>
      <c r="R359" s="25" t="s">
        <v>592</v>
      </c>
      <c r="S359" s="20" t="s">
        <v>610</v>
      </c>
      <c r="T359" s="20" t="s">
        <v>865</v>
      </c>
      <c r="U359" s="20" t="s">
        <v>595</v>
      </c>
      <c r="V359" s="26">
        <f>W359*1.2</f>
        <v>448281.67199999996</v>
      </c>
      <c r="W359" s="48">
        <v>373568.06</v>
      </c>
      <c r="X359" s="175" t="s">
        <v>771</v>
      </c>
      <c r="Y359" s="20"/>
      <c r="Z359" s="39"/>
      <c r="AA359" s="40"/>
      <c r="AB359" s="27"/>
      <c r="AC359" s="27"/>
      <c r="AD359" s="27"/>
      <c r="AE359" s="40"/>
      <c r="AF359" s="24"/>
      <c r="AG359" s="39"/>
      <c r="AH359" s="39"/>
      <c r="AI359" s="37"/>
      <c r="AJ359" s="37"/>
      <c r="AK359" s="39"/>
      <c r="AL359" s="39"/>
      <c r="AM359" s="37"/>
      <c r="AN359" s="37"/>
      <c r="AO359" s="27"/>
      <c r="AP359" s="27"/>
      <c r="AQ359" s="27"/>
      <c r="AR359" s="44"/>
      <c r="AS359" s="42"/>
      <c r="AT359" s="41"/>
      <c r="AU359" s="42"/>
      <c r="AV359" s="39"/>
      <c r="AW359" s="42"/>
      <c r="AX359" s="42"/>
      <c r="AY359" s="42"/>
      <c r="AZ359" s="37"/>
      <c r="BA359" s="37"/>
      <c r="BB359" s="37"/>
      <c r="BC359" s="37"/>
      <c r="BD359" s="159"/>
      <c r="BE359" s="27"/>
      <c r="BF359" s="20"/>
      <c r="BG359" s="30"/>
      <c r="BH359" s="94"/>
      <c r="BI359" s="35"/>
      <c r="BJ359" s="35"/>
    </row>
    <row r="360" spans="1:62" s="33" customFormat="1" ht="42.75" x14ac:dyDescent="0.2">
      <c r="A360" s="20"/>
      <c r="B360" s="36">
        <v>44371</v>
      </c>
      <c r="C360" s="20" t="s">
        <v>1645</v>
      </c>
      <c r="D360" s="20" t="s">
        <v>45</v>
      </c>
      <c r="E360" s="46" t="s">
        <v>259</v>
      </c>
      <c r="F360" s="20">
        <v>32110434455</v>
      </c>
      <c r="G360" s="35" t="s">
        <v>47</v>
      </c>
      <c r="H360" s="35" t="s">
        <v>47</v>
      </c>
      <c r="I360" s="37">
        <v>44377</v>
      </c>
      <c r="J360" s="51" t="s">
        <v>1646</v>
      </c>
      <c r="K360" s="160" t="s">
        <v>1647</v>
      </c>
      <c r="L360" s="25" t="s">
        <v>604</v>
      </c>
      <c r="M360" s="237">
        <v>423</v>
      </c>
      <c r="N360" s="25" t="s">
        <v>1648</v>
      </c>
      <c r="O360" s="158" t="s">
        <v>47</v>
      </c>
      <c r="P360" s="158"/>
      <c r="Q360" s="177"/>
      <c r="R360" s="25" t="s">
        <v>592</v>
      </c>
      <c r="S360" s="20" t="s">
        <v>610</v>
      </c>
      <c r="T360" s="20" t="s">
        <v>865</v>
      </c>
      <c r="U360" s="20" t="s">
        <v>595</v>
      </c>
      <c r="V360" s="26">
        <f>W360*1.2</f>
        <v>575399.93999999994</v>
      </c>
      <c r="W360" s="48">
        <v>479499.95</v>
      </c>
      <c r="X360" s="175" t="s">
        <v>771</v>
      </c>
      <c r="Y360" s="20"/>
      <c r="Z360" s="39"/>
      <c r="AA360" s="40"/>
      <c r="AB360" s="27"/>
      <c r="AC360" s="27"/>
      <c r="AD360" s="27"/>
      <c r="AE360" s="40"/>
      <c r="AF360" s="24"/>
      <c r="AG360" s="39"/>
      <c r="AH360" s="39"/>
      <c r="AI360" s="37"/>
      <c r="AJ360" s="37"/>
      <c r="AK360" s="39"/>
      <c r="AL360" s="39"/>
      <c r="AM360" s="37"/>
      <c r="AN360" s="37"/>
      <c r="AO360" s="27"/>
      <c r="AP360" s="27"/>
      <c r="AQ360" s="27"/>
      <c r="AR360" s="44"/>
      <c r="AS360" s="42"/>
      <c r="AT360" s="41"/>
      <c r="AU360" s="42"/>
      <c r="AV360" s="39"/>
      <c r="AW360" s="42"/>
      <c r="AX360" s="42"/>
      <c r="AY360" s="42"/>
      <c r="AZ360" s="37"/>
      <c r="BA360" s="37"/>
      <c r="BB360" s="37"/>
      <c r="BC360" s="37"/>
      <c r="BD360" s="159"/>
      <c r="BE360" s="27"/>
      <c r="BF360" s="20"/>
      <c r="BG360" s="30"/>
      <c r="BH360" s="94"/>
      <c r="BI360" s="35"/>
      <c r="BJ360" s="35"/>
    </row>
    <row r="361" spans="1:62" s="33" customFormat="1" ht="30" x14ac:dyDescent="0.2">
      <c r="A361" s="20"/>
      <c r="B361" s="36"/>
      <c r="C361" s="20"/>
      <c r="D361" s="20"/>
      <c r="E361" s="46" t="s">
        <v>259</v>
      </c>
      <c r="F361" s="20"/>
      <c r="G361" s="35" t="s">
        <v>47</v>
      </c>
      <c r="H361" s="35"/>
      <c r="I361" s="37"/>
      <c r="J361" s="51" t="s">
        <v>1649</v>
      </c>
      <c r="K361" s="160"/>
      <c r="L361" s="25"/>
      <c r="M361" s="237">
        <v>424</v>
      </c>
      <c r="N361" s="25" t="s">
        <v>804</v>
      </c>
      <c r="O361" s="158" t="s">
        <v>47</v>
      </c>
      <c r="P361" s="158"/>
      <c r="Q361" s="177"/>
      <c r="R361" s="25"/>
      <c r="S361" s="20"/>
      <c r="T361" s="20" t="s">
        <v>865</v>
      </c>
      <c r="U361" s="20"/>
      <c r="V361" s="26"/>
      <c r="W361" s="86">
        <v>875834</v>
      </c>
      <c r="X361" s="175" t="s">
        <v>776</v>
      </c>
      <c r="Y361" s="20"/>
      <c r="Z361" s="39"/>
      <c r="AA361" s="39"/>
      <c r="AB361" s="27"/>
      <c r="AC361" s="27"/>
      <c r="AD361" s="27"/>
      <c r="AE361" s="40"/>
      <c r="AF361" s="24"/>
      <c r="AG361" s="39"/>
      <c r="AH361" s="39"/>
      <c r="AI361" s="37"/>
      <c r="AJ361" s="37"/>
      <c r="AK361" s="39"/>
      <c r="AL361" s="39"/>
      <c r="AM361" s="37"/>
      <c r="AN361" s="37"/>
      <c r="AO361" s="27"/>
      <c r="AP361" s="27"/>
      <c r="AQ361" s="27"/>
      <c r="AR361" s="44"/>
      <c r="AS361" s="42"/>
      <c r="AT361" s="41"/>
      <c r="AU361" s="42"/>
      <c r="AV361" s="39"/>
      <c r="AW361" s="42"/>
      <c r="AX361" s="42"/>
      <c r="AY361" s="42"/>
      <c r="AZ361" s="37"/>
      <c r="BA361" s="37"/>
      <c r="BB361" s="37"/>
      <c r="BC361" s="37"/>
      <c r="BD361" s="159"/>
      <c r="BE361" s="27"/>
      <c r="BF361" s="20"/>
      <c r="BG361" s="30"/>
      <c r="BH361" s="94"/>
      <c r="BI361" s="35"/>
      <c r="BJ361" s="35"/>
    </row>
    <row r="362" spans="1:62" s="33" customFormat="1" ht="45" x14ac:dyDescent="0.2">
      <c r="A362" s="20"/>
      <c r="B362" s="36"/>
      <c r="C362" s="271" t="s">
        <v>1650</v>
      </c>
      <c r="D362" s="20" t="s">
        <v>45</v>
      </c>
      <c r="E362" s="46" t="s">
        <v>55</v>
      </c>
      <c r="F362" s="20" t="s">
        <v>47</v>
      </c>
      <c r="G362" s="35" t="s">
        <v>47</v>
      </c>
      <c r="H362" s="35" t="s">
        <v>47</v>
      </c>
      <c r="I362" s="37" t="s">
        <v>47</v>
      </c>
      <c r="J362" s="51" t="s">
        <v>1651</v>
      </c>
      <c r="K362" s="160" t="s">
        <v>47</v>
      </c>
      <c r="L362" s="25" t="s">
        <v>604</v>
      </c>
      <c r="M362" s="237">
        <v>425</v>
      </c>
      <c r="N362" s="25" t="s">
        <v>750</v>
      </c>
      <c r="O362" s="158" t="s">
        <v>47</v>
      </c>
      <c r="P362" s="158"/>
      <c r="Q362" s="177"/>
      <c r="R362" s="25" t="s">
        <v>805</v>
      </c>
      <c r="S362" s="20" t="s">
        <v>593</v>
      </c>
      <c r="T362" s="20" t="s">
        <v>632</v>
      </c>
      <c r="U362" s="20" t="s">
        <v>806</v>
      </c>
      <c r="V362" s="95">
        <f>W362*1.2</f>
        <v>628965.6</v>
      </c>
      <c r="W362" s="48">
        <v>524138</v>
      </c>
      <c r="X362" s="175" t="s">
        <v>640</v>
      </c>
      <c r="Y362" s="20" t="s">
        <v>801</v>
      </c>
      <c r="Z362" s="39" t="s">
        <v>47</v>
      </c>
      <c r="AA362" s="39" t="s">
        <v>47</v>
      </c>
      <c r="AB362" s="27">
        <v>1</v>
      </c>
      <c r="AC362" s="27">
        <v>0</v>
      </c>
      <c r="AD362" s="27" t="s">
        <v>47</v>
      </c>
      <c r="AE362" s="40" t="s">
        <v>47</v>
      </c>
      <c r="AF362" s="24">
        <v>44371</v>
      </c>
      <c r="AG362" s="39" t="s">
        <v>1633</v>
      </c>
      <c r="AH362" s="39" t="s">
        <v>1601</v>
      </c>
      <c r="AI362" s="37">
        <v>44377</v>
      </c>
      <c r="AJ362" s="37" t="s">
        <v>47</v>
      </c>
      <c r="AK362" s="37" t="s">
        <v>47</v>
      </c>
      <c r="AL362" s="37" t="s">
        <v>47</v>
      </c>
      <c r="AM362" s="37" t="s">
        <v>47</v>
      </c>
      <c r="AN362" s="37" t="s">
        <v>47</v>
      </c>
      <c r="AO362" s="27" t="s">
        <v>47</v>
      </c>
      <c r="AP362" s="27"/>
      <c r="AQ362" s="27" t="s">
        <v>1652</v>
      </c>
      <c r="AR362" s="44">
        <v>8603196372</v>
      </c>
      <c r="AS362" s="42">
        <f>AT362*1.2</f>
        <v>628965.6</v>
      </c>
      <c r="AT362" s="41">
        <f>W362</f>
        <v>524138</v>
      </c>
      <c r="AU362" s="42" t="s">
        <v>91</v>
      </c>
      <c r="AV362" s="39" t="s">
        <v>47</v>
      </c>
      <c r="AW362" s="42" t="s">
        <v>47</v>
      </c>
      <c r="AX362" s="42">
        <f>AY362*1.2</f>
        <v>628965.6</v>
      </c>
      <c r="AY362" s="42">
        <v>524138</v>
      </c>
      <c r="AZ362" s="37" t="s">
        <v>1653</v>
      </c>
      <c r="BA362" s="37">
        <v>44379</v>
      </c>
      <c r="BB362" s="37" t="s">
        <v>47</v>
      </c>
      <c r="BC362" s="37">
        <v>44379</v>
      </c>
      <c r="BD362" s="159"/>
      <c r="BE362" s="27"/>
      <c r="BF362" s="20" t="s">
        <v>60</v>
      </c>
      <c r="BG362" s="30" t="s">
        <v>75</v>
      </c>
      <c r="BH362" s="96"/>
      <c r="BI362" s="35"/>
      <c r="BJ362" s="35"/>
    </row>
    <row r="363" spans="1:62" s="33" customFormat="1" ht="45" x14ac:dyDescent="0.2">
      <c r="A363" s="20"/>
      <c r="B363" s="36"/>
      <c r="C363" s="271" t="s">
        <v>1654</v>
      </c>
      <c r="D363" s="20" t="s">
        <v>45</v>
      </c>
      <c r="E363" s="46" t="s">
        <v>55</v>
      </c>
      <c r="F363" s="20" t="s">
        <v>47</v>
      </c>
      <c r="G363" s="35" t="s">
        <v>47</v>
      </c>
      <c r="H363" s="35" t="s">
        <v>47</v>
      </c>
      <c r="I363" s="20" t="s">
        <v>47</v>
      </c>
      <c r="J363" s="51" t="s">
        <v>1655</v>
      </c>
      <c r="K363" s="160" t="s">
        <v>47</v>
      </c>
      <c r="L363" s="25" t="s">
        <v>604</v>
      </c>
      <c r="M363" s="237">
        <v>426</v>
      </c>
      <c r="N363" s="25" t="s">
        <v>870</v>
      </c>
      <c r="O363" s="158" t="s">
        <v>47</v>
      </c>
      <c r="P363" s="158"/>
      <c r="Q363" s="177"/>
      <c r="R363" s="25" t="s">
        <v>805</v>
      </c>
      <c r="S363" s="20" t="s">
        <v>593</v>
      </c>
      <c r="T363" s="20" t="s">
        <v>632</v>
      </c>
      <c r="U363" s="20" t="s">
        <v>806</v>
      </c>
      <c r="V363" s="95">
        <f>W363*1.2</f>
        <v>690999.99599999993</v>
      </c>
      <c r="W363" s="48">
        <v>575833.32999999996</v>
      </c>
      <c r="X363" s="175" t="s">
        <v>640</v>
      </c>
      <c r="Y363" s="20" t="s">
        <v>801</v>
      </c>
      <c r="Z363" s="39" t="s">
        <v>47</v>
      </c>
      <c r="AA363" s="40" t="s">
        <v>47</v>
      </c>
      <c r="AB363" s="27">
        <v>1</v>
      </c>
      <c r="AC363" s="27">
        <v>0</v>
      </c>
      <c r="AD363" s="27" t="s">
        <v>47</v>
      </c>
      <c r="AE363" s="40" t="s">
        <v>47</v>
      </c>
      <c r="AF363" s="24">
        <v>44371</v>
      </c>
      <c r="AG363" s="39" t="s">
        <v>1633</v>
      </c>
      <c r="AH363" s="39" t="s">
        <v>1656</v>
      </c>
      <c r="AI363" s="37">
        <v>44377</v>
      </c>
      <c r="AJ363" s="37" t="s">
        <v>47</v>
      </c>
      <c r="AK363" s="39" t="s">
        <v>47</v>
      </c>
      <c r="AL363" s="39" t="s">
        <v>47</v>
      </c>
      <c r="AM363" s="37" t="s">
        <v>47</v>
      </c>
      <c r="AN363" s="37" t="s">
        <v>47</v>
      </c>
      <c r="AO363" s="27" t="s">
        <v>47</v>
      </c>
      <c r="AP363" s="27"/>
      <c r="AQ363" s="27" t="s">
        <v>1657</v>
      </c>
      <c r="AR363" s="44">
        <v>7203313756</v>
      </c>
      <c r="AS363" s="95">
        <f>AT363*1.2</f>
        <v>690999.99599999993</v>
      </c>
      <c r="AT363" s="48">
        <f>W363</f>
        <v>575833.32999999996</v>
      </c>
      <c r="AU363" s="42" t="s">
        <v>91</v>
      </c>
      <c r="AV363" s="39" t="s">
        <v>47</v>
      </c>
      <c r="AW363" s="42" t="s">
        <v>47</v>
      </c>
      <c r="AX363" s="42">
        <f>AY363*1.2</f>
        <v>690999.99599999993</v>
      </c>
      <c r="AY363" s="42">
        <v>575833.32999999996</v>
      </c>
      <c r="AZ363" s="37" t="s">
        <v>1658</v>
      </c>
      <c r="BA363" s="37">
        <v>44382</v>
      </c>
      <c r="BB363" s="37" t="s">
        <v>47</v>
      </c>
      <c r="BC363" s="37">
        <v>44382</v>
      </c>
      <c r="BD363" s="159"/>
      <c r="BE363" s="27"/>
      <c r="BF363" s="20" t="s">
        <v>60</v>
      </c>
      <c r="BG363" s="30" t="s">
        <v>75</v>
      </c>
      <c r="BH363" s="94"/>
      <c r="BI363" s="35"/>
      <c r="BJ363" s="35"/>
    </row>
    <row r="364" spans="1:62" s="33" customFormat="1" ht="75" x14ac:dyDescent="0.2">
      <c r="A364" s="20"/>
      <c r="B364" s="36"/>
      <c r="C364" s="271" t="s">
        <v>1659</v>
      </c>
      <c r="D364" s="20" t="s">
        <v>51</v>
      </c>
      <c r="E364" s="46" t="s">
        <v>55</v>
      </c>
      <c r="F364" s="20" t="s">
        <v>47</v>
      </c>
      <c r="G364" s="35" t="s">
        <v>47</v>
      </c>
      <c r="H364" s="35" t="s">
        <v>47</v>
      </c>
      <c r="I364" s="37" t="s">
        <v>47</v>
      </c>
      <c r="J364" s="51" t="s">
        <v>1660</v>
      </c>
      <c r="K364" s="160" t="s">
        <v>47</v>
      </c>
      <c r="L364" s="25" t="s">
        <v>604</v>
      </c>
      <c r="M364" s="237">
        <v>427</v>
      </c>
      <c r="N364" s="25" t="s">
        <v>1060</v>
      </c>
      <c r="O364" s="158" t="s">
        <v>47</v>
      </c>
      <c r="P364" s="158"/>
      <c r="Q364" s="177"/>
      <c r="R364" s="25" t="s">
        <v>781</v>
      </c>
      <c r="S364" s="20" t="s">
        <v>593</v>
      </c>
      <c r="T364" s="20" t="s">
        <v>714</v>
      </c>
      <c r="U364" s="20" t="s">
        <v>595</v>
      </c>
      <c r="V364" s="95">
        <f>W364*1.2</f>
        <v>8870316</v>
      </c>
      <c r="W364" s="48">
        <v>7391930</v>
      </c>
      <c r="X364" s="175" t="s">
        <v>716</v>
      </c>
      <c r="Y364" s="20" t="s">
        <v>723</v>
      </c>
      <c r="Z364" s="39" t="s">
        <v>47</v>
      </c>
      <c r="AA364" s="39" t="s">
        <v>47</v>
      </c>
      <c r="AB364" s="27">
        <v>1</v>
      </c>
      <c r="AC364" s="27">
        <v>0</v>
      </c>
      <c r="AD364" s="27" t="s">
        <v>47</v>
      </c>
      <c r="AE364" s="40" t="s">
        <v>47</v>
      </c>
      <c r="AF364" s="24">
        <v>44363</v>
      </c>
      <c r="AG364" s="39" t="s">
        <v>47</v>
      </c>
      <c r="AH364" s="39" t="s">
        <v>47</v>
      </c>
      <c r="AI364" s="39" t="s">
        <v>47</v>
      </c>
      <c r="AJ364" s="39" t="s">
        <v>47</v>
      </c>
      <c r="AK364" s="39" t="s">
        <v>1441</v>
      </c>
      <c r="AL364" s="39" t="s">
        <v>182</v>
      </c>
      <c r="AM364" s="37">
        <v>44372</v>
      </c>
      <c r="AN364" s="37" t="s">
        <v>47</v>
      </c>
      <c r="AO364" s="27" t="s">
        <v>47</v>
      </c>
      <c r="AP364" s="27"/>
      <c r="AQ364" s="27" t="s">
        <v>1661</v>
      </c>
      <c r="AR364" s="44">
        <v>7205011944</v>
      </c>
      <c r="AS364" s="42">
        <f>AT364*1.2</f>
        <v>8870316</v>
      </c>
      <c r="AT364" s="41">
        <f>W364</f>
        <v>7391930</v>
      </c>
      <c r="AU364" s="42" t="s">
        <v>47</v>
      </c>
      <c r="AV364" s="39" t="s">
        <v>47</v>
      </c>
      <c r="AW364" s="42" t="s">
        <v>47</v>
      </c>
      <c r="AX364" s="42">
        <v>8870316</v>
      </c>
      <c r="AY364" s="42">
        <v>7391930</v>
      </c>
      <c r="AZ364" s="37" t="s">
        <v>1774</v>
      </c>
      <c r="BA364" s="37">
        <v>44390</v>
      </c>
      <c r="BB364" s="37" t="s">
        <v>47</v>
      </c>
      <c r="BC364" s="37">
        <v>44392</v>
      </c>
      <c r="BD364" s="159"/>
      <c r="BE364" s="27"/>
      <c r="BF364" s="20" t="s">
        <v>60</v>
      </c>
      <c r="BG364" s="30" t="s">
        <v>1662</v>
      </c>
      <c r="BH364" s="94"/>
      <c r="BI364" s="35"/>
      <c r="BJ364" s="35"/>
    </row>
    <row r="365" spans="1:62" s="33" customFormat="1" ht="30" x14ac:dyDescent="0.2">
      <c r="A365" s="20"/>
      <c r="B365" s="36"/>
      <c r="C365" s="20" t="s">
        <v>1663</v>
      </c>
      <c r="D365" s="20" t="s">
        <v>51</v>
      </c>
      <c r="E365" s="46" t="s">
        <v>234</v>
      </c>
      <c r="F365" s="20">
        <v>32110440692</v>
      </c>
      <c r="G365" s="35" t="s">
        <v>47</v>
      </c>
      <c r="H365" s="35" t="s">
        <v>52</v>
      </c>
      <c r="I365" s="24">
        <v>44379</v>
      </c>
      <c r="J365" s="51" t="s">
        <v>1664</v>
      </c>
      <c r="K365" s="160"/>
      <c r="L365" s="25"/>
      <c r="M365" s="237">
        <v>428</v>
      </c>
      <c r="N365" s="25" t="s">
        <v>1077</v>
      </c>
      <c r="O365" s="158">
        <v>90</v>
      </c>
      <c r="P365" s="158"/>
      <c r="Q365" s="177"/>
      <c r="R365" s="25"/>
      <c r="S365" s="20"/>
      <c r="T365" s="20" t="s">
        <v>865</v>
      </c>
      <c r="U365" s="20"/>
      <c r="V365" s="95"/>
      <c r="W365" s="48">
        <v>1194219.97</v>
      </c>
      <c r="X365" s="175"/>
      <c r="Y365" s="20"/>
      <c r="Z365" s="39"/>
      <c r="AA365" s="40"/>
      <c r="AB365" s="27"/>
      <c r="AC365" s="27"/>
      <c r="AD365" s="27"/>
      <c r="AE365" s="27"/>
      <c r="AF365" s="24"/>
      <c r="AG365" s="39"/>
      <c r="AH365" s="39"/>
      <c r="AI365" s="37"/>
      <c r="AJ365" s="37"/>
      <c r="AK365" s="39"/>
      <c r="AL365" s="39"/>
      <c r="AM365" s="37"/>
      <c r="AN365" s="37"/>
      <c r="AO365" s="27"/>
      <c r="AP365" s="27"/>
      <c r="AQ365" s="27"/>
      <c r="AR365" s="44"/>
      <c r="AS365" s="95"/>
      <c r="AT365" s="48"/>
      <c r="AU365" s="42"/>
      <c r="AV365" s="42"/>
      <c r="AW365" s="42"/>
      <c r="AX365" s="42"/>
      <c r="AY365" s="42"/>
      <c r="AZ365" s="37"/>
      <c r="BA365" s="37"/>
      <c r="BB365" s="37"/>
      <c r="BC365" s="37"/>
      <c r="BD365" s="159"/>
      <c r="BE365" s="27"/>
      <c r="BF365" s="20"/>
      <c r="BG365" s="30"/>
      <c r="BH365" s="94"/>
      <c r="BI365" s="35"/>
      <c r="BJ365" s="35"/>
    </row>
    <row r="366" spans="1:62" s="33" customFormat="1" ht="30" x14ac:dyDescent="0.2">
      <c r="A366" s="20"/>
      <c r="B366" s="36"/>
      <c r="C366" s="20" t="s">
        <v>1665</v>
      </c>
      <c r="D366" s="20" t="s">
        <v>45</v>
      </c>
      <c r="E366" s="46" t="s">
        <v>234</v>
      </c>
      <c r="F366" s="20">
        <v>32110444287</v>
      </c>
      <c r="G366" s="35" t="s">
        <v>47</v>
      </c>
      <c r="H366" s="35" t="s">
        <v>52</v>
      </c>
      <c r="I366" s="37">
        <v>44382</v>
      </c>
      <c r="J366" s="76" t="s">
        <v>1666</v>
      </c>
      <c r="K366" s="160"/>
      <c r="L366" s="25"/>
      <c r="M366" s="237">
        <v>429</v>
      </c>
      <c r="N366" s="25" t="s">
        <v>1667</v>
      </c>
      <c r="O366" s="158" t="s">
        <v>47</v>
      </c>
      <c r="P366" s="158"/>
      <c r="Q366" s="177"/>
      <c r="R366" s="25"/>
      <c r="S366" s="20"/>
      <c r="T366" s="20" t="s">
        <v>660</v>
      </c>
      <c r="U366" s="20"/>
      <c r="V366" s="95"/>
      <c r="W366" s="48">
        <v>579632.57999999996</v>
      </c>
      <c r="X366" s="175"/>
      <c r="Y366" s="20"/>
      <c r="Z366" s="39"/>
      <c r="AA366" s="40"/>
      <c r="AB366" s="27"/>
      <c r="AC366" s="27"/>
      <c r="AD366" s="27"/>
      <c r="AE366" s="40"/>
      <c r="AF366" s="24"/>
      <c r="AG366" s="39"/>
      <c r="AH366" s="39"/>
      <c r="AI366" s="37"/>
      <c r="AJ366" s="37"/>
      <c r="AK366" s="39"/>
      <c r="AL366" s="39"/>
      <c r="AM366" s="37"/>
      <c r="AN366" s="37"/>
      <c r="AO366" s="27"/>
      <c r="AP366" s="27"/>
      <c r="AQ366" s="27"/>
      <c r="AR366" s="44"/>
      <c r="AS366" s="42"/>
      <c r="AT366" s="41"/>
      <c r="AU366" s="42"/>
      <c r="AV366" s="39"/>
      <c r="AW366" s="42"/>
      <c r="AX366" s="42"/>
      <c r="AY366" s="42"/>
      <c r="AZ366" s="37"/>
      <c r="BA366" s="37"/>
      <c r="BB366" s="37"/>
      <c r="BC366" s="37"/>
      <c r="BD366" s="159"/>
      <c r="BE366" s="27"/>
      <c r="BF366" s="20"/>
      <c r="BG366" s="30"/>
      <c r="BH366" s="94"/>
      <c r="BI366" s="35"/>
      <c r="BJ366" s="35"/>
    </row>
    <row r="367" spans="1:62" s="33" customFormat="1" ht="45" x14ac:dyDescent="0.2">
      <c r="A367" s="20"/>
      <c r="B367" s="36"/>
      <c r="C367" s="20" t="s">
        <v>1668</v>
      </c>
      <c r="D367" s="20" t="s">
        <v>51</v>
      </c>
      <c r="E367" s="46" t="s">
        <v>54</v>
      </c>
      <c r="F367" s="20">
        <v>32110458697</v>
      </c>
      <c r="G367" s="35" t="s">
        <v>47</v>
      </c>
      <c r="H367" s="35" t="s">
        <v>52</v>
      </c>
      <c r="I367" s="37">
        <v>44386</v>
      </c>
      <c r="J367" s="299" t="s">
        <v>1775</v>
      </c>
      <c r="K367" s="160"/>
      <c r="L367" s="25" t="s">
        <v>604</v>
      </c>
      <c r="M367" s="237">
        <v>430</v>
      </c>
      <c r="N367" s="25" t="s">
        <v>750</v>
      </c>
      <c r="O367" s="158" t="s">
        <v>47</v>
      </c>
      <c r="P367" s="158"/>
      <c r="Q367" s="177"/>
      <c r="R367" s="25" t="s">
        <v>805</v>
      </c>
      <c r="S367" s="20" t="s">
        <v>593</v>
      </c>
      <c r="T367" s="20" t="s">
        <v>632</v>
      </c>
      <c r="U367" s="20" t="s">
        <v>806</v>
      </c>
      <c r="V367" s="95">
        <f>W367*1.2</f>
        <v>738333.6</v>
      </c>
      <c r="W367" s="48">
        <v>615278</v>
      </c>
      <c r="X367" s="175" t="s">
        <v>640</v>
      </c>
      <c r="Y367" s="20" t="s">
        <v>801</v>
      </c>
      <c r="Z367" s="39"/>
      <c r="AA367" s="40"/>
      <c r="AB367" s="27"/>
      <c r="AC367" s="27"/>
      <c r="AD367" s="27"/>
      <c r="AE367" s="40"/>
      <c r="AF367" s="24"/>
      <c r="AG367" s="39"/>
      <c r="AH367" s="39"/>
      <c r="AI367" s="37"/>
      <c r="AJ367" s="37"/>
      <c r="AK367" s="39"/>
      <c r="AL367" s="39"/>
      <c r="AM367" s="37"/>
      <c r="AN367" s="37"/>
      <c r="AO367" s="27"/>
      <c r="AP367" s="27"/>
      <c r="AQ367" s="27"/>
      <c r="AR367" s="44"/>
      <c r="AS367" s="42"/>
      <c r="AT367" s="41"/>
      <c r="AU367" s="42"/>
      <c r="AV367" s="39"/>
      <c r="AW367" s="42"/>
      <c r="AX367" s="42"/>
      <c r="AY367" s="42"/>
      <c r="AZ367" s="37"/>
      <c r="BA367" s="37"/>
      <c r="BB367" s="37"/>
      <c r="BC367" s="37"/>
      <c r="BD367" s="159"/>
      <c r="BE367" s="27"/>
      <c r="BF367" s="20"/>
      <c r="BG367" s="30"/>
      <c r="BH367" s="94"/>
      <c r="BI367" s="35"/>
      <c r="BJ367" s="35"/>
    </row>
    <row r="368" spans="1:62" s="33" customFormat="1" ht="30" x14ac:dyDescent="0.2">
      <c r="A368" s="20"/>
      <c r="B368" s="36"/>
      <c r="C368" s="20"/>
      <c r="D368" s="20"/>
      <c r="E368" s="46" t="s">
        <v>55</v>
      </c>
      <c r="F368" s="20" t="s">
        <v>47</v>
      </c>
      <c r="G368" s="35" t="s">
        <v>52</v>
      </c>
      <c r="H368" s="35" t="s">
        <v>47</v>
      </c>
      <c r="I368" s="37" t="s">
        <v>47</v>
      </c>
      <c r="J368" s="51" t="s">
        <v>1191</v>
      </c>
      <c r="K368" s="160" t="s">
        <v>1464</v>
      </c>
      <c r="L368" s="25" t="s">
        <v>604</v>
      </c>
      <c r="M368" s="237">
        <v>431</v>
      </c>
      <c r="N368" s="25"/>
      <c r="O368" s="196" t="s">
        <v>47</v>
      </c>
      <c r="P368" s="196" t="s">
        <v>52</v>
      </c>
      <c r="Q368" s="197" t="s">
        <v>739</v>
      </c>
      <c r="R368" s="25"/>
      <c r="S368" s="20" t="s">
        <v>610</v>
      </c>
      <c r="T368" s="20" t="s">
        <v>782</v>
      </c>
      <c r="U368" s="20"/>
      <c r="V368" s="26">
        <f>W368*1.2</f>
        <v>7978729.5</v>
      </c>
      <c r="W368" s="212">
        <v>6648941.25</v>
      </c>
      <c r="X368" s="20" t="s">
        <v>716</v>
      </c>
      <c r="Y368" s="20"/>
      <c r="Z368" s="39"/>
      <c r="AA368" s="40"/>
      <c r="AB368" s="27"/>
      <c r="AC368" s="27"/>
      <c r="AD368" s="27"/>
      <c r="AE368" s="40"/>
      <c r="AF368" s="40"/>
      <c r="AG368" s="39"/>
      <c r="AH368" s="39"/>
      <c r="AI368" s="37"/>
      <c r="AJ368" s="37"/>
      <c r="AK368" s="39"/>
      <c r="AL368" s="39"/>
      <c r="AM368" s="37"/>
      <c r="AN368" s="37"/>
      <c r="AO368" s="27"/>
      <c r="AP368" s="27"/>
      <c r="AQ368" s="27"/>
      <c r="AR368" s="27"/>
      <c r="AS368" s="42"/>
      <c r="AT368" s="213"/>
      <c r="AU368" s="42"/>
      <c r="AV368" s="39"/>
      <c r="AW368" s="42"/>
      <c r="AX368" s="42"/>
      <c r="AY368" s="42"/>
      <c r="AZ368" s="37"/>
      <c r="BA368" s="37"/>
      <c r="BB368" s="37"/>
      <c r="BC368" s="37"/>
      <c r="BD368" s="159"/>
      <c r="BE368" s="78"/>
      <c r="BF368" s="20" t="s">
        <v>65</v>
      </c>
      <c r="BG368" s="30"/>
      <c r="BH368" s="43"/>
      <c r="BI368" s="35"/>
      <c r="BJ368" s="35"/>
    </row>
    <row r="369" spans="1:62" s="33" customFormat="1" ht="60" x14ac:dyDescent="0.2">
      <c r="A369" s="20"/>
      <c r="B369" s="36"/>
      <c r="C369" s="271" t="s">
        <v>1670</v>
      </c>
      <c r="D369" s="20" t="s">
        <v>51</v>
      </c>
      <c r="E369" s="46" t="s">
        <v>55</v>
      </c>
      <c r="F369" s="20" t="s">
        <v>47</v>
      </c>
      <c r="G369" s="35" t="s">
        <v>52</v>
      </c>
      <c r="H369" s="35" t="s">
        <v>47</v>
      </c>
      <c r="I369" s="37" t="s">
        <v>47</v>
      </c>
      <c r="J369" s="51" t="s">
        <v>1353</v>
      </c>
      <c r="K369" s="160" t="s">
        <v>1528</v>
      </c>
      <c r="L369" s="25" t="s">
        <v>604</v>
      </c>
      <c r="M369" s="237">
        <v>432</v>
      </c>
      <c r="N369" s="25" t="s">
        <v>623</v>
      </c>
      <c r="O369" s="158" t="s">
        <v>47</v>
      </c>
      <c r="P369" s="158"/>
      <c r="Q369" s="177"/>
      <c r="R369" s="25" t="s">
        <v>712</v>
      </c>
      <c r="S369" s="20" t="s">
        <v>713</v>
      </c>
      <c r="T369" s="20" t="s">
        <v>594</v>
      </c>
      <c r="U369" s="20" t="s">
        <v>715</v>
      </c>
      <c r="V369" s="95">
        <f>W369*1.2</f>
        <v>3240000</v>
      </c>
      <c r="W369" s="48">
        <v>2700000</v>
      </c>
      <c r="X369" s="175" t="s">
        <v>716</v>
      </c>
      <c r="Y369" s="20" t="s">
        <v>859</v>
      </c>
      <c r="Z369" s="39" t="s">
        <v>47</v>
      </c>
      <c r="AA369" s="40" t="s">
        <v>47</v>
      </c>
      <c r="AB369" s="27">
        <v>1</v>
      </c>
      <c r="AC369" s="27">
        <v>0</v>
      </c>
      <c r="AD369" s="27" t="s">
        <v>47</v>
      </c>
      <c r="AE369" s="40" t="s">
        <v>269</v>
      </c>
      <c r="AF369" s="24">
        <v>44369</v>
      </c>
      <c r="AG369" s="39" t="s">
        <v>47</v>
      </c>
      <c r="AH369" s="39" t="s">
        <v>47</v>
      </c>
      <c r="AI369" s="37" t="s">
        <v>47</v>
      </c>
      <c r="AJ369" s="37" t="s">
        <v>47</v>
      </c>
      <c r="AK369" s="39" t="s">
        <v>1423</v>
      </c>
      <c r="AL369" s="39" t="s">
        <v>1671</v>
      </c>
      <c r="AM369" s="37">
        <v>44379</v>
      </c>
      <c r="AN369" s="37" t="s">
        <v>47</v>
      </c>
      <c r="AO369" s="27" t="s">
        <v>47</v>
      </c>
      <c r="AP369" s="27"/>
      <c r="AQ369" s="27" t="s">
        <v>1445</v>
      </c>
      <c r="AR369" s="44">
        <v>2224098476</v>
      </c>
      <c r="AS369" s="95">
        <f>AT369*1.2</f>
        <v>3240000</v>
      </c>
      <c r="AT369" s="48">
        <v>2700000</v>
      </c>
      <c r="AU369" s="42" t="s">
        <v>91</v>
      </c>
      <c r="AV369" s="39" t="s">
        <v>47</v>
      </c>
      <c r="AW369" s="42" t="s">
        <v>47</v>
      </c>
      <c r="AX369" s="42"/>
      <c r="AY369" s="42">
        <v>2700000</v>
      </c>
      <c r="AZ369" s="37" t="s">
        <v>1776</v>
      </c>
      <c r="BA369" s="37">
        <v>44393</v>
      </c>
      <c r="BB369" s="37" t="s">
        <v>47</v>
      </c>
      <c r="BC369" s="37">
        <v>44393</v>
      </c>
      <c r="BD369" s="159"/>
      <c r="BE369" s="27"/>
      <c r="BF369" s="20" t="s">
        <v>65</v>
      </c>
      <c r="BG369" s="30" t="s">
        <v>1289</v>
      </c>
      <c r="BH369" s="94"/>
      <c r="BI369" s="35"/>
      <c r="BJ369" s="35"/>
    </row>
    <row r="370" spans="1:62" s="33" customFormat="1" ht="45" x14ac:dyDescent="0.2">
      <c r="A370" s="20"/>
      <c r="B370" s="36"/>
      <c r="C370" s="271" t="s">
        <v>1777</v>
      </c>
      <c r="D370" s="20" t="s">
        <v>51</v>
      </c>
      <c r="E370" s="46" t="s">
        <v>55</v>
      </c>
      <c r="F370" s="20" t="s">
        <v>47</v>
      </c>
      <c r="G370" s="35" t="s">
        <v>47</v>
      </c>
      <c r="H370" s="35" t="s">
        <v>47</v>
      </c>
      <c r="I370" s="37" t="s">
        <v>47</v>
      </c>
      <c r="J370" s="51" t="s">
        <v>1672</v>
      </c>
      <c r="K370" s="160" t="s">
        <v>47</v>
      </c>
      <c r="L370" s="25" t="s">
        <v>604</v>
      </c>
      <c r="M370" s="237">
        <v>433</v>
      </c>
      <c r="N370" s="160" t="s">
        <v>1544</v>
      </c>
      <c r="O370" s="158" t="s">
        <v>47</v>
      </c>
      <c r="P370" s="158"/>
      <c r="Q370" s="177"/>
      <c r="R370" s="25" t="s">
        <v>1367</v>
      </c>
      <c r="S370" s="20" t="s">
        <v>593</v>
      </c>
      <c r="T370" s="20" t="s">
        <v>865</v>
      </c>
      <c r="U370" s="20" t="s">
        <v>1368</v>
      </c>
      <c r="V370" s="95"/>
      <c r="W370" s="48">
        <v>200000000</v>
      </c>
      <c r="X370" s="175" t="s">
        <v>1369</v>
      </c>
      <c r="Y370" s="20" t="s">
        <v>999</v>
      </c>
      <c r="Z370" s="39" t="s">
        <v>47</v>
      </c>
      <c r="AA370" s="40" t="s">
        <v>47</v>
      </c>
      <c r="AB370" s="27">
        <v>1</v>
      </c>
      <c r="AC370" s="27">
        <v>0</v>
      </c>
      <c r="AD370" s="27" t="s">
        <v>47</v>
      </c>
      <c r="AE370" s="40" t="s">
        <v>47</v>
      </c>
      <c r="AF370" s="24">
        <v>44365</v>
      </c>
      <c r="AG370" s="39" t="s">
        <v>47</v>
      </c>
      <c r="AH370" s="39" t="s">
        <v>47</v>
      </c>
      <c r="AI370" s="39" t="s">
        <v>47</v>
      </c>
      <c r="AJ370" s="39" t="s">
        <v>47</v>
      </c>
      <c r="AK370" s="39" t="s">
        <v>1454</v>
      </c>
      <c r="AL370" s="39" t="s">
        <v>445</v>
      </c>
      <c r="AM370" s="37">
        <v>44378</v>
      </c>
      <c r="AN370" s="37" t="s">
        <v>47</v>
      </c>
      <c r="AO370" s="27" t="s">
        <v>47</v>
      </c>
      <c r="AP370" s="27"/>
      <c r="AQ370" s="27" t="s">
        <v>1778</v>
      </c>
      <c r="AR370" s="44">
        <v>7744000302</v>
      </c>
      <c r="AS370" s="42"/>
      <c r="AT370" s="41">
        <v>200000000</v>
      </c>
      <c r="AU370" s="42" t="s">
        <v>47</v>
      </c>
      <c r="AV370" s="39" t="s">
        <v>47</v>
      </c>
      <c r="AW370" s="42" t="s">
        <v>47</v>
      </c>
      <c r="AX370" s="42"/>
      <c r="AY370" s="42">
        <v>200000000</v>
      </c>
      <c r="AZ370" s="37" t="s">
        <v>1779</v>
      </c>
      <c r="BA370" s="37">
        <v>44386</v>
      </c>
      <c r="BB370" s="37" t="s">
        <v>52</v>
      </c>
      <c r="BC370" s="37">
        <v>44386</v>
      </c>
      <c r="BD370" s="159"/>
      <c r="BE370" s="27"/>
      <c r="BF370" s="20" t="s">
        <v>60</v>
      </c>
      <c r="BG370" s="30" t="s">
        <v>374</v>
      </c>
      <c r="BH370" s="94"/>
      <c r="BI370" s="35"/>
      <c r="BJ370" s="35"/>
    </row>
    <row r="371" spans="1:62" s="33" customFormat="1" ht="45" x14ac:dyDescent="0.2">
      <c r="A371" s="20"/>
      <c r="B371" s="36"/>
      <c r="C371" s="20" t="s">
        <v>1780</v>
      </c>
      <c r="D371" s="20" t="s">
        <v>51</v>
      </c>
      <c r="E371" s="46" t="s">
        <v>55</v>
      </c>
      <c r="F371" s="20" t="s">
        <v>47</v>
      </c>
      <c r="G371" s="35" t="s">
        <v>47</v>
      </c>
      <c r="H371" s="35" t="s">
        <v>47</v>
      </c>
      <c r="I371" s="37" t="s">
        <v>47</v>
      </c>
      <c r="J371" s="51" t="s">
        <v>1673</v>
      </c>
      <c r="K371" s="160" t="s">
        <v>47</v>
      </c>
      <c r="L371" s="25" t="s">
        <v>604</v>
      </c>
      <c r="M371" s="237">
        <v>434</v>
      </c>
      <c r="N371" s="25" t="s">
        <v>1544</v>
      </c>
      <c r="O371" s="158" t="s">
        <v>47</v>
      </c>
      <c r="P371" s="158"/>
      <c r="Q371" s="177"/>
      <c r="R371" s="25" t="s">
        <v>1367</v>
      </c>
      <c r="S371" s="20" t="s">
        <v>593</v>
      </c>
      <c r="T371" s="20" t="s">
        <v>865</v>
      </c>
      <c r="U371" s="20" t="s">
        <v>1368</v>
      </c>
      <c r="V371" s="95"/>
      <c r="W371" s="48">
        <v>200000000</v>
      </c>
      <c r="X371" s="175" t="s">
        <v>1369</v>
      </c>
      <c r="Y371" s="20" t="s">
        <v>999</v>
      </c>
      <c r="Z371" s="39" t="s">
        <v>47</v>
      </c>
      <c r="AA371" s="40" t="s">
        <v>47</v>
      </c>
      <c r="AB371" s="27">
        <v>1</v>
      </c>
      <c r="AC371" s="27">
        <v>0</v>
      </c>
      <c r="AD371" s="27" t="s">
        <v>47</v>
      </c>
      <c r="AE371" s="40" t="s">
        <v>47</v>
      </c>
      <c r="AF371" s="24">
        <v>44365</v>
      </c>
      <c r="AG371" s="39" t="s">
        <v>47</v>
      </c>
      <c r="AH371" s="39" t="s">
        <v>47</v>
      </c>
      <c r="AI371" s="39" t="s">
        <v>47</v>
      </c>
      <c r="AJ371" s="39" t="s">
        <v>47</v>
      </c>
      <c r="AK371" s="39" t="s">
        <v>1454</v>
      </c>
      <c r="AL371" s="39" t="s">
        <v>182</v>
      </c>
      <c r="AM371" s="37">
        <v>44386</v>
      </c>
      <c r="AN371" s="37" t="s">
        <v>47</v>
      </c>
      <c r="AO371" s="27" t="s">
        <v>47</v>
      </c>
      <c r="AP371" s="27"/>
      <c r="AQ371" s="27" t="s">
        <v>1781</v>
      </c>
      <c r="AR371" s="44">
        <v>7728168971</v>
      </c>
      <c r="AS371" s="95"/>
      <c r="AT371" s="48">
        <v>200000000</v>
      </c>
      <c r="AU371" s="42" t="s">
        <v>47</v>
      </c>
      <c r="AV371" s="39" t="s">
        <v>47</v>
      </c>
      <c r="AW371" s="42" t="s">
        <v>47</v>
      </c>
      <c r="AX371" s="42"/>
      <c r="AY371" s="42"/>
      <c r="AZ371" s="37"/>
      <c r="BA371" s="37"/>
      <c r="BB371" s="37"/>
      <c r="BC371" s="37"/>
      <c r="BD371" s="159"/>
      <c r="BE371" s="27"/>
      <c r="BF371" s="20" t="s">
        <v>60</v>
      </c>
      <c r="BG371" s="30" t="s">
        <v>374</v>
      </c>
      <c r="BH371" s="94"/>
      <c r="BI371" s="35"/>
      <c r="BJ371" s="35"/>
    </row>
    <row r="372" spans="1:62" s="33" customFormat="1" ht="45" x14ac:dyDescent="0.2">
      <c r="A372" s="20"/>
      <c r="B372" s="36"/>
      <c r="C372" s="271" t="s">
        <v>1674</v>
      </c>
      <c r="D372" s="20" t="s">
        <v>45</v>
      </c>
      <c r="E372" s="46" t="s">
        <v>55</v>
      </c>
      <c r="F372" s="20" t="s">
        <v>47</v>
      </c>
      <c r="G372" s="35" t="s">
        <v>52</v>
      </c>
      <c r="H372" s="35" t="s">
        <v>47</v>
      </c>
      <c r="I372" s="37" t="s">
        <v>47</v>
      </c>
      <c r="J372" s="51" t="s">
        <v>1675</v>
      </c>
      <c r="K372" s="160" t="s">
        <v>1676</v>
      </c>
      <c r="L372" s="25" t="s">
        <v>604</v>
      </c>
      <c r="M372" s="237">
        <v>435</v>
      </c>
      <c r="N372" s="25" t="s">
        <v>1677</v>
      </c>
      <c r="O372" s="158" t="s">
        <v>47</v>
      </c>
      <c r="P372" s="158" t="s">
        <v>52</v>
      </c>
      <c r="Q372" s="177" t="s">
        <v>644</v>
      </c>
      <c r="R372" s="25" t="s">
        <v>805</v>
      </c>
      <c r="S372" s="20" t="s">
        <v>593</v>
      </c>
      <c r="T372" s="20" t="s">
        <v>594</v>
      </c>
      <c r="U372" s="20" t="s">
        <v>806</v>
      </c>
      <c r="V372" s="95">
        <f>W372*1.2</f>
        <v>800000.00400000007</v>
      </c>
      <c r="W372" s="48">
        <v>666666.67000000004</v>
      </c>
      <c r="X372" s="175" t="s">
        <v>1678</v>
      </c>
      <c r="Y372" s="20" t="s">
        <v>1090</v>
      </c>
      <c r="Z372" s="39" t="s">
        <v>47</v>
      </c>
      <c r="AA372" s="40" t="s">
        <v>47</v>
      </c>
      <c r="AB372" s="27">
        <v>1</v>
      </c>
      <c r="AC372" s="27">
        <v>0</v>
      </c>
      <c r="AD372" s="27" t="s">
        <v>47</v>
      </c>
      <c r="AE372" s="40" t="s">
        <v>47</v>
      </c>
      <c r="AF372" s="24">
        <v>44379</v>
      </c>
      <c r="AG372" s="39" t="s">
        <v>1441</v>
      </c>
      <c r="AH372" s="39" t="s">
        <v>108</v>
      </c>
      <c r="AI372" s="37">
        <v>44379</v>
      </c>
      <c r="AJ372" s="37" t="s">
        <v>47</v>
      </c>
      <c r="AK372" s="39" t="s">
        <v>47</v>
      </c>
      <c r="AL372" s="39" t="s">
        <v>47</v>
      </c>
      <c r="AM372" s="39" t="s">
        <v>47</v>
      </c>
      <c r="AN372" s="39" t="s">
        <v>47</v>
      </c>
      <c r="AO372" s="27" t="s">
        <v>47</v>
      </c>
      <c r="AP372" s="27"/>
      <c r="AQ372" s="27" t="s">
        <v>1679</v>
      </c>
      <c r="AR372" s="44">
        <v>7203421134</v>
      </c>
      <c r="AS372" s="95">
        <f>AT372*1.2</f>
        <v>800000.00400000007</v>
      </c>
      <c r="AT372" s="48">
        <v>666666.67000000004</v>
      </c>
      <c r="AU372" s="42" t="s">
        <v>91</v>
      </c>
      <c r="AV372" s="39"/>
      <c r="AW372" s="42"/>
      <c r="AX372" s="42">
        <v>800000</v>
      </c>
      <c r="AY372" s="42">
        <f>AX372/1.2</f>
        <v>666666.66666666674</v>
      </c>
      <c r="AZ372" s="37" t="s">
        <v>1782</v>
      </c>
      <c r="BA372" s="37">
        <v>44384</v>
      </c>
      <c r="BB372" s="37" t="s">
        <v>47</v>
      </c>
      <c r="BC372" s="37">
        <v>44384</v>
      </c>
      <c r="BD372" s="159"/>
      <c r="BE372" s="27"/>
      <c r="BF372" s="20" t="s">
        <v>65</v>
      </c>
      <c r="BG372" s="30" t="s">
        <v>75</v>
      </c>
      <c r="BH372" s="94"/>
      <c r="BI372" s="35"/>
      <c r="BJ372" s="35"/>
    </row>
    <row r="373" spans="1:62" s="33" customFormat="1" ht="30" x14ac:dyDescent="0.2">
      <c r="A373" s="20"/>
      <c r="B373" s="36"/>
      <c r="C373" s="271" t="s">
        <v>1783</v>
      </c>
      <c r="D373" s="20" t="s">
        <v>45</v>
      </c>
      <c r="E373" s="46" t="s">
        <v>55</v>
      </c>
      <c r="F373" s="20" t="s">
        <v>47</v>
      </c>
      <c r="G373" s="35" t="s">
        <v>52</v>
      </c>
      <c r="H373" s="35" t="s">
        <v>47</v>
      </c>
      <c r="I373" s="37" t="s">
        <v>47</v>
      </c>
      <c r="J373" s="51" t="s">
        <v>1680</v>
      </c>
      <c r="K373" s="160" t="s">
        <v>47</v>
      </c>
      <c r="L373" s="25" t="s">
        <v>604</v>
      </c>
      <c r="M373" s="237">
        <v>436</v>
      </c>
      <c r="N373" s="25" t="s">
        <v>789</v>
      </c>
      <c r="O373" s="158" t="s">
        <v>47</v>
      </c>
      <c r="P373" s="158"/>
      <c r="Q373" s="177"/>
      <c r="R373" s="25" t="s">
        <v>592</v>
      </c>
      <c r="S373" s="20" t="s">
        <v>593</v>
      </c>
      <c r="T373" s="20" t="s">
        <v>632</v>
      </c>
      <c r="U373" s="20" t="s">
        <v>595</v>
      </c>
      <c r="V373" s="95">
        <f>W373*1.2</f>
        <v>181470</v>
      </c>
      <c r="W373" s="48">
        <v>151225</v>
      </c>
      <c r="X373" s="175" t="s">
        <v>790</v>
      </c>
      <c r="Y373" s="20" t="s">
        <v>1592</v>
      </c>
      <c r="Z373" s="39" t="s">
        <v>47</v>
      </c>
      <c r="AA373" s="40" t="s">
        <v>47</v>
      </c>
      <c r="AB373" s="27">
        <v>1</v>
      </c>
      <c r="AC373" s="27">
        <v>0</v>
      </c>
      <c r="AD373" s="27" t="s">
        <v>47</v>
      </c>
      <c r="AE373" s="40" t="s">
        <v>47</v>
      </c>
      <c r="AF373" s="24">
        <v>44378</v>
      </c>
      <c r="AG373" s="39" t="s">
        <v>1454</v>
      </c>
      <c r="AH373" s="39" t="s">
        <v>1202</v>
      </c>
      <c r="AI373" s="37">
        <v>44383</v>
      </c>
      <c r="AJ373" s="37" t="s">
        <v>47</v>
      </c>
      <c r="AK373" s="39" t="s">
        <v>47</v>
      </c>
      <c r="AL373" s="39" t="s">
        <v>47</v>
      </c>
      <c r="AM373" s="39" t="s">
        <v>47</v>
      </c>
      <c r="AN373" s="39" t="s">
        <v>47</v>
      </c>
      <c r="AO373" s="27" t="s">
        <v>47</v>
      </c>
      <c r="AP373" s="27"/>
      <c r="AQ373" s="27" t="s">
        <v>1784</v>
      </c>
      <c r="AR373" s="44">
        <v>7203350331</v>
      </c>
      <c r="AS373" s="95">
        <f>AT373*1.2</f>
        <v>181470</v>
      </c>
      <c r="AT373" s="48">
        <f>W373</f>
        <v>151225</v>
      </c>
      <c r="AU373" s="42" t="s">
        <v>84</v>
      </c>
      <c r="AV373" s="39" t="s">
        <v>47</v>
      </c>
      <c r="AW373" s="42" t="s">
        <v>47</v>
      </c>
      <c r="AX373" s="42"/>
      <c r="AY373" s="42"/>
      <c r="AZ373" s="37"/>
      <c r="BA373" s="37"/>
      <c r="BB373" s="37"/>
      <c r="BC373" s="37"/>
      <c r="BD373" s="159"/>
      <c r="BE373" s="27"/>
      <c r="BF373" s="20" t="s">
        <v>60</v>
      </c>
      <c r="BG373" s="30" t="s">
        <v>110</v>
      </c>
      <c r="BH373" s="94"/>
      <c r="BI373" s="35"/>
      <c r="BJ373" s="35"/>
    </row>
    <row r="374" spans="1:62" s="33" customFormat="1" ht="45" x14ac:dyDescent="0.2">
      <c r="A374" s="20"/>
      <c r="B374" s="36"/>
      <c r="C374" s="271" t="s">
        <v>1785</v>
      </c>
      <c r="D374" s="20" t="s">
        <v>45</v>
      </c>
      <c r="E374" s="46" t="s">
        <v>55</v>
      </c>
      <c r="F374" s="20" t="s">
        <v>47</v>
      </c>
      <c r="G374" s="35" t="s">
        <v>52</v>
      </c>
      <c r="H374" s="35" t="s">
        <v>47</v>
      </c>
      <c r="I374" s="37" t="s">
        <v>47</v>
      </c>
      <c r="J374" s="51" t="s">
        <v>1681</v>
      </c>
      <c r="K374" s="160" t="s">
        <v>47</v>
      </c>
      <c r="L374" s="25" t="s">
        <v>604</v>
      </c>
      <c r="M374" s="237">
        <v>437</v>
      </c>
      <c r="N374" s="25" t="s">
        <v>804</v>
      </c>
      <c r="O374" s="158" t="s">
        <v>47</v>
      </c>
      <c r="P374" s="158"/>
      <c r="Q374" s="177"/>
      <c r="R374" s="25" t="s">
        <v>805</v>
      </c>
      <c r="S374" s="20" t="s">
        <v>593</v>
      </c>
      <c r="T374" s="20" t="s">
        <v>594</v>
      </c>
      <c r="U374" s="20" t="s">
        <v>806</v>
      </c>
      <c r="V374" s="95">
        <f>W374*1.2</f>
        <v>749276.95199999993</v>
      </c>
      <c r="W374" s="48">
        <v>624397.46</v>
      </c>
      <c r="X374" s="175" t="s">
        <v>640</v>
      </c>
      <c r="Y374" s="20" t="s">
        <v>801</v>
      </c>
      <c r="Z374" s="39" t="s">
        <v>47</v>
      </c>
      <c r="AA374" s="40" t="s">
        <v>47</v>
      </c>
      <c r="AB374" s="27">
        <v>1</v>
      </c>
      <c r="AC374" s="27">
        <v>0</v>
      </c>
      <c r="AD374" s="27" t="s">
        <v>47</v>
      </c>
      <c r="AE374" s="40" t="s">
        <v>47</v>
      </c>
      <c r="AF374" s="24">
        <v>44378</v>
      </c>
      <c r="AG374" s="39" t="s">
        <v>1454</v>
      </c>
      <c r="AH374" s="39" t="s">
        <v>1556</v>
      </c>
      <c r="AI374" s="37">
        <v>44383</v>
      </c>
      <c r="AJ374" s="37" t="s">
        <v>47</v>
      </c>
      <c r="AK374" s="39" t="s">
        <v>47</v>
      </c>
      <c r="AL374" s="39" t="s">
        <v>47</v>
      </c>
      <c r="AM374" s="39" t="s">
        <v>47</v>
      </c>
      <c r="AN374" s="39" t="s">
        <v>47</v>
      </c>
      <c r="AO374" s="27" t="s">
        <v>47</v>
      </c>
      <c r="AP374" s="27"/>
      <c r="AQ374" s="27" t="s">
        <v>1786</v>
      </c>
      <c r="AR374" s="44">
        <v>5501095972</v>
      </c>
      <c r="AS374" s="42">
        <f>AT374*1.2</f>
        <v>749276.95199999993</v>
      </c>
      <c r="AT374" s="41">
        <f>W374</f>
        <v>624397.46</v>
      </c>
      <c r="AU374" s="42" t="s">
        <v>84</v>
      </c>
      <c r="AV374" s="39" t="s">
        <v>47</v>
      </c>
      <c r="AW374" s="42" t="s">
        <v>47</v>
      </c>
      <c r="AX374" s="42">
        <v>749276.95</v>
      </c>
      <c r="AY374" s="42">
        <v>624397.46</v>
      </c>
      <c r="AZ374" s="37" t="s">
        <v>1787</v>
      </c>
      <c r="BA374" s="37">
        <v>44386</v>
      </c>
      <c r="BB374" s="37" t="s">
        <v>47</v>
      </c>
      <c r="BC374" s="37">
        <v>44386</v>
      </c>
      <c r="BD374" s="159"/>
      <c r="BE374" s="27"/>
      <c r="BF374" s="20" t="s">
        <v>60</v>
      </c>
      <c r="BG374" s="30" t="s">
        <v>75</v>
      </c>
      <c r="BH374" s="94"/>
      <c r="BI374" s="35"/>
      <c r="BJ374" s="35"/>
    </row>
    <row r="375" spans="1:62" s="33" customFormat="1" ht="105" x14ac:dyDescent="0.2">
      <c r="A375" s="20"/>
      <c r="B375" s="97">
        <v>44347</v>
      </c>
      <c r="C375" s="46" t="s">
        <v>1788</v>
      </c>
      <c r="D375" s="20" t="s">
        <v>51</v>
      </c>
      <c r="E375" s="46" t="s">
        <v>54</v>
      </c>
      <c r="F375" s="20">
        <v>32110468512</v>
      </c>
      <c r="G375" s="35" t="s">
        <v>47</v>
      </c>
      <c r="H375" s="35" t="s">
        <v>52</v>
      </c>
      <c r="I375" s="37">
        <v>44391</v>
      </c>
      <c r="J375" s="51" t="s">
        <v>1789</v>
      </c>
      <c r="K375" s="160"/>
      <c r="L375" s="25" t="s">
        <v>590</v>
      </c>
      <c r="M375" s="237">
        <v>438</v>
      </c>
      <c r="N375" s="25"/>
      <c r="O375" s="158"/>
      <c r="P375" s="158"/>
      <c r="Q375" s="177"/>
      <c r="R375" s="25" t="s">
        <v>805</v>
      </c>
      <c r="S375" s="20" t="s">
        <v>593</v>
      </c>
      <c r="T375" s="20" t="s">
        <v>594</v>
      </c>
      <c r="U375" s="20" t="s">
        <v>806</v>
      </c>
      <c r="V375" s="26">
        <v>3211066.67</v>
      </c>
      <c r="W375" s="48">
        <v>2675888.89</v>
      </c>
      <c r="X375" s="175"/>
      <c r="Y375" s="20"/>
      <c r="Z375" s="39"/>
      <c r="AA375" s="40"/>
      <c r="AB375" s="27"/>
      <c r="AC375" s="27"/>
      <c r="AD375" s="27"/>
      <c r="AE375" s="40"/>
      <c r="AF375" s="40"/>
      <c r="AG375" s="39"/>
      <c r="AH375" s="39"/>
      <c r="AI375" s="37"/>
      <c r="AJ375" s="37"/>
      <c r="AK375" s="39"/>
      <c r="AL375" s="39"/>
      <c r="AM375" s="37"/>
      <c r="AN375" s="37"/>
      <c r="AO375" s="27"/>
      <c r="AP375" s="27"/>
      <c r="AQ375" s="27"/>
      <c r="AR375" s="44"/>
      <c r="AS375" s="42"/>
      <c r="AT375" s="41"/>
      <c r="AU375" s="42"/>
      <c r="AV375" s="39"/>
      <c r="AW375" s="42"/>
      <c r="AX375" s="42"/>
      <c r="AY375" s="42"/>
      <c r="AZ375" s="37"/>
      <c r="BA375" s="37"/>
      <c r="BB375" s="37"/>
      <c r="BC375" s="37"/>
      <c r="BD375" s="159"/>
      <c r="BE375" s="27"/>
      <c r="BF375" s="20" t="s">
        <v>49</v>
      </c>
      <c r="BG375" s="30"/>
      <c r="BH375" s="94"/>
      <c r="BI375" s="60">
        <v>44384</v>
      </c>
      <c r="BJ375" s="60">
        <v>44390</v>
      </c>
    </row>
    <row r="376" spans="1:62" s="33" customFormat="1" ht="45" x14ac:dyDescent="0.2">
      <c r="A376" s="20"/>
      <c r="B376" s="36"/>
      <c r="C376" s="20"/>
      <c r="D376" s="20"/>
      <c r="E376" s="46" t="s">
        <v>55</v>
      </c>
      <c r="F376" s="20"/>
      <c r="G376" s="35" t="s">
        <v>52</v>
      </c>
      <c r="H376" s="35"/>
      <c r="I376" s="37"/>
      <c r="J376" s="51" t="s">
        <v>1790</v>
      </c>
      <c r="K376" s="160"/>
      <c r="L376" s="25"/>
      <c r="M376" s="237">
        <v>439</v>
      </c>
      <c r="N376" s="25"/>
      <c r="O376" s="158"/>
      <c r="P376" s="158"/>
      <c r="Q376" s="177"/>
      <c r="R376" s="25"/>
      <c r="S376" s="20"/>
      <c r="T376" s="20" t="s">
        <v>714</v>
      </c>
      <c r="U376" s="20"/>
      <c r="V376" s="26"/>
      <c r="W376" s="48">
        <v>2466666.67</v>
      </c>
      <c r="X376" s="175"/>
      <c r="Y376" s="20"/>
      <c r="Z376" s="39"/>
      <c r="AA376" s="40"/>
      <c r="AB376" s="27"/>
      <c r="AC376" s="27"/>
      <c r="AD376" s="27"/>
      <c r="AE376" s="40"/>
      <c r="AF376" s="24"/>
      <c r="AG376" s="39"/>
      <c r="AH376" s="39"/>
      <c r="AI376" s="37"/>
      <c r="AJ376" s="37"/>
      <c r="AK376" s="39"/>
      <c r="AL376" s="39"/>
      <c r="AM376" s="37"/>
      <c r="AN376" s="37"/>
      <c r="AO376" s="27"/>
      <c r="AP376" s="27"/>
      <c r="AQ376" s="27"/>
      <c r="AR376" s="44"/>
      <c r="AS376" s="42"/>
      <c r="AT376" s="41"/>
      <c r="AU376" s="42"/>
      <c r="AV376" s="39"/>
      <c r="AW376" s="42"/>
      <c r="AX376" s="42">
        <v>2714166.76</v>
      </c>
      <c r="AY376" s="42">
        <f>AX376/1.2</f>
        <v>2261805.6333333333</v>
      </c>
      <c r="AZ376" s="37" t="s">
        <v>1791</v>
      </c>
      <c r="BA376" s="37">
        <v>44393</v>
      </c>
      <c r="BB376" s="37" t="s">
        <v>47</v>
      </c>
      <c r="BC376" s="37">
        <v>44394</v>
      </c>
      <c r="BD376" s="159"/>
      <c r="BE376" s="65"/>
      <c r="BF376" s="20"/>
      <c r="BG376" s="30"/>
      <c r="BH376" s="94"/>
      <c r="BI376" s="60"/>
      <c r="BJ376" s="60"/>
    </row>
    <row r="377" spans="1:62" s="33" customFormat="1" ht="45" x14ac:dyDescent="0.2">
      <c r="A377" s="20">
        <v>312</v>
      </c>
      <c r="B377" s="36"/>
      <c r="C377" s="20" t="s">
        <v>1792</v>
      </c>
      <c r="D377" s="20" t="s">
        <v>68</v>
      </c>
      <c r="E377" s="46" t="s">
        <v>55</v>
      </c>
      <c r="F377" s="20" t="s">
        <v>47</v>
      </c>
      <c r="G377" s="35" t="s">
        <v>47</v>
      </c>
      <c r="H377" s="35" t="s">
        <v>47</v>
      </c>
      <c r="I377" s="37" t="s">
        <v>47</v>
      </c>
      <c r="J377" s="51" t="s">
        <v>188</v>
      </c>
      <c r="K377" s="160" t="s">
        <v>1793</v>
      </c>
      <c r="L377" s="25" t="s">
        <v>604</v>
      </c>
      <c r="M377" s="326">
        <v>440</v>
      </c>
      <c r="N377" s="25" t="s">
        <v>842</v>
      </c>
      <c r="O377" s="158" t="s">
        <v>47</v>
      </c>
      <c r="P377" s="158" t="s">
        <v>52</v>
      </c>
      <c r="Q377" s="177" t="s">
        <v>644</v>
      </c>
      <c r="R377" s="25" t="s">
        <v>1320</v>
      </c>
      <c r="S377" s="20" t="s">
        <v>610</v>
      </c>
      <c r="T377" s="20" t="s">
        <v>782</v>
      </c>
      <c r="U377" s="20" t="s">
        <v>1321</v>
      </c>
      <c r="V377" s="26">
        <f>W377*1.2</f>
        <v>697950</v>
      </c>
      <c r="W377" s="64">
        <v>581625</v>
      </c>
      <c r="X377" s="175" t="s">
        <v>716</v>
      </c>
      <c r="Y377" s="20" t="s">
        <v>1794</v>
      </c>
      <c r="Z377" s="39" t="s">
        <v>47</v>
      </c>
      <c r="AA377" s="39" t="s">
        <v>47</v>
      </c>
      <c r="AB377" s="27">
        <v>1</v>
      </c>
      <c r="AC377" s="27">
        <v>0</v>
      </c>
      <c r="AD377" s="27" t="s">
        <v>47</v>
      </c>
      <c r="AE377" s="40" t="s">
        <v>47</v>
      </c>
      <c r="AF377" s="24">
        <v>44385</v>
      </c>
      <c r="AG377" s="39" t="s">
        <v>47</v>
      </c>
      <c r="AH377" s="39" t="s">
        <v>47</v>
      </c>
      <c r="AI377" s="39" t="s">
        <v>47</v>
      </c>
      <c r="AJ377" s="39" t="s">
        <v>47</v>
      </c>
      <c r="AK377" s="39" t="s">
        <v>1795</v>
      </c>
      <c r="AL377" s="39" t="s">
        <v>1796</v>
      </c>
      <c r="AM377" s="37">
        <v>44390</v>
      </c>
      <c r="AN377" s="37" t="s">
        <v>47</v>
      </c>
      <c r="AO377" s="27" t="s">
        <v>47</v>
      </c>
      <c r="AP377" s="27"/>
      <c r="AQ377" s="27" t="s">
        <v>1345</v>
      </c>
      <c r="AR377" s="44">
        <v>1660341866</v>
      </c>
      <c r="AS377" s="42">
        <f>AT377*1.2</f>
        <v>697950</v>
      </c>
      <c r="AT377" s="41">
        <v>581625</v>
      </c>
      <c r="AU377" s="42" t="s">
        <v>91</v>
      </c>
      <c r="AV377" s="42"/>
      <c r="AW377" s="42"/>
      <c r="AX377" s="42">
        <v>697950</v>
      </c>
      <c r="AY377" s="42">
        <f>AX377/1.2</f>
        <v>581625</v>
      </c>
      <c r="AZ377" s="37" t="s">
        <v>1797</v>
      </c>
      <c r="BA377" s="37">
        <v>44396</v>
      </c>
      <c r="BB377" s="37" t="s">
        <v>47</v>
      </c>
      <c r="BC377" s="37">
        <v>44396</v>
      </c>
      <c r="BD377" s="159"/>
      <c r="BE377" s="27"/>
      <c r="BF377" s="20" t="s">
        <v>65</v>
      </c>
      <c r="BG377" s="30" t="s">
        <v>75</v>
      </c>
      <c r="BH377" s="43"/>
      <c r="BI377" s="35"/>
      <c r="BJ377" s="35"/>
    </row>
    <row r="378" spans="1:62" s="33" customFormat="1" ht="45" x14ac:dyDescent="0.2">
      <c r="A378" s="20"/>
      <c r="B378" s="36"/>
      <c r="C378" s="20"/>
      <c r="D378" s="20"/>
      <c r="E378" s="46" t="s">
        <v>54</v>
      </c>
      <c r="F378" s="20"/>
      <c r="G378" s="35"/>
      <c r="H378" s="35"/>
      <c r="I378" s="37"/>
      <c r="J378" s="51" t="s">
        <v>1798</v>
      </c>
      <c r="K378" s="160"/>
      <c r="L378" s="25"/>
      <c r="M378" s="237">
        <v>441</v>
      </c>
      <c r="N378" s="25" t="s">
        <v>1062</v>
      </c>
      <c r="O378" s="158"/>
      <c r="P378" s="158"/>
      <c r="Q378" s="177"/>
      <c r="R378" s="25"/>
      <c r="S378" s="20" t="s">
        <v>610</v>
      </c>
      <c r="T378" s="20" t="s">
        <v>782</v>
      </c>
      <c r="U378" s="20"/>
      <c r="V378" s="26">
        <f>W378*1.2</f>
        <v>1666751.9039999999</v>
      </c>
      <c r="W378" s="48">
        <v>1388959.92</v>
      </c>
      <c r="X378" s="175" t="s">
        <v>716</v>
      </c>
      <c r="Y378" s="20" t="s">
        <v>1794</v>
      </c>
      <c r="Z378" s="61"/>
      <c r="AA378" s="20"/>
      <c r="AB378" s="39"/>
      <c r="AC378" s="39"/>
      <c r="AD378" s="39"/>
      <c r="AE378" s="39"/>
      <c r="AF378" s="24"/>
      <c r="AG378" s="39"/>
      <c r="AH378" s="39"/>
      <c r="AI378" s="37"/>
      <c r="AJ378" s="37"/>
      <c r="AK378" s="52"/>
      <c r="AL378" s="52"/>
      <c r="AM378" s="24"/>
      <c r="AN378" s="24"/>
      <c r="AO378" s="27"/>
      <c r="AP378" s="27"/>
      <c r="AQ378" s="27"/>
      <c r="AR378" s="44"/>
      <c r="AS378" s="42"/>
      <c r="AT378" s="41"/>
      <c r="AU378" s="42"/>
      <c r="AV378" s="39"/>
      <c r="AW378" s="42"/>
      <c r="AX378" s="42"/>
      <c r="AY378" s="42"/>
      <c r="AZ378" s="37"/>
      <c r="BA378" s="37"/>
      <c r="BB378" s="37"/>
      <c r="BC378" s="37"/>
      <c r="BD378" s="159"/>
      <c r="BE378" s="27"/>
      <c r="BF378" s="20"/>
      <c r="BG378" s="30"/>
      <c r="BH378" s="94"/>
      <c r="BI378" s="35"/>
      <c r="BJ378" s="35"/>
    </row>
    <row r="379" spans="1:62" s="33" customFormat="1" ht="45" x14ac:dyDescent="0.2">
      <c r="A379" s="20"/>
      <c r="B379" s="36"/>
      <c r="C379" s="20"/>
      <c r="D379" s="20"/>
      <c r="E379" s="46" t="s">
        <v>46</v>
      </c>
      <c r="F379" s="20"/>
      <c r="G379" s="35"/>
      <c r="H379" s="35"/>
      <c r="I379" s="37"/>
      <c r="J379" s="51" t="s">
        <v>1799</v>
      </c>
      <c r="K379" s="160"/>
      <c r="L379" s="25"/>
      <c r="M379" s="344">
        <v>442</v>
      </c>
      <c r="N379" s="25" t="s">
        <v>804</v>
      </c>
      <c r="O379" s="158"/>
      <c r="P379" s="158"/>
      <c r="Q379" s="177"/>
      <c r="R379" s="25"/>
      <c r="S379" s="20"/>
      <c r="T379" s="20" t="s">
        <v>594</v>
      </c>
      <c r="U379" s="20"/>
      <c r="V379" s="26"/>
      <c r="W379" s="48">
        <v>270137</v>
      </c>
      <c r="X379" s="175"/>
      <c r="Y379" s="20"/>
      <c r="Z379" s="39"/>
      <c r="AA379" s="39"/>
      <c r="AB379" s="27"/>
      <c r="AC379" s="27"/>
      <c r="AD379" s="27"/>
      <c r="AE379" s="40"/>
      <c r="AF379" s="24"/>
      <c r="AG379" s="39"/>
      <c r="AH379" s="39"/>
      <c r="AI379" s="37"/>
      <c r="AJ379" s="37"/>
      <c r="AK379" s="39"/>
      <c r="AL379" s="39"/>
      <c r="AM379" s="37"/>
      <c r="AN379" s="37"/>
      <c r="AO379" s="27"/>
      <c r="AP379" s="27"/>
      <c r="AQ379" s="27"/>
      <c r="AR379" s="44"/>
      <c r="AS379" s="26"/>
      <c r="AT379" s="48"/>
      <c r="AU379" s="42"/>
      <c r="AV379" s="39"/>
      <c r="AW379" s="42"/>
      <c r="AX379" s="42"/>
      <c r="AY379" s="42"/>
      <c r="AZ379" s="37"/>
      <c r="BA379" s="37"/>
      <c r="BB379" s="37"/>
      <c r="BC379" s="37"/>
      <c r="BD379" s="159"/>
      <c r="BE379" s="27"/>
      <c r="BF379" s="20"/>
      <c r="BG379" s="30"/>
      <c r="BH379" s="94"/>
      <c r="BI379" s="35"/>
      <c r="BJ379" s="35"/>
    </row>
    <row r="380" spans="1:62" s="33" customFormat="1" ht="30" x14ac:dyDescent="0.2">
      <c r="A380" s="20"/>
      <c r="B380" s="36"/>
      <c r="C380" s="20" t="s">
        <v>514</v>
      </c>
      <c r="D380" s="20" t="s">
        <v>68</v>
      </c>
      <c r="E380" s="46" t="s">
        <v>55</v>
      </c>
      <c r="F380" s="20" t="s">
        <v>47</v>
      </c>
      <c r="G380" s="35" t="s">
        <v>47</v>
      </c>
      <c r="H380" s="35" t="s">
        <v>47</v>
      </c>
      <c r="I380" s="37" t="s">
        <v>47</v>
      </c>
      <c r="J380" s="51" t="s">
        <v>515</v>
      </c>
      <c r="K380" s="160" t="s">
        <v>1464</v>
      </c>
      <c r="L380" s="25" t="s">
        <v>604</v>
      </c>
      <c r="M380" s="376">
        <v>443</v>
      </c>
      <c r="N380" s="25" t="s">
        <v>1105</v>
      </c>
      <c r="O380" s="196" t="s">
        <v>47</v>
      </c>
      <c r="P380" s="196" t="s">
        <v>52</v>
      </c>
      <c r="Q380" s="197" t="s">
        <v>739</v>
      </c>
      <c r="R380" s="25" t="s">
        <v>1465</v>
      </c>
      <c r="S380" s="20" t="s">
        <v>610</v>
      </c>
      <c r="T380" s="20" t="s">
        <v>782</v>
      </c>
      <c r="U380" s="20" t="s">
        <v>1466</v>
      </c>
      <c r="V380" s="26">
        <f>W380*1.2</f>
        <v>44544318.240000002</v>
      </c>
      <c r="W380" s="348">
        <v>37120265.200000003</v>
      </c>
      <c r="X380" s="20" t="s">
        <v>716</v>
      </c>
      <c r="Y380" s="20" t="s">
        <v>1467</v>
      </c>
      <c r="Z380" s="39" t="s">
        <v>47</v>
      </c>
      <c r="AA380" s="40" t="s">
        <v>47</v>
      </c>
      <c r="AB380" s="27">
        <v>1</v>
      </c>
      <c r="AC380" s="27">
        <v>0</v>
      </c>
      <c r="AD380" s="27" t="s">
        <v>47</v>
      </c>
      <c r="AE380" s="40" t="s">
        <v>269</v>
      </c>
      <c r="AF380" s="40">
        <v>44344</v>
      </c>
      <c r="AG380" s="39" t="s">
        <v>47</v>
      </c>
      <c r="AH380" s="39" t="s">
        <v>47</v>
      </c>
      <c r="AI380" s="37" t="s">
        <v>47</v>
      </c>
      <c r="AJ380" s="37" t="s">
        <v>47</v>
      </c>
      <c r="AK380" s="39" t="s">
        <v>1468</v>
      </c>
      <c r="AL380" s="39" t="s">
        <v>1376</v>
      </c>
      <c r="AM380" s="37">
        <v>44369</v>
      </c>
      <c r="AN380" s="37" t="s">
        <v>47</v>
      </c>
      <c r="AO380" s="27" t="s">
        <v>52</v>
      </c>
      <c r="AP380" s="27"/>
      <c r="AQ380" s="27" t="s">
        <v>1669</v>
      </c>
      <c r="AR380" s="55">
        <v>6672230158</v>
      </c>
      <c r="AS380" s="42">
        <f>AT380*1.2</f>
        <v>44544318.240000002</v>
      </c>
      <c r="AT380" s="355">
        <v>37120265.200000003</v>
      </c>
      <c r="AU380" s="42" t="s">
        <v>47</v>
      </c>
      <c r="AV380" s="39"/>
      <c r="AW380" s="42"/>
      <c r="AX380" s="42">
        <v>44544318.240000002</v>
      </c>
      <c r="AY380" s="42">
        <f>AX380/1.2</f>
        <v>37120265.200000003</v>
      </c>
      <c r="AZ380" s="37" t="s">
        <v>1800</v>
      </c>
      <c r="BA380" s="37">
        <v>44392</v>
      </c>
      <c r="BB380" s="37" t="s">
        <v>47</v>
      </c>
      <c r="BC380" s="37">
        <v>44392</v>
      </c>
      <c r="BD380" s="159"/>
      <c r="BE380" s="78"/>
      <c r="BF380" s="20" t="s">
        <v>65</v>
      </c>
      <c r="BG380" s="30"/>
      <c r="BH380" s="43"/>
      <c r="BI380" s="35"/>
      <c r="BJ380" s="35"/>
    </row>
    <row r="381" spans="1:62" s="33" customFormat="1" ht="45" x14ac:dyDescent="0.2">
      <c r="A381" s="20"/>
      <c r="B381" s="36"/>
      <c r="C381" s="20"/>
      <c r="D381" s="20"/>
      <c r="E381" s="46" t="s">
        <v>54</v>
      </c>
      <c r="F381" s="20"/>
      <c r="G381" s="35"/>
      <c r="H381" s="35"/>
      <c r="I381" s="37"/>
      <c r="J381" s="51" t="s">
        <v>1801</v>
      </c>
      <c r="K381" s="160"/>
      <c r="L381" s="25"/>
      <c r="M381" s="344">
        <v>444</v>
      </c>
      <c r="N381" s="25" t="s">
        <v>1802</v>
      </c>
      <c r="O381" s="158"/>
      <c r="P381" s="158"/>
      <c r="Q381" s="177"/>
      <c r="R381" s="25"/>
      <c r="S381" s="20"/>
      <c r="T381" s="20" t="s">
        <v>700</v>
      </c>
      <c r="U381" s="20"/>
      <c r="V381" s="26"/>
      <c r="W381" s="48">
        <v>801826.74</v>
      </c>
      <c r="X381" s="175" t="s">
        <v>1102</v>
      </c>
      <c r="Y381" s="20"/>
      <c r="Z381" s="39"/>
      <c r="AA381" s="40"/>
      <c r="AB381" s="27"/>
      <c r="AC381" s="27"/>
      <c r="AD381" s="27"/>
      <c r="AE381" s="40"/>
      <c r="AF381" s="24"/>
      <c r="AG381" s="39"/>
      <c r="AH381" s="39"/>
      <c r="AI381" s="37"/>
      <c r="AJ381" s="37"/>
      <c r="AK381" s="39"/>
      <c r="AL381" s="39"/>
      <c r="AM381" s="37"/>
      <c r="AN381" s="37"/>
      <c r="AO381" s="27"/>
      <c r="AP381" s="27"/>
      <c r="AQ381" s="27"/>
      <c r="AR381" s="44"/>
      <c r="AS381" s="26"/>
      <c r="AT381" s="48"/>
      <c r="AU381" s="42"/>
      <c r="AV381" s="39"/>
      <c r="AW381" s="42"/>
      <c r="AX381" s="42"/>
      <c r="AY381" s="42"/>
      <c r="AZ381" s="37"/>
      <c r="BA381" s="37"/>
      <c r="BB381" s="37"/>
      <c r="BC381" s="37"/>
      <c r="BD381" s="159"/>
      <c r="BE381" s="27"/>
      <c r="BF381" s="20"/>
      <c r="BG381" s="30"/>
      <c r="BH381" s="94"/>
      <c r="BI381" s="35"/>
      <c r="BJ381" s="35"/>
    </row>
    <row r="382" spans="1:62" s="33" customFormat="1" ht="105" x14ac:dyDescent="0.2">
      <c r="A382" s="20"/>
      <c r="B382" s="36"/>
      <c r="C382" s="20"/>
      <c r="D382" s="20"/>
      <c r="E382" s="46" t="s">
        <v>66</v>
      </c>
      <c r="F382" s="20"/>
      <c r="G382" s="35" t="s">
        <v>52</v>
      </c>
      <c r="H382" s="35"/>
      <c r="I382" s="37"/>
      <c r="J382" s="51" t="s">
        <v>1803</v>
      </c>
      <c r="K382" s="160"/>
      <c r="L382" s="25"/>
      <c r="M382" s="312">
        <v>445</v>
      </c>
      <c r="N382" s="25" t="s">
        <v>750</v>
      </c>
      <c r="O382" s="158"/>
      <c r="P382" s="158"/>
      <c r="Q382" s="177"/>
      <c r="R382" s="25"/>
      <c r="S382" s="20"/>
      <c r="T382" s="20" t="s">
        <v>714</v>
      </c>
      <c r="U382" s="20"/>
      <c r="V382" s="26"/>
      <c r="W382" s="48">
        <v>19840374.5</v>
      </c>
      <c r="X382" s="175"/>
      <c r="Y382" s="20"/>
      <c r="Z382" s="39"/>
      <c r="AA382" s="40"/>
      <c r="AB382" s="27"/>
      <c r="AC382" s="27"/>
      <c r="AD382" s="27"/>
      <c r="AE382" s="40"/>
      <c r="AF382" s="24"/>
      <c r="AG382" s="39"/>
      <c r="AH382" s="39"/>
      <c r="AI382" s="37"/>
      <c r="AJ382" s="37"/>
      <c r="AK382" s="39"/>
      <c r="AL382" s="39"/>
      <c r="AM382" s="37"/>
      <c r="AN382" s="37"/>
      <c r="AO382" s="27"/>
      <c r="AP382" s="27"/>
      <c r="AQ382" s="27"/>
      <c r="AR382" s="44"/>
      <c r="AS382" s="26"/>
      <c r="AT382" s="48"/>
      <c r="AU382" s="42"/>
      <c r="AV382" s="39"/>
      <c r="AW382" s="42"/>
      <c r="AX382" s="42"/>
      <c r="AY382" s="42"/>
      <c r="AZ382" s="37"/>
      <c r="BA382" s="37"/>
      <c r="BB382" s="37"/>
      <c r="BC382" s="37"/>
      <c r="BD382" s="159"/>
      <c r="BE382" s="27"/>
      <c r="BF382" s="20"/>
      <c r="BG382" s="30"/>
      <c r="BH382" s="98"/>
      <c r="BI382" s="35"/>
      <c r="BJ382" s="35"/>
    </row>
    <row r="383" spans="1:62" s="33" customFormat="1" ht="45" x14ac:dyDescent="0.2">
      <c r="A383" s="20"/>
      <c r="B383" s="36"/>
      <c r="C383" s="20"/>
      <c r="D383" s="20"/>
      <c r="E383" s="46" t="s">
        <v>55</v>
      </c>
      <c r="F383" s="20"/>
      <c r="G383" s="35"/>
      <c r="H383" s="35"/>
      <c r="I383" s="37"/>
      <c r="J383" s="51" t="s">
        <v>392</v>
      </c>
      <c r="K383" s="160"/>
      <c r="L383" s="25"/>
      <c r="M383" s="344">
        <v>446</v>
      </c>
      <c r="N383" s="25" t="s">
        <v>1017</v>
      </c>
      <c r="O383" s="158"/>
      <c r="P383" s="158"/>
      <c r="Q383" s="177"/>
      <c r="R383" s="25"/>
      <c r="S383" s="20"/>
      <c r="T383" s="20" t="s">
        <v>632</v>
      </c>
      <c r="U383" s="20"/>
      <c r="V383" s="26"/>
      <c r="W383" s="48">
        <v>300000</v>
      </c>
      <c r="X383" s="46"/>
      <c r="Y383" s="20"/>
      <c r="Z383" s="39"/>
      <c r="AA383" s="40"/>
      <c r="AB383" s="27"/>
      <c r="AC383" s="27"/>
      <c r="AD383" s="27"/>
      <c r="AE383" s="40"/>
      <c r="AF383" s="24"/>
      <c r="AG383" s="39"/>
      <c r="AH383" s="39"/>
      <c r="AI383" s="37"/>
      <c r="AJ383" s="37"/>
      <c r="AK383" s="39"/>
      <c r="AL383" s="39"/>
      <c r="AM383" s="37"/>
      <c r="AN383" s="37"/>
      <c r="AO383" s="27"/>
      <c r="AP383" s="27"/>
      <c r="AQ383" s="27"/>
      <c r="AR383" s="44"/>
      <c r="AS383" s="26"/>
      <c r="AT383" s="48"/>
      <c r="AU383" s="42"/>
      <c r="AV383" s="39"/>
      <c r="AW383" s="42"/>
      <c r="AX383" s="42"/>
      <c r="AY383" s="42"/>
      <c r="AZ383" s="37"/>
      <c r="BA383" s="37"/>
      <c r="BB383" s="37"/>
      <c r="BC383" s="37"/>
      <c r="BD383" s="159"/>
      <c r="BE383" s="27"/>
      <c r="BF383" s="20"/>
      <c r="BG383" s="30"/>
      <c r="BH383" s="94"/>
      <c r="BI383" s="35"/>
      <c r="BJ383" s="35"/>
    </row>
    <row r="384" spans="1:62" s="33" customFormat="1" ht="45" x14ac:dyDescent="0.2">
      <c r="A384" s="20"/>
      <c r="B384" s="36"/>
      <c r="C384" s="20"/>
      <c r="D384" s="20"/>
      <c r="E384" s="46" t="s">
        <v>55</v>
      </c>
      <c r="F384" s="20"/>
      <c r="G384" s="35"/>
      <c r="H384" s="35"/>
      <c r="I384" s="37"/>
      <c r="J384" s="46" t="s">
        <v>438</v>
      </c>
      <c r="K384" s="160"/>
      <c r="L384" s="25"/>
      <c r="M384" s="312">
        <v>447</v>
      </c>
      <c r="N384" s="25" t="s">
        <v>639</v>
      </c>
      <c r="O384" s="158"/>
      <c r="P384" s="158"/>
      <c r="Q384" s="177"/>
      <c r="R384" s="25"/>
      <c r="S384" s="20"/>
      <c r="T384" s="20" t="s">
        <v>624</v>
      </c>
      <c r="U384" s="20"/>
      <c r="V384" s="26"/>
      <c r="W384" s="86">
        <v>600000</v>
      </c>
      <c r="X384" s="46"/>
      <c r="Y384" s="20"/>
      <c r="Z384" s="39"/>
      <c r="AA384" s="40"/>
      <c r="AB384" s="27"/>
      <c r="AC384" s="27"/>
      <c r="AD384" s="27"/>
      <c r="AE384" s="40"/>
      <c r="AF384" s="40"/>
      <c r="AG384" s="39"/>
      <c r="AH384" s="39"/>
      <c r="AI384" s="37"/>
      <c r="AJ384" s="37"/>
      <c r="AK384" s="39"/>
      <c r="AL384" s="39"/>
      <c r="AM384" s="37"/>
      <c r="AN384" s="37"/>
      <c r="AO384" s="27"/>
      <c r="AP384" s="27"/>
      <c r="AQ384" s="27"/>
      <c r="AR384" s="44"/>
      <c r="AS384" s="26"/>
      <c r="AT384" s="86"/>
      <c r="AU384" s="42"/>
      <c r="AV384" s="39"/>
      <c r="AW384" s="39"/>
      <c r="AX384" s="42"/>
      <c r="AY384" s="42"/>
      <c r="AZ384" s="37"/>
      <c r="BA384" s="37"/>
      <c r="BB384" s="37"/>
      <c r="BC384" s="37"/>
      <c r="BD384" s="159"/>
      <c r="BE384" s="27"/>
      <c r="BF384" s="20"/>
      <c r="BG384" s="30"/>
      <c r="BH384" s="94"/>
      <c r="BI384" s="35"/>
      <c r="BJ384" s="35"/>
    </row>
    <row r="385" spans="1:62" s="33" customFormat="1" ht="15" x14ac:dyDescent="0.2">
      <c r="A385" s="20"/>
      <c r="B385" s="36"/>
      <c r="C385" s="20"/>
      <c r="D385" s="20"/>
      <c r="E385" s="46"/>
      <c r="F385" s="20"/>
      <c r="G385" s="35"/>
      <c r="H385" s="35"/>
      <c r="I385" s="37"/>
      <c r="J385" s="46"/>
      <c r="K385" s="160"/>
      <c r="L385" s="25"/>
      <c r="M385" s="157"/>
      <c r="N385" s="25"/>
      <c r="O385" s="158"/>
      <c r="P385" s="158"/>
      <c r="Q385" s="177"/>
      <c r="R385" s="25"/>
      <c r="S385" s="20"/>
      <c r="T385" s="20"/>
      <c r="U385" s="20"/>
      <c r="V385" s="26"/>
      <c r="W385" s="86"/>
      <c r="X385" s="46"/>
      <c r="Y385" s="20"/>
      <c r="Z385" s="39"/>
      <c r="AA385" s="39"/>
      <c r="AB385" s="27"/>
      <c r="AC385" s="27"/>
      <c r="AD385" s="27"/>
      <c r="AE385" s="40"/>
      <c r="AF385" s="40"/>
      <c r="AG385" s="39"/>
      <c r="AH385" s="39"/>
      <c r="AI385" s="37"/>
      <c r="AJ385" s="37"/>
      <c r="AK385" s="39"/>
      <c r="AL385" s="39"/>
      <c r="AM385" s="37"/>
      <c r="AN385" s="37"/>
      <c r="AO385" s="27"/>
      <c r="AP385" s="27"/>
      <c r="AQ385" s="27"/>
      <c r="AR385" s="44"/>
      <c r="AS385" s="42"/>
      <c r="AT385" s="41"/>
      <c r="AU385" s="42"/>
      <c r="AV385" s="39"/>
      <c r="AW385" s="39"/>
      <c r="AX385" s="42"/>
      <c r="AY385" s="42"/>
      <c r="AZ385" s="37"/>
      <c r="BA385" s="37"/>
      <c r="BB385" s="37"/>
      <c r="BC385" s="37"/>
      <c r="BD385" s="159"/>
      <c r="BE385" s="27"/>
      <c r="BF385" s="20"/>
      <c r="BG385" s="30"/>
      <c r="BH385" s="94"/>
      <c r="BI385" s="35"/>
      <c r="BJ385" s="35"/>
    </row>
    <row r="386" spans="1:62" s="33" customFormat="1" ht="15" x14ac:dyDescent="0.2">
      <c r="A386" s="20"/>
      <c r="B386" s="36"/>
      <c r="C386" s="20"/>
      <c r="D386" s="20"/>
      <c r="E386" s="46"/>
      <c r="F386" s="20"/>
      <c r="G386" s="35"/>
      <c r="H386" s="35"/>
      <c r="I386" s="37"/>
      <c r="J386" s="51"/>
      <c r="K386" s="160"/>
      <c r="L386" s="25"/>
      <c r="M386" s="157"/>
      <c r="N386" s="25"/>
      <c r="O386" s="158"/>
      <c r="P386" s="158"/>
      <c r="Q386" s="177"/>
      <c r="R386" s="25"/>
      <c r="S386" s="20"/>
      <c r="T386" s="20"/>
      <c r="U386" s="20"/>
      <c r="V386" s="26"/>
      <c r="W386" s="64"/>
      <c r="X386" s="46"/>
      <c r="Y386" s="20"/>
      <c r="Z386" s="39"/>
      <c r="AA386" s="40"/>
      <c r="AB386" s="27"/>
      <c r="AC386" s="27"/>
      <c r="AD386" s="27"/>
      <c r="AE386" s="40"/>
      <c r="AF386" s="24"/>
      <c r="AG386" s="39"/>
      <c r="AH386" s="39"/>
      <c r="AI386" s="37"/>
      <c r="AJ386" s="37"/>
      <c r="AK386" s="39"/>
      <c r="AL386" s="39"/>
      <c r="AM386" s="37"/>
      <c r="AN386" s="37"/>
      <c r="AO386" s="27"/>
      <c r="AP386" s="27"/>
      <c r="AQ386" s="27"/>
      <c r="AR386" s="44"/>
      <c r="AS386" s="42"/>
      <c r="AT386" s="41"/>
      <c r="AU386" s="42"/>
      <c r="AV386" s="39"/>
      <c r="AW386" s="42"/>
      <c r="AX386" s="42"/>
      <c r="AY386" s="42"/>
      <c r="AZ386" s="37"/>
      <c r="BA386" s="37"/>
      <c r="BB386" s="37"/>
      <c r="BC386" s="37"/>
      <c r="BD386" s="159"/>
      <c r="BE386" s="27"/>
      <c r="BF386" s="20"/>
      <c r="BG386" s="30"/>
      <c r="BH386" s="94"/>
      <c r="BI386" s="35"/>
      <c r="BJ386" s="35"/>
    </row>
    <row r="387" spans="1:62" s="33" customFormat="1" ht="15" x14ac:dyDescent="0.2">
      <c r="A387" s="20"/>
      <c r="B387" s="36"/>
      <c r="C387" s="20"/>
      <c r="D387" s="20"/>
      <c r="E387" s="46"/>
      <c r="F387" s="20"/>
      <c r="G387" s="35"/>
      <c r="H387" s="35"/>
      <c r="I387" s="37"/>
      <c r="J387" s="51"/>
      <c r="K387" s="160"/>
      <c r="L387" s="25"/>
      <c r="M387" s="157"/>
      <c r="N387" s="25"/>
      <c r="O387" s="158"/>
      <c r="P387" s="158"/>
      <c r="Q387" s="177"/>
      <c r="R387" s="25"/>
      <c r="S387" s="20"/>
      <c r="T387" s="20"/>
      <c r="U387" s="20"/>
      <c r="V387" s="26"/>
      <c r="W387" s="64"/>
      <c r="X387" s="46"/>
      <c r="Y387" s="20"/>
      <c r="Z387" s="39"/>
      <c r="AA387" s="40"/>
      <c r="AB387" s="27"/>
      <c r="AC387" s="27"/>
      <c r="AD387" s="27"/>
      <c r="AE387" s="40"/>
      <c r="AF387" s="24"/>
      <c r="AG387" s="39"/>
      <c r="AH387" s="39"/>
      <c r="AI387" s="37"/>
      <c r="AJ387" s="37"/>
      <c r="AK387" s="39"/>
      <c r="AL387" s="39"/>
      <c r="AM387" s="37"/>
      <c r="AN387" s="37"/>
      <c r="AO387" s="27"/>
      <c r="AP387" s="27"/>
      <c r="AQ387" s="27"/>
      <c r="AR387" s="44"/>
      <c r="AS387" s="42"/>
      <c r="AT387" s="41"/>
      <c r="AU387" s="42"/>
      <c r="AV387" s="39"/>
      <c r="AW387" s="42"/>
      <c r="AX387" s="42"/>
      <c r="AY387" s="42"/>
      <c r="AZ387" s="37"/>
      <c r="BA387" s="37"/>
      <c r="BB387" s="37"/>
      <c r="BC387" s="37"/>
      <c r="BD387" s="159"/>
      <c r="BE387" s="27"/>
      <c r="BF387" s="20"/>
      <c r="BG387" s="30"/>
      <c r="BH387" s="94"/>
      <c r="BI387" s="35"/>
      <c r="BJ387" s="35"/>
    </row>
    <row r="388" spans="1:62" s="33" customFormat="1" ht="15" x14ac:dyDescent="0.2">
      <c r="A388" s="20"/>
      <c r="B388" s="36"/>
      <c r="C388" s="20"/>
      <c r="D388" s="20"/>
      <c r="E388" s="46"/>
      <c r="F388" s="20"/>
      <c r="G388" s="35"/>
      <c r="H388" s="35"/>
      <c r="I388" s="37"/>
      <c r="J388" s="51"/>
      <c r="K388" s="160"/>
      <c r="L388" s="25"/>
      <c r="M388" s="157"/>
      <c r="N388" s="25"/>
      <c r="O388" s="158"/>
      <c r="P388" s="158"/>
      <c r="Q388" s="177"/>
      <c r="R388" s="25"/>
      <c r="S388" s="20"/>
      <c r="T388" s="20"/>
      <c r="U388" s="20"/>
      <c r="V388" s="26"/>
      <c r="W388" s="64"/>
      <c r="X388" s="46"/>
      <c r="Y388" s="20"/>
      <c r="Z388" s="39"/>
      <c r="AA388" s="40"/>
      <c r="AB388" s="27"/>
      <c r="AC388" s="27"/>
      <c r="AD388" s="27"/>
      <c r="AE388" s="40"/>
      <c r="AF388" s="24"/>
      <c r="AG388" s="39"/>
      <c r="AH388" s="39"/>
      <c r="AI388" s="37"/>
      <c r="AJ388" s="37"/>
      <c r="AK388" s="39"/>
      <c r="AL388" s="39"/>
      <c r="AM388" s="37"/>
      <c r="AN388" s="37"/>
      <c r="AO388" s="27"/>
      <c r="AP388" s="27"/>
      <c r="AQ388" s="27"/>
      <c r="AR388" s="44"/>
      <c r="AS388" s="42"/>
      <c r="AT388" s="41"/>
      <c r="AU388" s="42"/>
      <c r="AV388" s="39"/>
      <c r="AW388" s="42"/>
      <c r="AX388" s="42"/>
      <c r="AY388" s="42"/>
      <c r="AZ388" s="37"/>
      <c r="BA388" s="37"/>
      <c r="BB388" s="37"/>
      <c r="BC388" s="37"/>
      <c r="BD388" s="159"/>
      <c r="BE388" s="27"/>
      <c r="BF388" s="20"/>
      <c r="BG388" s="30"/>
      <c r="BH388" s="94"/>
      <c r="BI388" s="60"/>
      <c r="BJ388" s="60"/>
    </row>
    <row r="389" spans="1:62" s="33" customFormat="1" ht="15" x14ac:dyDescent="0.2">
      <c r="A389" s="20"/>
      <c r="B389" s="36"/>
      <c r="C389" s="20"/>
      <c r="D389" s="20"/>
      <c r="E389" s="46"/>
      <c r="F389" s="20"/>
      <c r="G389" s="35"/>
      <c r="H389" s="35"/>
      <c r="I389" s="37"/>
      <c r="J389" s="51"/>
      <c r="K389" s="160"/>
      <c r="L389" s="25"/>
      <c r="M389" s="157"/>
      <c r="N389" s="25"/>
      <c r="O389" s="158"/>
      <c r="P389" s="158"/>
      <c r="Q389" s="177"/>
      <c r="R389" s="25"/>
      <c r="S389" s="20"/>
      <c r="T389" s="20"/>
      <c r="U389" s="20"/>
      <c r="V389" s="26"/>
      <c r="W389" s="64"/>
      <c r="X389" s="46"/>
      <c r="Y389" s="20"/>
      <c r="Z389" s="39"/>
      <c r="AA389" s="39"/>
      <c r="AB389" s="27"/>
      <c r="AC389" s="27"/>
      <c r="AD389" s="27"/>
      <c r="AE389" s="40"/>
      <c r="AF389" s="24"/>
      <c r="AG389" s="39"/>
      <c r="AH389" s="39"/>
      <c r="AI389" s="37"/>
      <c r="AJ389" s="37"/>
      <c r="AK389" s="39"/>
      <c r="AL389" s="39"/>
      <c r="AM389" s="37"/>
      <c r="AN389" s="37"/>
      <c r="AO389" s="27"/>
      <c r="AP389" s="27"/>
      <c r="AQ389" s="27"/>
      <c r="AR389" s="44"/>
      <c r="AS389" s="42"/>
      <c r="AT389" s="41"/>
      <c r="AU389" s="42"/>
      <c r="AV389" s="39"/>
      <c r="AW389" s="42"/>
      <c r="AX389" s="42"/>
      <c r="AY389" s="42"/>
      <c r="AZ389" s="37"/>
      <c r="BA389" s="37"/>
      <c r="BB389" s="37"/>
      <c r="BC389" s="37"/>
      <c r="BD389" s="159"/>
      <c r="BE389" s="27"/>
      <c r="BF389" s="20"/>
      <c r="BG389" s="30"/>
      <c r="BH389" s="94"/>
      <c r="BI389" s="60"/>
      <c r="BJ389" s="60"/>
    </row>
    <row r="390" spans="1:62" s="33" customFormat="1" ht="15" x14ac:dyDescent="0.2">
      <c r="A390" s="20"/>
      <c r="B390" s="36"/>
      <c r="C390" s="20"/>
      <c r="D390" s="20"/>
      <c r="E390" s="46"/>
      <c r="F390" s="20"/>
      <c r="G390" s="35"/>
      <c r="H390" s="35"/>
      <c r="I390" s="37"/>
      <c r="J390" s="51"/>
      <c r="K390" s="160"/>
      <c r="L390" s="25"/>
      <c r="M390" s="157"/>
      <c r="N390" s="25"/>
      <c r="O390" s="158"/>
      <c r="P390" s="158"/>
      <c r="Q390" s="177"/>
      <c r="R390" s="25"/>
      <c r="S390" s="20"/>
      <c r="T390" s="20"/>
      <c r="U390" s="20"/>
      <c r="V390" s="26"/>
      <c r="W390" s="48"/>
      <c r="X390" s="46"/>
      <c r="Y390" s="20"/>
      <c r="Z390" s="39"/>
      <c r="AA390" s="40"/>
      <c r="AB390" s="27"/>
      <c r="AC390" s="27"/>
      <c r="AD390" s="27"/>
      <c r="AE390" s="40"/>
      <c r="AF390" s="24"/>
      <c r="AG390" s="39"/>
      <c r="AH390" s="39"/>
      <c r="AI390" s="37"/>
      <c r="AJ390" s="37"/>
      <c r="AK390" s="39"/>
      <c r="AL390" s="39"/>
      <c r="AM390" s="37"/>
      <c r="AN390" s="37"/>
      <c r="AO390" s="27"/>
      <c r="AP390" s="27"/>
      <c r="AQ390" s="27"/>
      <c r="AR390" s="44"/>
      <c r="AS390" s="42"/>
      <c r="AT390" s="41"/>
      <c r="AU390" s="42"/>
      <c r="AV390" s="39"/>
      <c r="AW390" s="42"/>
      <c r="AX390" s="42"/>
      <c r="AY390" s="42"/>
      <c r="AZ390" s="37"/>
      <c r="BA390" s="37"/>
      <c r="BB390" s="37"/>
      <c r="BC390" s="37"/>
      <c r="BD390" s="159"/>
      <c r="BE390" s="27"/>
      <c r="BF390" s="20"/>
      <c r="BG390" s="30"/>
      <c r="BH390" s="94"/>
      <c r="BI390" s="99"/>
      <c r="BJ390" s="99"/>
    </row>
    <row r="391" spans="1:62" s="33" customFormat="1" ht="15" x14ac:dyDescent="0.2">
      <c r="A391" s="20"/>
      <c r="B391" s="36"/>
      <c r="C391" s="20"/>
      <c r="D391" s="20"/>
      <c r="E391" s="46"/>
      <c r="F391" s="20"/>
      <c r="G391" s="35"/>
      <c r="H391" s="35"/>
      <c r="I391" s="37"/>
      <c r="J391" s="51"/>
      <c r="K391" s="160"/>
      <c r="L391" s="25"/>
      <c r="M391" s="157"/>
      <c r="N391" s="25"/>
      <c r="O391" s="158"/>
      <c r="P391" s="158"/>
      <c r="Q391" s="177"/>
      <c r="R391" s="25"/>
      <c r="S391" s="20"/>
      <c r="T391" s="20"/>
      <c r="U391" s="20"/>
      <c r="V391" s="26"/>
      <c r="W391" s="48"/>
      <c r="X391" s="46"/>
      <c r="Y391" s="20"/>
      <c r="Z391" s="39"/>
      <c r="AA391" s="40"/>
      <c r="AB391" s="27"/>
      <c r="AC391" s="27"/>
      <c r="AD391" s="27"/>
      <c r="AE391" s="40"/>
      <c r="AF391" s="24"/>
      <c r="AG391" s="39"/>
      <c r="AH391" s="39"/>
      <c r="AI391" s="37"/>
      <c r="AJ391" s="37"/>
      <c r="AK391" s="39"/>
      <c r="AL391" s="39"/>
      <c r="AM391" s="37"/>
      <c r="AN391" s="37"/>
      <c r="AO391" s="27"/>
      <c r="AP391" s="27"/>
      <c r="AQ391" s="27"/>
      <c r="AR391" s="44"/>
      <c r="AS391" s="42"/>
      <c r="AT391" s="41"/>
      <c r="AU391" s="42"/>
      <c r="AV391" s="39"/>
      <c r="AW391" s="42"/>
      <c r="AX391" s="42"/>
      <c r="AY391" s="42"/>
      <c r="AZ391" s="37"/>
      <c r="BA391" s="37"/>
      <c r="BB391" s="37"/>
      <c r="BC391" s="37"/>
      <c r="BD391" s="159"/>
      <c r="BE391" s="27"/>
      <c r="BF391" s="20"/>
      <c r="BG391" s="30"/>
      <c r="BH391" s="94"/>
      <c r="BI391" s="60"/>
      <c r="BJ391" s="60"/>
    </row>
    <row r="392" spans="1:62" s="33" customFormat="1" ht="15" x14ac:dyDescent="0.2">
      <c r="A392" s="20"/>
      <c r="B392" s="36"/>
      <c r="C392" s="20"/>
      <c r="D392" s="20"/>
      <c r="E392" s="46"/>
      <c r="F392" s="20"/>
      <c r="G392" s="35"/>
      <c r="H392" s="35"/>
      <c r="I392" s="37"/>
      <c r="J392" s="51"/>
      <c r="K392" s="160"/>
      <c r="L392" s="25"/>
      <c r="M392" s="157"/>
      <c r="N392" s="25"/>
      <c r="O392" s="158"/>
      <c r="P392" s="158"/>
      <c r="Q392" s="177"/>
      <c r="R392" s="25"/>
      <c r="S392" s="20"/>
      <c r="T392" s="20"/>
      <c r="U392" s="20"/>
      <c r="V392" s="26"/>
      <c r="W392" s="48"/>
      <c r="X392" s="46"/>
      <c r="Y392" s="20"/>
      <c r="Z392" s="39"/>
      <c r="AA392" s="40"/>
      <c r="AB392" s="27"/>
      <c r="AC392" s="27"/>
      <c r="AD392" s="27"/>
      <c r="AE392" s="40"/>
      <c r="AF392" s="24"/>
      <c r="AG392" s="39"/>
      <c r="AH392" s="39"/>
      <c r="AI392" s="37"/>
      <c r="AJ392" s="37"/>
      <c r="AK392" s="39"/>
      <c r="AL392" s="39"/>
      <c r="AM392" s="37"/>
      <c r="AN392" s="37"/>
      <c r="AO392" s="27"/>
      <c r="AP392" s="27"/>
      <c r="AQ392" s="27"/>
      <c r="AR392" s="44"/>
      <c r="AS392" s="42"/>
      <c r="AT392" s="41"/>
      <c r="AU392" s="42"/>
      <c r="AV392" s="39"/>
      <c r="AW392" s="42"/>
      <c r="AX392" s="42"/>
      <c r="AY392" s="42"/>
      <c r="AZ392" s="37"/>
      <c r="BA392" s="37"/>
      <c r="BB392" s="37"/>
      <c r="BC392" s="37"/>
      <c r="BD392" s="159"/>
      <c r="BE392" s="27"/>
      <c r="BF392" s="20"/>
      <c r="BG392" s="30"/>
      <c r="BH392" s="94"/>
      <c r="BI392" s="60"/>
      <c r="BJ392" s="60"/>
    </row>
    <row r="393" spans="1:62" s="33" customFormat="1" ht="15" x14ac:dyDescent="0.2">
      <c r="A393" s="20"/>
      <c r="B393" s="36"/>
      <c r="C393" s="20"/>
      <c r="D393" s="20"/>
      <c r="E393" s="46"/>
      <c r="F393" s="20"/>
      <c r="G393" s="35"/>
      <c r="H393" s="35"/>
      <c r="I393" s="37"/>
      <c r="J393" s="76"/>
      <c r="K393" s="160"/>
      <c r="L393" s="25"/>
      <c r="M393" s="157"/>
      <c r="N393" s="25"/>
      <c r="O393" s="158"/>
      <c r="P393" s="158"/>
      <c r="Q393" s="177"/>
      <c r="R393" s="25"/>
      <c r="S393" s="20"/>
      <c r="T393" s="20"/>
      <c r="U393" s="20"/>
      <c r="V393" s="26"/>
      <c r="W393" s="84"/>
      <c r="X393" s="46"/>
      <c r="Y393" s="20"/>
      <c r="Z393" s="39"/>
      <c r="AA393" s="40"/>
      <c r="AB393" s="27"/>
      <c r="AC393" s="27"/>
      <c r="AD393" s="27"/>
      <c r="AE393" s="40"/>
      <c r="AF393" s="24"/>
      <c r="AG393" s="39"/>
      <c r="AH393" s="39"/>
      <c r="AI393" s="37"/>
      <c r="AJ393" s="37"/>
      <c r="AK393" s="39"/>
      <c r="AL393" s="39"/>
      <c r="AM393" s="37"/>
      <c r="AN393" s="37"/>
      <c r="AO393" s="27"/>
      <c r="AP393" s="27"/>
      <c r="AQ393" s="27"/>
      <c r="AR393" s="44"/>
      <c r="AS393" s="42"/>
      <c r="AT393" s="41"/>
      <c r="AU393" s="42"/>
      <c r="AV393" s="39"/>
      <c r="AW393" s="42"/>
      <c r="AX393" s="42"/>
      <c r="AY393" s="42"/>
      <c r="AZ393" s="37"/>
      <c r="BA393" s="37"/>
      <c r="BB393" s="37"/>
      <c r="BC393" s="37"/>
      <c r="BD393" s="159"/>
      <c r="BE393" s="27"/>
      <c r="BF393" s="20"/>
      <c r="BG393" s="30"/>
      <c r="BH393" s="94"/>
      <c r="BI393" s="60"/>
      <c r="BJ393" s="60"/>
    </row>
    <row r="394" spans="1:62" s="33" customFormat="1" ht="15" x14ac:dyDescent="0.2">
      <c r="A394" s="20"/>
      <c r="B394" s="36"/>
      <c r="C394" s="20"/>
      <c r="D394" s="20"/>
      <c r="E394" s="46"/>
      <c r="F394" s="20"/>
      <c r="G394" s="35"/>
      <c r="H394" s="35"/>
      <c r="I394" s="37"/>
      <c r="J394" s="76"/>
      <c r="K394" s="160"/>
      <c r="L394" s="25"/>
      <c r="M394" s="157"/>
      <c r="N394" s="25"/>
      <c r="O394" s="158"/>
      <c r="P394" s="158"/>
      <c r="Q394" s="177"/>
      <c r="R394" s="25"/>
      <c r="S394" s="20"/>
      <c r="T394" s="20"/>
      <c r="U394" s="20"/>
      <c r="V394" s="26"/>
      <c r="W394" s="84"/>
      <c r="X394" s="46"/>
      <c r="Y394" s="20"/>
      <c r="Z394" s="39"/>
      <c r="AA394" s="39"/>
      <c r="AB394" s="27"/>
      <c r="AC394" s="27"/>
      <c r="AD394" s="27"/>
      <c r="AE394" s="40"/>
      <c r="AF394" s="37"/>
      <c r="AG394" s="39"/>
      <c r="AH394" s="39"/>
      <c r="AI394" s="37"/>
      <c r="AJ394" s="37"/>
      <c r="AK394" s="39"/>
      <c r="AL394" s="39"/>
      <c r="AM394" s="37"/>
      <c r="AN394" s="37"/>
      <c r="AO394" s="27"/>
      <c r="AP394" s="27"/>
      <c r="AQ394" s="27"/>
      <c r="AR394" s="44"/>
      <c r="AS394" s="42"/>
      <c r="AT394" s="41"/>
      <c r="AU394" s="42"/>
      <c r="AV394" s="39"/>
      <c r="AW394" s="42"/>
      <c r="AX394" s="42"/>
      <c r="AY394" s="42"/>
      <c r="AZ394" s="37"/>
      <c r="BA394" s="37"/>
      <c r="BB394" s="37"/>
      <c r="BC394" s="37"/>
      <c r="BD394" s="159"/>
      <c r="BE394" s="27"/>
      <c r="BF394" s="20"/>
      <c r="BG394" s="30"/>
      <c r="BH394" s="94"/>
      <c r="BI394" s="60"/>
      <c r="BJ394" s="60"/>
    </row>
    <row r="395" spans="1:62" s="33" customFormat="1" ht="15" x14ac:dyDescent="0.2">
      <c r="A395" s="20"/>
      <c r="B395" s="36"/>
      <c r="C395" s="20"/>
      <c r="D395" s="20"/>
      <c r="E395" s="46"/>
      <c r="F395" s="20"/>
      <c r="G395" s="35"/>
      <c r="H395" s="35"/>
      <c r="I395" s="37"/>
      <c r="J395" s="46"/>
      <c r="K395" s="160"/>
      <c r="L395" s="25"/>
      <c r="M395" s="157"/>
      <c r="N395" s="25"/>
      <c r="O395" s="158"/>
      <c r="P395" s="158"/>
      <c r="Q395" s="177"/>
      <c r="R395" s="25"/>
      <c r="S395" s="20"/>
      <c r="T395" s="20"/>
      <c r="U395" s="20"/>
      <c r="V395" s="26"/>
      <c r="W395" s="86"/>
      <c r="X395" s="46"/>
      <c r="Y395" s="20"/>
      <c r="Z395" s="39"/>
      <c r="AA395" s="40"/>
      <c r="AB395" s="27"/>
      <c r="AC395" s="27"/>
      <c r="AD395" s="27"/>
      <c r="AE395" s="40"/>
      <c r="AF395" s="24"/>
      <c r="AG395" s="39"/>
      <c r="AH395" s="39"/>
      <c r="AI395" s="37"/>
      <c r="AJ395" s="37"/>
      <c r="AK395" s="39"/>
      <c r="AL395" s="39"/>
      <c r="AM395" s="37"/>
      <c r="AN395" s="37"/>
      <c r="AO395" s="27"/>
      <c r="AP395" s="27"/>
      <c r="AQ395" s="27"/>
      <c r="AR395" s="44"/>
      <c r="AS395" s="42"/>
      <c r="AT395" s="41"/>
      <c r="AU395" s="42"/>
      <c r="AV395" s="39"/>
      <c r="AW395" s="42"/>
      <c r="AX395" s="42"/>
      <c r="AY395" s="42"/>
      <c r="AZ395" s="37"/>
      <c r="BA395" s="37"/>
      <c r="BB395" s="37"/>
      <c r="BC395" s="37"/>
      <c r="BD395" s="159"/>
      <c r="BE395" s="27"/>
      <c r="BF395" s="20"/>
      <c r="BG395" s="30"/>
      <c r="BH395" s="94"/>
      <c r="BI395" s="60"/>
      <c r="BJ395" s="60"/>
    </row>
    <row r="396" spans="1:62" s="33" customFormat="1" ht="15" x14ac:dyDescent="0.2">
      <c r="A396" s="20"/>
      <c r="B396" s="36"/>
      <c r="C396" s="20"/>
      <c r="D396" s="20"/>
      <c r="E396" s="46"/>
      <c r="F396" s="20"/>
      <c r="G396" s="35"/>
      <c r="H396" s="35"/>
      <c r="I396" s="37"/>
      <c r="J396" s="51"/>
      <c r="K396" s="160"/>
      <c r="L396" s="25"/>
      <c r="M396" s="157"/>
      <c r="N396" s="25"/>
      <c r="O396" s="158"/>
      <c r="P396" s="158"/>
      <c r="Q396" s="177"/>
      <c r="R396" s="25"/>
      <c r="S396" s="20"/>
      <c r="T396" s="20"/>
      <c r="U396" s="20"/>
      <c r="V396" s="26"/>
      <c r="W396" s="64"/>
      <c r="X396" s="46"/>
      <c r="Y396" s="20"/>
      <c r="Z396" s="39"/>
      <c r="AA396" s="40"/>
      <c r="AB396" s="27"/>
      <c r="AC396" s="27"/>
      <c r="AD396" s="27"/>
      <c r="AE396" s="40"/>
      <c r="AF396" s="24"/>
      <c r="AG396" s="39"/>
      <c r="AH396" s="39"/>
      <c r="AI396" s="37"/>
      <c r="AJ396" s="37"/>
      <c r="AK396" s="39"/>
      <c r="AL396" s="39"/>
      <c r="AM396" s="37"/>
      <c r="AN396" s="37"/>
      <c r="AO396" s="27"/>
      <c r="AP396" s="27"/>
      <c r="AQ396" s="27"/>
      <c r="AR396" s="44"/>
      <c r="AS396" s="42"/>
      <c r="AT396" s="41"/>
      <c r="AU396" s="42"/>
      <c r="AV396" s="39"/>
      <c r="AW396" s="42"/>
      <c r="AX396" s="42"/>
      <c r="AY396" s="42"/>
      <c r="AZ396" s="37"/>
      <c r="BA396" s="37"/>
      <c r="BB396" s="37"/>
      <c r="BC396" s="37"/>
      <c r="BD396" s="159"/>
      <c r="BE396" s="27"/>
      <c r="BF396" s="20"/>
      <c r="BG396" s="30"/>
      <c r="BH396" s="94"/>
      <c r="BI396" s="60"/>
      <c r="BJ396" s="60"/>
    </row>
    <row r="397" spans="1:62" s="33" customFormat="1" ht="15" x14ac:dyDescent="0.2">
      <c r="A397" s="20"/>
      <c r="B397" s="36"/>
      <c r="C397" s="20"/>
      <c r="D397" s="20"/>
      <c r="E397" s="46"/>
      <c r="F397" s="20"/>
      <c r="G397" s="35"/>
      <c r="H397" s="35"/>
      <c r="I397" s="37"/>
      <c r="J397" s="100"/>
      <c r="K397" s="160"/>
      <c r="L397" s="25"/>
      <c r="M397" s="157"/>
      <c r="N397" s="25"/>
      <c r="O397" s="158"/>
      <c r="P397" s="158"/>
      <c r="Q397" s="177"/>
      <c r="R397" s="25"/>
      <c r="S397" s="20"/>
      <c r="T397" s="20"/>
      <c r="U397" s="20"/>
      <c r="V397" s="26"/>
      <c r="W397" s="101"/>
      <c r="X397" s="75"/>
      <c r="Y397" s="20"/>
      <c r="Z397" s="39"/>
      <c r="AA397" s="40"/>
      <c r="AB397" s="27"/>
      <c r="AC397" s="27"/>
      <c r="AD397" s="27"/>
      <c r="AE397" s="40"/>
      <c r="AF397" s="24"/>
      <c r="AG397" s="39"/>
      <c r="AH397" s="39"/>
      <c r="AI397" s="37"/>
      <c r="AJ397" s="37"/>
      <c r="AK397" s="39"/>
      <c r="AL397" s="39"/>
      <c r="AM397" s="37"/>
      <c r="AN397" s="37"/>
      <c r="AO397" s="27"/>
      <c r="AP397" s="27"/>
      <c r="AQ397" s="27"/>
      <c r="AR397" s="44"/>
      <c r="AS397" s="42"/>
      <c r="AT397" s="41"/>
      <c r="AU397" s="42"/>
      <c r="AV397" s="39"/>
      <c r="AW397" s="42"/>
      <c r="AX397" s="42"/>
      <c r="AY397" s="42"/>
      <c r="AZ397" s="37"/>
      <c r="BA397" s="37"/>
      <c r="BB397" s="37"/>
      <c r="BC397" s="37"/>
      <c r="BD397" s="159"/>
      <c r="BE397" s="27"/>
      <c r="BF397" s="20"/>
      <c r="BG397" s="30"/>
      <c r="BH397" s="94"/>
      <c r="BI397" s="60"/>
      <c r="BJ397" s="60"/>
    </row>
    <row r="398" spans="1:62" s="33" customFormat="1" ht="15" x14ac:dyDescent="0.2">
      <c r="A398" s="20"/>
      <c r="B398" s="36"/>
      <c r="C398" s="20"/>
      <c r="D398" s="20"/>
      <c r="E398" s="46"/>
      <c r="F398" s="20"/>
      <c r="G398" s="35"/>
      <c r="H398" s="35"/>
      <c r="I398" s="37"/>
      <c r="J398" s="51"/>
      <c r="K398" s="160"/>
      <c r="L398" s="25"/>
      <c r="M398" s="157"/>
      <c r="N398" s="25"/>
      <c r="O398" s="158"/>
      <c r="P398" s="158"/>
      <c r="Q398" s="177"/>
      <c r="R398" s="25"/>
      <c r="S398" s="20"/>
      <c r="T398" s="20"/>
      <c r="U398" s="20"/>
      <c r="V398" s="26"/>
      <c r="W398" s="64"/>
      <c r="X398" s="46"/>
      <c r="Y398" s="20"/>
      <c r="Z398" s="39"/>
      <c r="AA398" s="40"/>
      <c r="AB398" s="27"/>
      <c r="AC398" s="27"/>
      <c r="AD398" s="27"/>
      <c r="AE398" s="40"/>
      <c r="AF398" s="24"/>
      <c r="AG398" s="39"/>
      <c r="AH398" s="39"/>
      <c r="AI398" s="37"/>
      <c r="AJ398" s="37"/>
      <c r="AK398" s="39"/>
      <c r="AL398" s="39"/>
      <c r="AM398" s="37"/>
      <c r="AN398" s="37"/>
      <c r="AO398" s="27"/>
      <c r="AP398" s="27"/>
      <c r="AQ398" s="27"/>
      <c r="AR398" s="44"/>
      <c r="AS398" s="42"/>
      <c r="AT398" s="41"/>
      <c r="AU398" s="42"/>
      <c r="AV398" s="39"/>
      <c r="AW398" s="42"/>
      <c r="AX398" s="42"/>
      <c r="AY398" s="42"/>
      <c r="AZ398" s="37"/>
      <c r="BA398" s="37"/>
      <c r="BB398" s="37"/>
      <c r="BC398" s="37"/>
      <c r="BD398" s="159"/>
      <c r="BE398" s="27"/>
      <c r="BF398" s="20"/>
      <c r="BG398" s="30"/>
      <c r="BH398" s="94"/>
      <c r="BI398" s="60"/>
      <c r="BJ398" s="60"/>
    </row>
    <row r="399" spans="1:62" s="33" customFormat="1" ht="15" x14ac:dyDescent="0.2">
      <c r="A399" s="20"/>
      <c r="B399" s="36"/>
      <c r="C399" s="20"/>
      <c r="D399" s="20"/>
      <c r="E399" s="46"/>
      <c r="F399" s="20"/>
      <c r="G399" s="35"/>
      <c r="H399" s="35"/>
      <c r="I399" s="37"/>
      <c r="J399" s="51"/>
      <c r="K399" s="160"/>
      <c r="L399" s="25"/>
      <c r="M399" s="157"/>
      <c r="N399" s="25"/>
      <c r="O399" s="158"/>
      <c r="P399" s="158"/>
      <c r="Q399" s="177"/>
      <c r="R399" s="25"/>
      <c r="S399" s="20"/>
      <c r="T399" s="20"/>
      <c r="U399" s="20"/>
      <c r="V399" s="26"/>
      <c r="W399" s="64"/>
      <c r="X399" s="46"/>
      <c r="Y399" s="20"/>
      <c r="Z399" s="39"/>
      <c r="AA399" s="40"/>
      <c r="AB399" s="27"/>
      <c r="AC399" s="27"/>
      <c r="AD399" s="27"/>
      <c r="AE399" s="40"/>
      <c r="AF399" s="24"/>
      <c r="AG399" s="39"/>
      <c r="AH399" s="39"/>
      <c r="AI399" s="37"/>
      <c r="AJ399" s="37"/>
      <c r="AK399" s="39"/>
      <c r="AL399" s="39"/>
      <c r="AM399" s="37"/>
      <c r="AN399" s="37"/>
      <c r="AO399" s="27"/>
      <c r="AP399" s="27"/>
      <c r="AQ399" s="27"/>
      <c r="AR399" s="44"/>
      <c r="AS399" s="42"/>
      <c r="AT399" s="41"/>
      <c r="AU399" s="42"/>
      <c r="AV399" s="39"/>
      <c r="AW399" s="42"/>
      <c r="AX399" s="42"/>
      <c r="AY399" s="42"/>
      <c r="AZ399" s="37"/>
      <c r="BA399" s="37"/>
      <c r="BB399" s="37"/>
      <c r="BC399" s="37"/>
      <c r="BD399" s="159"/>
      <c r="BE399" s="27"/>
      <c r="BF399" s="20"/>
      <c r="BG399" s="30"/>
      <c r="BH399" s="94"/>
      <c r="BI399" s="60"/>
      <c r="BJ399" s="60"/>
    </row>
    <row r="400" spans="1:62" s="33" customFormat="1" ht="15" x14ac:dyDescent="0.2">
      <c r="A400" s="20"/>
      <c r="B400" s="36"/>
      <c r="C400" s="20"/>
      <c r="D400" s="20"/>
      <c r="E400" s="46"/>
      <c r="F400" s="20"/>
      <c r="G400" s="35"/>
      <c r="H400" s="35"/>
      <c r="I400" s="37"/>
      <c r="J400" s="51"/>
      <c r="K400" s="160"/>
      <c r="L400" s="25"/>
      <c r="M400" s="157"/>
      <c r="N400" s="25"/>
      <c r="O400" s="158"/>
      <c r="P400" s="158"/>
      <c r="Q400" s="177"/>
      <c r="R400" s="25"/>
      <c r="S400" s="20"/>
      <c r="T400" s="20"/>
      <c r="U400" s="20"/>
      <c r="V400" s="26"/>
      <c r="W400" s="64"/>
      <c r="X400" s="46"/>
      <c r="Y400" s="20"/>
      <c r="Z400" s="39"/>
      <c r="AA400" s="40"/>
      <c r="AB400" s="27"/>
      <c r="AC400" s="27"/>
      <c r="AD400" s="27"/>
      <c r="AE400" s="40"/>
      <c r="AF400" s="24"/>
      <c r="AG400" s="39"/>
      <c r="AH400" s="39"/>
      <c r="AI400" s="37"/>
      <c r="AJ400" s="37"/>
      <c r="AK400" s="39"/>
      <c r="AL400" s="39"/>
      <c r="AM400" s="37"/>
      <c r="AN400" s="37"/>
      <c r="AO400" s="27"/>
      <c r="AP400" s="27"/>
      <c r="AQ400" s="27"/>
      <c r="AR400" s="44"/>
      <c r="AS400" s="42"/>
      <c r="AT400" s="41"/>
      <c r="AU400" s="42"/>
      <c r="AV400" s="39"/>
      <c r="AW400" s="42"/>
      <c r="AX400" s="42"/>
      <c r="AY400" s="42"/>
      <c r="AZ400" s="37"/>
      <c r="BA400" s="37"/>
      <c r="BB400" s="37"/>
      <c r="BC400" s="37"/>
      <c r="BD400" s="159"/>
      <c r="BE400" s="27"/>
      <c r="BF400" s="20"/>
      <c r="BG400" s="30"/>
      <c r="BH400" s="94"/>
      <c r="BI400" s="60"/>
      <c r="BJ400" s="60"/>
    </row>
    <row r="401" spans="1:62" s="33" customFormat="1" ht="15" x14ac:dyDescent="0.2">
      <c r="A401" s="20"/>
      <c r="B401" s="36"/>
      <c r="C401" s="20"/>
      <c r="D401" s="20"/>
      <c r="E401" s="46"/>
      <c r="F401" s="20"/>
      <c r="G401" s="35"/>
      <c r="H401" s="35"/>
      <c r="I401" s="24"/>
      <c r="J401" s="102"/>
      <c r="K401" s="160"/>
      <c r="L401" s="25"/>
      <c r="M401" s="157"/>
      <c r="N401" s="25"/>
      <c r="O401" s="158"/>
      <c r="P401" s="158"/>
      <c r="Q401" s="177"/>
      <c r="R401" s="25"/>
      <c r="S401" s="20"/>
      <c r="T401" s="20"/>
      <c r="U401" s="20"/>
      <c r="V401" s="26"/>
      <c r="W401" s="84"/>
      <c r="X401" s="46"/>
      <c r="Y401" s="20"/>
      <c r="Z401" s="61"/>
      <c r="AA401" s="24"/>
      <c r="AB401" s="20"/>
      <c r="AC401" s="20"/>
      <c r="AD401" s="20"/>
      <c r="AE401" s="61"/>
      <c r="AF401" s="24"/>
      <c r="AG401" s="39"/>
      <c r="AH401" s="39"/>
      <c r="AI401" s="37"/>
      <c r="AJ401" s="24"/>
      <c r="AK401" s="52"/>
      <c r="AL401" s="52"/>
      <c r="AM401" s="24"/>
      <c r="AN401" s="24"/>
      <c r="AO401" s="27"/>
      <c r="AP401" s="27"/>
      <c r="AQ401" s="27"/>
      <c r="AR401" s="44"/>
      <c r="AS401" s="42"/>
      <c r="AT401" s="41"/>
      <c r="AU401" s="42"/>
      <c r="AV401" s="39"/>
      <c r="AW401" s="42"/>
      <c r="AX401" s="42"/>
      <c r="AY401" s="42"/>
      <c r="AZ401" s="37"/>
      <c r="BA401" s="37"/>
      <c r="BB401" s="37"/>
      <c r="BC401" s="37"/>
      <c r="BD401" s="159"/>
      <c r="BE401" s="27"/>
      <c r="BF401" s="20"/>
      <c r="BG401" s="30"/>
      <c r="BH401" s="94"/>
      <c r="BI401" s="60"/>
      <c r="BJ401" s="60"/>
    </row>
    <row r="402" spans="1:62" s="33" customFormat="1" ht="15" x14ac:dyDescent="0.2">
      <c r="A402" s="20"/>
      <c r="B402" s="36"/>
      <c r="C402" s="20"/>
      <c r="D402" s="20"/>
      <c r="E402" s="46"/>
      <c r="F402" s="20"/>
      <c r="G402" s="35"/>
      <c r="H402" s="35"/>
      <c r="I402" s="37"/>
      <c r="J402" s="102"/>
      <c r="K402" s="160"/>
      <c r="L402" s="25"/>
      <c r="M402" s="157"/>
      <c r="N402" s="25"/>
      <c r="O402" s="158"/>
      <c r="P402" s="158"/>
      <c r="Q402" s="177"/>
      <c r="R402" s="25"/>
      <c r="S402" s="20"/>
      <c r="T402" s="20"/>
      <c r="U402" s="20"/>
      <c r="V402" s="26"/>
      <c r="W402" s="84"/>
      <c r="X402" s="46"/>
      <c r="Y402" s="20"/>
      <c r="Z402" s="39"/>
      <c r="AA402" s="40"/>
      <c r="AB402" s="27"/>
      <c r="AC402" s="27"/>
      <c r="AD402" s="27"/>
      <c r="AE402" s="40"/>
      <c r="AF402" s="24"/>
      <c r="AG402" s="39"/>
      <c r="AH402" s="39"/>
      <c r="AI402" s="37"/>
      <c r="AJ402" s="37"/>
      <c r="AK402" s="39"/>
      <c r="AL402" s="39"/>
      <c r="AM402" s="37"/>
      <c r="AN402" s="37"/>
      <c r="AO402" s="27"/>
      <c r="AP402" s="27"/>
      <c r="AQ402" s="27"/>
      <c r="AR402" s="44"/>
      <c r="AS402" s="42"/>
      <c r="AT402" s="41"/>
      <c r="AU402" s="42"/>
      <c r="AV402" s="39"/>
      <c r="AW402" s="42"/>
      <c r="AX402" s="42"/>
      <c r="AY402" s="42"/>
      <c r="AZ402" s="37"/>
      <c r="BA402" s="37"/>
      <c r="BB402" s="37"/>
      <c r="BC402" s="37"/>
      <c r="BD402" s="159"/>
      <c r="BE402" s="27"/>
      <c r="BF402" s="20"/>
      <c r="BG402" s="30"/>
      <c r="BH402" s="94"/>
      <c r="BI402" s="60"/>
      <c r="BJ402" s="60"/>
    </row>
    <row r="403" spans="1:62" s="33" customFormat="1" ht="15" x14ac:dyDescent="0.2">
      <c r="A403" s="20"/>
      <c r="B403" s="36"/>
      <c r="C403" s="20"/>
      <c r="D403" s="20"/>
      <c r="E403" s="46"/>
      <c r="F403" s="20"/>
      <c r="G403" s="35"/>
      <c r="H403" s="35"/>
      <c r="I403" s="37"/>
      <c r="J403" s="76"/>
      <c r="K403" s="160"/>
      <c r="L403" s="25"/>
      <c r="M403" s="157"/>
      <c r="N403" s="25"/>
      <c r="O403" s="158"/>
      <c r="P403" s="158"/>
      <c r="Q403" s="177"/>
      <c r="R403" s="25"/>
      <c r="S403" s="20"/>
      <c r="T403" s="20"/>
      <c r="U403" s="20"/>
      <c r="V403" s="26"/>
      <c r="W403" s="84"/>
      <c r="X403" s="46"/>
      <c r="Y403" s="20"/>
      <c r="Z403" s="39"/>
      <c r="AA403" s="40"/>
      <c r="AB403" s="27"/>
      <c r="AC403" s="27"/>
      <c r="AD403" s="27"/>
      <c r="AE403" s="40"/>
      <c r="AF403" s="24"/>
      <c r="AG403" s="39"/>
      <c r="AH403" s="39"/>
      <c r="AI403" s="37"/>
      <c r="AJ403" s="24"/>
      <c r="AK403" s="39"/>
      <c r="AL403" s="39"/>
      <c r="AM403" s="37"/>
      <c r="AN403" s="37"/>
      <c r="AO403" s="27"/>
      <c r="AP403" s="27"/>
      <c r="AQ403" s="27"/>
      <c r="AR403" s="44"/>
      <c r="AS403" s="42"/>
      <c r="AT403" s="41"/>
      <c r="AU403" s="42"/>
      <c r="AV403" s="39"/>
      <c r="AW403" s="42"/>
      <c r="AX403" s="42"/>
      <c r="AY403" s="42"/>
      <c r="AZ403" s="37"/>
      <c r="BA403" s="37"/>
      <c r="BB403" s="37"/>
      <c r="BC403" s="37"/>
      <c r="BD403" s="159"/>
      <c r="BE403" s="27"/>
      <c r="BF403" s="20"/>
      <c r="BG403" s="30"/>
      <c r="BH403" s="94"/>
      <c r="BI403" s="60"/>
      <c r="BJ403" s="60"/>
    </row>
    <row r="404" spans="1:62" s="33" customFormat="1" ht="15" x14ac:dyDescent="0.2">
      <c r="A404" s="20"/>
      <c r="B404" s="36"/>
      <c r="C404" s="20"/>
      <c r="D404" s="20"/>
      <c r="E404" s="46"/>
      <c r="F404" s="20"/>
      <c r="G404" s="35"/>
      <c r="H404" s="35"/>
      <c r="I404" s="37"/>
      <c r="J404" s="103"/>
      <c r="K404" s="160"/>
      <c r="L404" s="25"/>
      <c r="M404" s="157"/>
      <c r="N404" s="25"/>
      <c r="O404" s="158"/>
      <c r="P404" s="158"/>
      <c r="Q404" s="177"/>
      <c r="R404" s="25"/>
      <c r="S404" s="20"/>
      <c r="T404" s="20"/>
      <c r="U404" s="20"/>
      <c r="V404" s="26"/>
      <c r="W404" s="64"/>
      <c r="X404" s="46"/>
      <c r="Y404" s="20"/>
      <c r="Z404" s="39"/>
      <c r="AA404" s="40"/>
      <c r="AB404" s="27"/>
      <c r="AC404" s="27"/>
      <c r="AD404" s="27"/>
      <c r="AE404" s="40"/>
      <c r="AF404" s="24"/>
      <c r="AG404" s="39"/>
      <c r="AH404" s="39"/>
      <c r="AI404" s="37"/>
      <c r="AJ404" s="37"/>
      <c r="AK404" s="39"/>
      <c r="AL404" s="39"/>
      <c r="AM404" s="37"/>
      <c r="AN404" s="37"/>
      <c r="AO404" s="27"/>
      <c r="AP404" s="27"/>
      <c r="AQ404" s="27"/>
      <c r="AR404" s="44"/>
      <c r="AS404" s="42"/>
      <c r="AT404" s="41"/>
      <c r="AU404" s="42"/>
      <c r="AV404" s="39"/>
      <c r="AW404" s="42"/>
      <c r="AX404" s="42"/>
      <c r="AY404" s="42"/>
      <c r="AZ404" s="37"/>
      <c r="BA404" s="37"/>
      <c r="BB404" s="37"/>
      <c r="BC404" s="37"/>
      <c r="BD404" s="159"/>
      <c r="BE404" s="27"/>
      <c r="BF404" s="20"/>
      <c r="BG404" s="30"/>
      <c r="BH404" s="94"/>
      <c r="BI404" s="60"/>
      <c r="BJ404" s="60"/>
    </row>
    <row r="405" spans="1:62" s="33" customFormat="1" ht="15" x14ac:dyDescent="0.2">
      <c r="A405" s="20"/>
      <c r="B405" s="36"/>
      <c r="C405" s="20"/>
      <c r="D405" s="20"/>
      <c r="E405" s="46"/>
      <c r="F405" s="20"/>
      <c r="G405" s="35"/>
      <c r="H405" s="35"/>
      <c r="I405" s="37"/>
      <c r="J405" s="51"/>
      <c r="K405" s="160"/>
      <c r="L405" s="25"/>
      <c r="M405" s="157"/>
      <c r="N405" s="25"/>
      <c r="O405" s="158"/>
      <c r="P405" s="158"/>
      <c r="Q405" s="177"/>
      <c r="R405" s="25"/>
      <c r="S405" s="20"/>
      <c r="T405" s="20"/>
      <c r="U405" s="20"/>
      <c r="V405" s="26"/>
      <c r="W405" s="48"/>
      <c r="X405" s="175"/>
      <c r="Y405" s="20"/>
      <c r="Z405" s="39"/>
      <c r="AA405" s="40"/>
      <c r="AB405" s="27"/>
      <c r="AC405" s="27"/>
      <c r="AD405" s="27"/>
      <c r="AE405" s="40"/>
      <c r="AF405" s="24"/>
      <c r="AG405" s="39"/>
      <c r="AH405" s="39"/>
      <c r="AI405" s="37"/>
      <c r="AJ405" s="37"/>
      <c r="AK405" s="39"/>
      <c r="AL405" s="39"/>
      <c r="AM405" s="37"/>
      <c r="AN405" s="37"/>
      <c r="AO405" s="27"/>
      <c r="AP405" s="27"/>
      <c r="AQ405" s="27"/>
      <c r="AR405" s="44"/>
      <c r="AS405" s="42"/>
      <c r="AT405" s="41"/>
      <c r="AU405" s="42"/>
      <c r="AV405" s="39"/>
      <c r="AW405" s="42"/>
      <c r="AX405" s="42"/>
      <c r="AY405" s="42"/>
      <c r="AZ405" s="37"/>
      <c r="BA405" s="37"/>
      <c r="BB405" s="37"/>
      <c r="BC405" s="37"/>
      <c r="BD405" s="159"/>
      <c r="BE405" s="27"/>
      <c r="BF405" s="20"/>
      <c r="BG405" s="30"/>
      <c r="BH405" s="94"/>
      <c r="BI405" s="60"/>
      <c r="BJ405" s="60"/>
    </row>
    <row r="406" spans="1:62" s="33" customFormat="1" ht="15" x14ac:dyDescent="0.2">
      <c r="A406" s="20"/>
      <c r="B406" s="36"/>
      <c r="C406" s="20"/>
      <c r="D406" s="20"/>
      <c r="E406" s="46"/>
      <c r="F406" s="20"/>
      <c r="G406" s="35"/>
      <c r="H406" s="35"/>
      <c r="I406" s="37"/>
      <c r="J406" s="51"/>
      <c r="K406" s="160"/>
      <c r="L406" s="25"/>
      <c r="M406" s="157"/>
      <c r="N406" s="25"/>
      <c r="O406" s="158"/>
      <c r="P406" s="158"/>
      <c r="Q406" s="177"/>
      <c r="R406" s="25"/>
      <c r="S406" s="20"/>
      <c r="T406" s="20"/>
      <c r="U406" s="20"/>
      <c r="V406" s="26"/>
      <c r="W406" s="48"/>
      <c r="X406" s="175"/>
      <c r="Y406" s="20"/>
      <c r="Z406" s="39"/>
      <c r="AA406" s="40"/>
      <c r="AB406" s="27"/>
      <c r="AC406" s="27"/>
      <c r="AD406" s="27"/>
      <c r="AE406" s="40"/>
      <c r="AF406" s="24"/>
      <c r="AG406" s="39"/>
      <c r="AH406" s="39"/>
      <c r="AI406" s="37"/>
      <c r="AJ406" s="37"/>
      <c r="AK406" s="39"/>
      <c r="AL406" s="39"/>
      <c r="AM406" s="37"/>
      <c r="AN406" s="37"/>
      <c r="AO406" s="27"/>
      <c r="AP406" s="27"/>
      <c r="AQ406" s="27"/>
      <c r="AR406" s="44"/>
      <c r="AS406" s="42"/>
      <c r="AT406" s="41"/>
      <c r="AU406" s="42"/>
      <c r="AV406" s="39"/>
      <c r="AW406" s="42"/>
      <c r="AX406" s="42"/>
      <c r="AY406" s="42"/>
      <c r="AZ406" s="37"/>
      <c r="BA406" s="37"/>
      <c r="BB406" s="37"/>
      <c r="BC406" s="37"/>
      <c r="BD406" s="159"/>
      <c r="BE406" s="27"/>
      <c r="BF406" s="20"/>
      <c r="BG406" s="30"/>
      <c r="BH406" s="94"/>
      <c r="BI406" s="60"/>
      <c r="BJ406" s="60"/>
    </row>
    <row r="407" spans="1:62" s="33" customFormat="1" ht="15" x14ac:dyDescent="0.2">
      <c r="A407" s="20"/>
      <c r="B407" s="36"/>
      <c r="C407" s="20"/>
      <c r="D407" s="20"/>
      <c r="E407" s="46"/>
      <c r="F407" s="20"/>
      <c r="G407" s="35"/>
      <c r="H407" s="35"/>
      <c r="I407" s="37"/>
      <c r="J407" s="51"/>
      <c r="K407" s="160"/>
      <c r="L407" s="25"/>
      <c r="M407" s="157"/>
      <c r="N407" s="25"/>
      <c r="O407" s="158"/>
      <c r="P407" s="158"/>
      <c r="Q407" s="177"/>
      <c r="R407" s="25"/>
      <c r="S407" s="20"/>
      <c r="T407" s="20"/>
      <c r="U407" s="20"/>
      <c r="V407" s="26"/>
      <c r="W407" s="48"/>
      <c r="X407" s="175"/>
      <c r="Y407" s="20"/>
      <c r="Z407" s="39"/>
      <c r="AA407" s="40"/>
      <c r="AB407" s="27"/>
      <c r="AC407" s="27"/>
      <c r="AD407" s="27"/>
      <c r="AE407" s="40"/>
      <c r="AF407" s="24"/>
      <c r="AG407" s="39"/>
      <c r="AH407" s="39"/>
      <c r="AI407" s="37"/>
      <c r="AJ407" s="37"/>
      <c r="AK407" s="39"/>
      <c r="AL407" s="39"/>
      <c r="AM407" s="37"/>
      <c r="AN407" s="37"/>
      <c r="AO407" s="27"/>
      <c r="AP407" s="27"/>
      <c r="AQ407" s="27"/>
      <c r="AR407" s="44"/>
      <c r="AS407" s="26"/>
      <c r="AT407" s="48"/>
      <c r="AU407" s="42"/>
      <c r="AV407" s="39"/>
      <c r="AW407" s="42"/>
      <c r="AX407" s="42"/>
      <c r="AY407" s="42"/>
      <c r="AZ407" s="37"/>
      <c r="BA407" s="37"/>
      <c r="BB407" s="37"/>
      <c r="BC407" s="37"/>
      <c r="BD407" s="159"/>
      <c r="BE407" s="27"/>
      <c r="BF407" s="20"/>
      <c r="BG407" s="30"/>
      <c r="BH407" s="94"/>
      <c r="BI407" s="60"/>
      <c r="BJ407" s="60"/>
    </row>
    <row r="408" spans="1:62" s="33" customFormat="1" ht="15" x14ac:dyDescent="0.2">
      <c r="A408" s="20"/>
      <c r="B408" s="36"/>
      <c r="C408" s="20"/>
      <c r="D408" s="20"/>
      <c r="E408" s="46"/>
      <c r="F408" s="20"/>
      <c r="G408" s="35"/>
      <c r="H408" s="35"/>
      <c r="I408" s="37"/>
      <c r="J408" s="51"/>
      <c r="K408" s="160"/>
      <c r="L408" s="25"/>
      <c r="M408" s="157"/>
      <c r="N408" s="25"/>
      <c r="O408" s="158"/>
      <c r="P408" s="158"/>
      <c r="Q408" s="177"/>
      <c r="R408" s="25"/>
      <c r="S408" s="20"/>
      <c r="T408" s="20"/>
      <c r="U408" s="20"/>
      <c r="V408" s="26"/>
      <c r="W408" s="64"/>
      <c r="X408" s="175"/>
      <c r="Y408" s="20"/>
      <c r="Z408" s="39"/>
      <c r="AA408" s="40"/>
      <c r="AB408" s="27"/>
      <c r="AC408" s="27"/>
      <c r="AD408" s="27"/>
      <c r="AE408" s="40"/>
      <c r="AF408" s="24"/>
      <c r="AG408" s="39"/>
      <c r="AH408" s="39"/>
      <c r="AI408" s="37"/>
      <c r="AJ408" s="37"/>
      <c r="AK408" s="39"/>
      <c r="AL408" s="39"/>
      <c r="AM408" s="37"/>
      <c r="AN408" s="37"/>
      <c r="AO408" s="27"/>
      <c r="AP408" s="27"/>
      <c r="AQ408" s="27"/>
      <c r="AR408" s="44"/>
      <c r="AS408" s="42"/>
      <c r="AT408" s="41"/>
      <c r="AU408" s="42"/>
      <c r="AV408" s="39"/>
      <c r="AW408" s="42"/>
      <c r="AX408" s="42"/>
      <c r="AY408" s="42"/>
      <c r="AZ408" s="37"/>
      <c r="BA408" s="37"/>
      <c r="BB408" s="37"/>
      <c r="BC408" s="37"/>
      <c r="BD408" s="159"/>
      <c r="BE408" s="27"/>
      <c r="BF408" s="20"/>
      <c r="BG408" s="30"/>
      <c r="BH408" s="94"/>
      <c r="BI408" s="60"/>
      <c r="BJ408" s="60"/>
    </row>
    <row r="409" spans="1:62" s="33" customFormat="1" ht="15" x14ac:dyDescent="0.2">
      <c r="A409" s="20"/>
      <c r="B409" s="36"/>
      <c r="C409" s="20"/>
      <c r="D409" s="20"/>
      <c r="E409" s="46"/>
      <c r="F409" s="20"/>
      <c r="G409" s="35"/>
      <c r="H409" s="35"/>
      <c r="I409" s="37"/>
      <c r="J409" s="51"/>
      <c r="K409" s="160"/>
      <c r="L409" s="25"/>
      <c r="M409" s="157"/>
      <c r="N409" s="25"/>
      <c r="O409" s="158"/>
      <c r="P409" s="158"/>
      <c r="Q409" s="177"/>
      <c r="R409" s="25"/>
      <c r="S409" s="20"/>
      <c r="T409" s="20"/>
      <c r="U409" s="20"/>
      <c r="V409" s="26"/>
      <c r="W409" s="64"/>
      <c r="X409" s="175"/>
      <c r="Y409" s="20"/>
      <c r="Z409" s="39"/>
      <c r="AA409" s="40"/>
      <c r="AB409" s="27"/>
      <c r="AC409" s="27"/>
      <c r="AD409" s="27"/>
      <c r="AE409" s="40"/>
      <c r="AF409" s="24"/>
      <c r="AG409" s="39"/>
      <c r="AH409" s="39"/>
      <c r="AI409" s="37"/>
      <c r="AJ409" s="37"/>
      <c r="AK409" s="39"/>
      <c r="AL409" s="39"/>
      <c r="AM409" s="37"/>
      <c r="AN409" s="37"/>
      <c r="AO409" s="27"/>
      <c r="AP409" s="27"/>
      <c r="AQ409" s="27"/>
      <c r="AR409" s="44"/>
      <c r="AS409" s="42"/>
      <c r="AT409" s="64"/>
      <c r="AU409" s="42"/>
      <c r="AV409" s="39"/>
      <c r="AW409" s="42"/>
      <c r="AX409" s="42"/>
      <c r="AY409" s="42"/>
      <c r="AZ409" s="37"/>
      <c r="BA409" s="37"/>
      <c r="BB409" s="37"/>
      <c r="BC409" s="37"/>
      <c r="BD409" s="159"/>
      <c r="BE409" s="27"/>
      <c r="BF409" s="20"/>
      <c r="BG409" s="30"/>
      <c r="BH409" s="98"/>
      <c r="BI409" s="60"/>
      <c r="BJ409" s="60"/>
    </row>
    <row r="410" spans="1:62" s="33" customFormat="1" ht="15" x14ac:dyDescent="0.2">
      <c r="A410" s="20"/>
      <c r="B410" s="36"/>
      <c r="C410" s="20"/>
      <c r="D410" s="20"/>
      <c r="E410" s="46"/>
      <c r="F410" s="20"/>
      <c r="G410" s="35"/>
      <c r="H410" s="35"/>
      <c r="I410" s="37"/>
      <c r="J410" s="51"/>
      <c r="K410" s="160"/>
      <c r="L410" s="25"/>
      <c r="M410" s="157"/>
      <c r="N410" s="25"/>
      <c r="O410" s="158"/>
      <c r="P410" s="158"/>
      <c r="Q410" s="177"/>
      <c r="R410" s="25"/>
      <c r="S410" s="20"/>
      <c r="T410" s="20"/>
      <c r="U410" s="20"/>
      <c r="V410" s="26"/>
      <c r="W410" s="86"/>
      <c r="X410" s="175"/>
      <c r="Y410" s="20"/>
      <c r="Z410" s="39"/>
      <c r="AA410" s="40"/>
      <c r="AB410" s="27"/>
      <c r="AC410" s="27"/>
      <c r="AD410" s="27"/>
      <c r="AE410" s="40"/>
      <c r="AF410" s="24"/>
      <c r="AG410" s="39"/>
      <c r="AH410" s="39"/>
      <c r="AI410" s="37"/>
      <c r="AJ410" s="37"/>
      <c r="AK410" s="39"/>
      <c r="AL410" s="39"/>
      <c r="AM410" s="37"/>
      <c r="AN410" s="37"/>
      <c r="AO410" s="27"/>
      <c r="AP410" s="27"/>
      <c r="AQ410" s="27"/>
      <c r="AR410" s="44"/>
      <c r="AS410" s="42"/>
      <c r="AT410" s="41"/>
      <c r="AU410" s="42"/>
      <c r="AV410" s="39"/>
      <c r="AW410" s="42"/>
      <c r="AX410" s="42"/>
      <c r="AY410" s="42"/>
      <c r="AZ410" s="37"/>
      <c r="BA410" s="37"/>
      <c r="BB410" s="37"/>
      <c r="BC410" s="37"/>
      <c r="BD410" s="159"/>
      <c r="BE410" s="27"/>
      <c r="BF410" s="20"/>
      <c r="BG410" s="30"/>
      <c r="BH410" s="96"/>
      <c r="BI410" s="60"/>
      <c r="BJ410" s="60"/>
    </row>
    <row r="411" spans="1:62" s="33" customFormat="1" ht="15" x14ac:dyDescent="0.2">
      <c r="A411" s="20"/>
      <c r="B411" s="36"/>
      <c r="C411" s="20"/>
      <c r="D411" s="20"/>
      <c r="E411" s="46"/>
      <c r="F411" s="20"/>
      <c r="G411" s="35"/>
      <c r="H411" s="35"/>
      <c r="I411" s="37"/>
      <c r="J411" s="51"/>
      <c r="K411" s="160"/>
      <c r="L411" s="25"/>
      <c r="M411" s="157"/>
      <c r="N411" s="25"/>
      <c r="O411" s="158"/>
      <c r="P411" s="158"/>
      <c r="Q411" s="177"/>
      <c r="R411" s="25"/>
      <c r="S411" s="20"/>
      <c r="T411" s="20"/>
      <c r="U411" s="20"/>
      <c r="V411" s="26"/>
      <c r="W411" s="48"/>
      <c r="X411" s="175"/>
      <c r="Y411" s="20"/>
      <c r="Z411" s="39"/>
      <c r="AA411" s="40"/>
      <c r="AB411" s="27"/>
      <c r="AC411" s="27"/>
      <c r="AD411" s="27"/>
      <c r="AE411" s="40"/>
      <c r="AF411" s="24"/>
      <c r="AG411" s="39"/>
      <c r="AH411" s="39"/>
      <c r="AI411" s="37"/>
      <c r="AJ411" s="37"/>
      <c r="AK411" s="39"/>
      <c r="AL411" s="39"/>
      <c r="AM411" s="37"/>
      <c r="AN411" s="37"/>
      <c r="AO411" s="27"/>
      <c r="AP411" s="27"/>
      <c r="AQ411" s="27"/>
      <c r="AR411" s="44"/>
      <c r="AS411" s="42"/>
      <c r="AT411" s="41"/>
      <c r="AU411" s="42"/>
      <c r="AV411" s="39"/>
      <c r="AW411" s="42"/>
      <c r="AX411" s="42"/>
      <c r="AY411" s="42"/>
      <c r="AZ411" s="37"/>
      <c r="BA411" s="37"/>
      <c r="BB411" s="37"/>
      <c r="BC411" s="37"/>
      <c r="BD411" s="159"/>
      <c r="BE411" s="27"/>
      <c r="BF411" s="20"/>
      <c r="BG411" s="30"/>
      <c r="BH411" s="94"/>
      <c r="BI411" s="60"/>
      <c r="BJ411" s="60"/>
    </row>
    <row r="412" spans="1:62" s="33" customFormat="1" ht="15" x14ac:dyDescent="0.2">
      <c r="A412" s="20"/>
      <c r="B412" s="36"/>
      <c r="C412" s="20"/>
      <c r="D412" s="20"/>
      <c r="E412" s="46"/>
      <c r="F412" s="20"/>
      <c r="G412" s="35"/>
      <c r="H412" s="35"/>
      <c r="I412" s="37"/>
      <c r="J412" s="51"/>
      <c r="K412" s="160"/>
      <c r="L412" s="25"/>
      <c r="M412" s="157"/>
      <c r="N412" s="25"/>
      <c r="O412" s="158"/>
      <c r="P412" s="158"/>
      <c r="Q412" s="177"/>
      <c r="R412" s="25"/>
      <c r="S412" s="20"/>
      <c r="T412" s="20"/>
      <c r="U412" s="20"/>
      <c r="V412" s="26"/>
      <c r="W412" s="48"/>
      <c r="X412" s="175"/>
      <c r="Y412" s="20"/>
      <c r="Z412" s="39"/>
      <c r="AA412" s="40"/>
      <c r="AB412" s="27"/>
      <c r="AC412" s="27"/>
      <c r="AD412" s="27"/>
      <c r="AE412" s="40"/>
      <c r="AF412" s="24"/>
      <c r="AG412" s="39"/>
      <c r="AH412" s="39"/>
      <c r="AI412" s="37"/>
      <c r="AJ412" s="37"/>
      <c r="AK412" s="39"/>
      <c r="AL412" s="39"/>
      <c r="AM412" s="37"/>
      <c r="AN412" s="37"/>
      <c r="AO412" s="27"/>
      <c r="AP412" s="27"/>
      <c r="AQ412" s="27"/>
      <c r="AR412" s="44"/>
      <c r="AS412" s="42"/>
      <c r="AT412" s="41"/>
      <c r="AU412" s="42"/>
      <c r="AV412" s="39"/>
      <c r="AW412" s="42"/>
      <c r="AX412" s="42"/>
      <c r="AY412" s="42"/>
      <c r="AZ412" s="37"/>
      <c r="BA412" s="37"/>
      <c r="BB412" s="37"/>
      <c r="BC412" s="37"/>
      <c r="BD412" s="159"/>
      <c r="BE412" s="27"/>
      <c r="BF412" s="20"/>
      <c r="BG412" s="30"/>
      <c r="BH412" s="94"/>
      <c r="BI412" s="60"/>
      <c r="BJ412" s="60"/>
    </row>
    <row r="413" spans="1:62" s="33" customFormat="1" ht="15" x14ac:dyDescent="0.2">
      <c r="A413" s="20"/>
      <c r="B413" s="36"/>
      <c r="C413" s="20"/>
      <c r="D413" s="20"/>
      <c r="E413" s="46"/>
      <c r="F413" s="20"/>
      <c r="G413" s="35"/>
      <c r="H413" s="35"/>
      <c r="I413" s="37"/>
      <c r="J413" s="51"/>
      <c r="K413" s="160"/>
      <c r="L413" s="25"/>
      <c r="M413" s="157"/>
      <c r="N413" s="25"/>
      <c r="O413" s="158"/>
      <c r="P413" s="158"/>
      <c r="Q413" s="177"/>
      <c r="R413" s="25"/>
      <c r="S413" s="20"/>
      <c r="T413" s="20"/>
      <c r="U413" s="20"/>
      <c r="V413" s="26"/>
      <c r="W413" s="48"/>
      <c r="X413" s="175"/>
      <c r="Y413" s="20"/>
      <c r="Z413" s="39"/>
      <c r="AA413" s="40"/>
      <c r="AB413" s="27"/>
      <c r="AC413" s="27"/>
      <c r="AD413" s="27"/>
      <c r="AE413" s="40"/>
      <c r="AF413" s="24"/>
      <c r="AG413" s="39"/>
      <c r="AH413" s="39"/>
      <c r="AI413" s="37"/>
      <c r="AJ413" s="37"/>
      <c r="AK413" s="39"/>
      <c r="AL413" s="39"/>
      <c r="AM413" s="37"/>
      <c r="AN413" s="37"/>
      <c r="AO413" s="27"/>
      <c r="AP413" s="27"/>
      <c r="AQ413" s="27"/>
      <c r="AR413" s="44"/>
      <c r="AS413" s="42"/>
      <c r="AT413" s="41"/>
      <c r="AU413" s="42"/>
      <c r="AV413" s="39"/>
      <c r="AW413" s="42"/>
      <c r="AX413" s="42"/>
      <c r="AY413" s="42"/>
      <c r="AZ413" s="37"/>
      <c r="BA413" s="37"/>
      <c r="BB413" s="37"/>
      <c r="BC413" s="37"/>
      <c r="BD413" s="159"/>
      <c r="BE413" s="27"/>
      <c r="BF413" s="20"/>
      <c r="BG413" s="30"/>
      <c r="BH413" s="77"/>
      <c r="BI413" s="60"/>
      <c r="BJ413" s="60"/>
    </row>
    <row r="414" spans="1:62" s="33" customFormat="1" ht="15" x14ac:dyDescent="0.2">
      <c r="A414" s="20"/>
      <c r="B414" s="36"/>
      <c r="C414" s="20"/>
      <c r="D414" s="20"/>
      <c r="E414" s="46"/>
      <c r="F414" s="20"/>
      <c r="G414" s="35"/>
      <c r="H414" s="35"/>
      <c r="I414" s="37"/>
      <c r="J414" s="51"/>
      <c r="K414" s="160"/>
      <c r="L414" s="25"/>
      <c r="M414" s="157"/>
      <c r="N414" s="25"/>
      <c r="O414" s="158"/>
      <c r="P414" s="158"/>
      <c r="Q414" s="177"/>
      <c r="R414" s="25"/>
      <c r="S414" s="20"/>
      <c r="T414" s="20"/>
      <c r="U414" s="20"/>
      <c r="V414" s="26"/>
      <c r="W414" s="48"/>
      <c r="X414" s="175"/>
      <c r="Y414" s="20"/>
      <c r="Z414" s="39"/>
      <c r="AA414" s="39"/>
      <c r="AB414" s="27"/>
      <c r="AC414" s="27"/>
      <c r="AD414" s="27"/>
      <c r="AE414" s="40"/>
      <c r="AF414" s="24"/>
      <c r="AG414" s="39"/>
      <c r="AH414" s="39"/>
      <c r="AI414" s="37"/>
      <c r="AJ414" s="37"/>
      <c r="AK414" s="39"/>
      <c r="AL414" s="39"/>
      <c r="AM414" s="37"/>
      <c r="AN414" s="37"/>
      <c r="AO414" s="27"/>
      <c r="AP414" s="27"/>
      <c r="AQ414" s="27"/>
      <c r="AR414" s="44"/>
      <c r="AS414" s="26"/>
      <c r="AT414" s="48"/>
      <c r="AU414" s="42"/>
      <c r="AV414" s="39"/>
      <c r="AW414" s="42"/>
      <c r="AX414" s="42"/>
      <c r="AY414" s="42"/>
      <c r="AZ414" s="37"/>
      <c r="BA414" s="37"/>
      <c r="BB414" s="37"/>
      <c r="BC414" s="37"/>
      <c r="BD414" s="159"/>
      <c r="BE414" s="27"/>
      <c r="BF414" s="20"/>
      <c r="BG414" s="30"/>
      <c r="BH414" s="94"/>
      <c r="BI414" s="60"/>
      <c r="BJ414" s="60"/>
    </row>
    <row r="415" spans="1:62" s="33" customFormat="1" ht="15" x14ac:dyDescent="0.2">
      <c r="A415" s="20"/>
      <c r="B415" s="36"/>
      <c r="C415" s="20"/>
      <c r="D415" s="20"/>
      <c r="E415" s="46"/>
      <c r="F415" s="20"/>
      <c r="G415" s="35"/>
      <c r="H415" s="35"/>
      <c r="I415" s="37"/>
      <c r="J415" s="51"/>
      <c r="K415" s="160"/>
      <c r="L415" s="25"/>
      <c r="M415" s="157"/>
      <c r="N415" s="25"/>
      <c r="O415" s="158"/>
      <c r="P415" s="158"/>
      <c r="Q415" s="177"/>
      <c r="R415" s="25"/>
      <c r="S415" s="20"/>
      <c r="T415" s="20"/>
      <c r="U415" s="20"/>
      <c r="V415" s="26"/>
      <c r="W415" s="48"/>
      <c r="X415" s="175"/>
      <c r="Y415" s="20"/>
      <c r="Z415" s="39"/>
      <c r="AA415" s="40"/>
      <c r="AB415" s="27"/>
      <c r="AC415" s="27"/>
      <c r="AD415" s="27"/>
      <c r="AE415" s="40"/>
      <c r="AF415" s="24"/>
      <c r="AG415" s="39"/>
      <c r="AH415" s="39"/>
      <c r="AI415" s="37"/>
      <c r="AJ415" s="37"/>
      <c r="AK415" s="39"/>
      <c r="AL415" s="39"/>
      <c r="AM415" s="37"/>
      <c r="AN415" s="37"/>
      <c r="AO415" s="27"/>
      <c r="AP415" s="27"/>
      <c r="AQ415" s="27"/>
      <c r="AR415" s="44"/>
      <c r="AS415" s="42"/>
      <c r="AT415" s="41"/>
      <c r="AU415" s="42"/>
      <c r="AV415" s="39"/>
      <c r="AW415" s="42"/>
      <c r="AX415" s="42"/>
      <c r="AY415" s="42"/>
      <c r="AZ415" s="37"/>
      <c r="BA415" s="37"/>
      <c r="BB415" s="37"/>
      <c r="BC415" s="37"/>
      <c r="BD415" s="159"/>
      <c r="BE415" s="27"/>
      <c r="BF415" s="20"/>
      <c r="BG415" s="30"/>
      <c r="BH415" s="94"/>
      <c r="BI415" s="60"/>
      <c r="BJ415" s="60"/>
    </row>
    <row r="416" spans="1:62" s="33" customFormat="1" ht="15" x14ac:dyDescent="0.2">
      <c r="A416" s="20"/>
      <c r="B416" s="36"/>
      <c r="C416" s="20"/>
      <c r="D416" s="20"/>
      <c r="E416" s="46"/>
      <c r="F416" s="20"/>
      <c r="G416" s="35"/>
      <c r="H416" s="35"/>
      <c r="I416" s="61"/>
      <c r="J416" s="51"/>
      <c r="K416" s="160"/>
      <c r="L416" s="25"/>
      <c r="M416" s="157"/>
      <c r="N416" s="25"/>
      <c r="O416" s="158"/>
      <c r="P416" s="158"/>
      <c r="Q416" s="177"/>
      <c r="R416" s="25"/>
      <c r="S416" s="20"/>
      <c r="T416" s="20"/>
      <c r="U416" s="20"/>
      <c r="V416" s="26"/>
      <c r="W416" s="48"/>
      <c r="X416" s="175"/>
      <c r="Y416" s="20"/>
      <c r="Z416" s="39"/>
      <c r="AA416" s="39"/>
      <c r="AB416" s="27"/>
      <c r="AC416" s="27"/>
      <c r="AD416" s="39"/>
      <c r="AE416" s="39"/>
      <c r="AF416" s="24"/>
      <c r="AG416" s="39"/>
      <c r="AH416" s="39"/>
      <c r="AI416" s="37"/>
      <c r="AJ416" s="37"/>
      <c r="AK416" s="39"/>
      <c r="AL416" s="39"/>
      <c r="AM416" s="37"/>
      <c r="AN416" s="37"/>
      <c r="AO416" s="27"/>
      <c r="AP416" s="27"/>
      <c r="AQ416" s="27"/>
      <c r="AR416" s="44"/>
      <c r="AS416" s="42"/>
      <c r="AT416" s="41"/>
      <c r="AU416" s="42"/>
      <c r="AV416" s="39"/>
      <c r="AW416" s="39"/>
      <c r="AX416" s="42"/>
      <c r="AY416" s="42"/>
      <c r="AZ416" s="37"/>
      <c r="BA416" s="37"/>
      <c r="BB416" s="37"/>
      <c r="BC416" s="37"/>
      <c r="BD416" s="159"/>
      <c r="BE416" s="27"/>
      <c r="BF416" s="20"/>
      <c r="BG416" s="30"/>
      <c r="BH416" s="94"/>
      <c r="BI416" s="60"/>
      <c r="BJ416" s="60"/>
    </row>
    <row r="417" spans="1:62" s="33" customFormat="1" ht="15" x14ac:dyDescent="0.2">
      <c r="A417" s="20"/>
      <c r="B417" s="36"/>
      <c r="C417" s="20"/>
      <c r="D417" s="20"/>
      <c r="E417" s="46"/>
      <c r="F417" s="20"/>
      <c r="G417" s="35"/>
      <c r="H417" s="35"/>
      <c r="I417" s="37"/>
      <c r="J417" s="51"/>
      <c r="K417" s="160"/>
      <c r="L417" s="25"/>
      <c r="M417" s="157"/>
      <c r="N417" s="25"/>
      <c r="O417" s="158"/>
      <c r="P417" s="158"/>
      <c r="Q417" s="177"/>
      <c r="R417" s="25"/>
      <c r="S417" s="20"/>
      <c r="T417" s="20"/>
      <c r="U417" s="20"/>
      <c r="V417" s="26"/>
      <c r="W417" s="48"/>
      <c r="X417" s="175"/>
      <c r="Y417" s="20"/>
      <c r="Z417" s="39"/>
      <c r="AA417" s="40"/>
      <c r="AB417" s="27"/>
      <c r="AC417" s="27"/>
      <c r="AD417" s="27"/>
      <c r="AE417" s="40"/>
      <c r="AF417" s="24"/>
      <c r="AG417" s="39"/>
      <c r="AH417" s="39"/>
      <c r="AI417" s="37"/>
      <c r="AJ417" s="37"/>
      <c r="AK417" s="39"/>
      <c r="AL417" s="39"/>
      <c r="AM417" s="37"/>
      <c r="AN417" s="37"/>
      <c r="AO417" s="27"/>
      <c r="AP417" s="27"/>
      <c r="AQ417" s="27"/>
      <c r="AR417" s="44"/>
      <c r="AS417" s="42"/>
      <c r="AT417" s="41"/>
      <c r="AU417" s="42"/>
      <c r="AV417" s="39"/>
      <c r="AW417" s="42"/>
      <c r="AX417" s="42"/>
      <c r="AY417" s="42"/>
      <c r="AZ417" s="37"/>
      <c r="BA417" s="37"/>
      <c r="BB417" s="37"/>
      <c r="BC417" s="37"/>
      <c r="BD417" s="159"/>
      <c r="BE417" s="27"/>
      <c r="BF417" s="20"/>
      <c r="BG417" s="30"/>
      <c r="BH417" s="94"/>
      <c r="BI417" s="60"/>
      <c r="BJ417" s="60"/>
    </row>
    <row r="418" spans="1:62" s="33" customFormat="1" ht="15" x14ac:dyDescent="0.2">
      <c r="A418" s="20"/>
      <c r="B418" s="36"/>
      <c r="C418" s="20"/>
      <c r="D418" s="20"/>
      <c r="E418" s="46"/>
      <c r="F418" s="20"/>
      <c r="G418" s="35"/>
      <c r="H418" s="35"/>
      <c r="I418" s="37"/>
      <c r="J418" s="51"/>
      <c r="K418" s="160"/>
      <c r="L418" s="25"/>
      <c r="M418" s="157"/>
      <c r="N418" s="25"/>
      <c r="O418" s="158"/>
      <c r="P418" s="158"/>
      <c r="Q418" s="177"/>
      <c r="R418" s="25"/>
      <c r="S418" s="20"/>
      <c r="T418" s="20"/>
      <c r="U418" s="20"/>
      <c r="V418" s="26"/>
      <c r="W418" s="48"/>
      <c r="X418" s="175"/>
      <c r="Y418" s="20"/>
      <c r="Z418" s="39"/>
      <c r="AA418" s="40"/>
      <c r="AB418" s="27"/>
      <c r="AC418" s="27"/>
      <c r="AD418" s="27"/>
      <c r="AE418" s="40"/>
      <c r="AF418" s="24"/>
      <c r="AG418" s="39"/>
      <c r="AH418" s="39"/>
      <c r="AI418" s="37"/>
      <c r="AJ418" s="37"/>
      <c r="AK418" s="39"/>
      <c r="AL418" s="39"/>
      <c r="AM418" s="37"/>
      <c r="AN418" s="37"/>
      <c r="AO418" s="27"/>
      <c r="AP418" s="27"/>
      <c r="AQ418" s="27"/>
      <c r="AR418" s="44"/>
      <c r="AS418" s="42"/>
      <c r="AT418" s="41"/>
      <c r="AU418" s="42"/>
      <c r="AV418" s="39"/>
      <c r="AW418" s="42"/>
      <c r="AX418" s="42"/>
      <c r="AY418" s="42"/>
      <c r="AZ418" s="37"/>
      <c r="BA418" s="37"/>
      <c r="BB418" s="37"/>
      <c r="BC418" s="37"/>
      <c r="BD418" s="159"/>
      <c r="BE418" s="27"/>
      <c r="BF418" s="20"/>
      <c r="BG418" s="30"/>
      <c r="BH418" s="94"/>
      <c r="BI418" s="60"/>
      <c r="BJ418" s="60"/>
    </row>
    <row r="419" spans="1:62" s="33" customFormat="1" ht="15" x14ac:dyDescent="0.2">
      <c r="A419" s="20"/>
      <c r="B419" s="36"/>
      <c r="C419" s="20"/>
      <c r="D419" s="20"/>
      <c r="E419" s="46"/>
      <c r="F419" s="20"/>
      <c r="G419" s="35"/>
      <c r="H419" s="35"/>
      <c r="I419" s="37"/>
      <c r="J419" s="51"/>
      <c r="K419" s="160"/>
      <c r="L419" s="25"/>
      <c r="M419" s="157"/>
      <c r="N419" s="25"/>
      <c r="O419" s="158"/>
      <c r="P419" s="158"/>
      <c r="Q419" s="177"/>
      <c r="R419" s="25"/>
      <c r="S419" s="20"/>
      <c r="T419" s="20"/>
      <c r="U419" s="20"/>
      <c r="V419" s="26"/>
      <c r="W419" s="48"/>
      <c r="X419" s="175"/>
      <c r="Y419" s="20"/>
      <c r="Z419" s="39"/>
      <c r="AA419" s="40"/>
      <c r="AB419" s="27"/>
      <c r="AC419" s="27"/>
      <c r="AD419" s="27"/>
      <c r="AE419" s="40"/>
      <c r="AF419" s="24"/>
      <c r="AG419" s="39"/>
      <c r="AH419" s="39"/>
      <c r="AI419" s="37"/>
      <c r="AJ419" s="37"/>
      <c r="AK419" s="39"/>
      <c r="AL419" s="39"/>
      <c r="AM419" s="37"/>
      <c r="AN419" s="37"/>
      <c r="AO419" s="27"/>
      <c r="AP419" s="27"/>
      <c r="AQ419" s="27"/>
      <c r="AR419" s="44"/>
      <c r="AS419" s="42"/>
      <c r="AT419" s="41"/>
      <c r="AU419" s="42"/>
      <c r="AV419" s="39"/>
      <c r="AW419" s="42"/>
      <c r="AX419" s="42"/>
      <c r="AY419" s="42"/>
      <c r="AZ419" s="37"/>
      <c r="BA419" s="37"/>
      <c r="BB419" s="37"/>
      <c r="BC419" s="37"/>
      <c r="BD419" s="159"/>
      <c r="BE419" s="27"/>
      <c r="BF419" s="20"/>
      <c r="BG419" s="30"/>
      <c r="BH419" s="94"/>
      <c r="BI419" s="60"/>
      <c r="BJ419" s="60"/>
    </row>
    <row r="420" spans="1:62" s="33" customFormat="1" ht="15" x14ac:dyDescent="0.2">
      <c r="A420" s="20"/>
      <c r="B420" s="36"/>
      <c r="C420" s="20"/>
      <c r="D420" s="20"/>
      <c r="E420" s="46"/>
      <c r="F420" s="20"/>
      <c r="G420" s="35"/>
      <c r="H420" s="35"/>
      <c r="I420" s="37"/>
      <c r="J420" s="51"/>
      <c r="K420" s="160"/>
      <c r="L420" s="25"/>
      <c r="M420" s="157"/>
      <c r="N420" s="25"/>
      <c r="O420" s="158"/>
      <c r="P420" s="158"/>
      <c r="Q420" s="177"/>
      <c r="R420" s="25"/>
      <c r="S420" s="20"/>
      <c r="T420" s="20"/>
      <c r="U420" s="20"/>
      <c r="V420" s="26"/>
      <c r="W420" s="48"/>
      <c r="X420" s="175"/>
      <c r="Y420" s="20"/>
      <c r="Z420" s="39"/>
      <c r="AA420" s="40"/>
      <c r="AB420" s="27"/>
      <c r="AC420" s="27"/>
      <c r="AD420" s="27"/>
      <c r="AE420" s="40"/>
      <c r="AF420" s="24"/>
      <c r="AG420" s="39"/>
      <c r="AH420" s="39"/>
      <c r="AI420" s="37"/>
      <c r="AJ420" s="37"/>
      <c r="AK420" s="39"/>
      <c r="AL420" s="39"/>
      <c r="AM420" s="37"/>
      <c r="AN420" s="37"/>
      <c r="AO420" s="27"/>
      <c r="AP420" s="27"/>
      <c r="AQ420" s="27"/>
      <c r="AR420" s="44"/>
      <c r="AS420" s="42"/>
      <c r="AT420" s="41"/>
      <c r="AU420" s="42"/>
      <c r="AV420" s="39"/>
      <c r="AW420" s="42"/>
      <c r="AX420" s="42"/>
      <c r="AY420" s="42"/>
      <c r="AZ420" s="37"/>
      <c r="BA420" s="37"/>
      <c r="BB420" s="37"/>
      <c r="BC420" s="37"/>
      <c r="BD420" s="159"/>
      <c r="BE420" s="27"/>
      <c r="BF420" s="20"/>
      <c r="BG420" s="30"/>
      <c r="BH420" s="94"/>
      <c r="BI420" s="60"/>
      <c r="BJ420" s="60"/>
    </row>
    <row r="421" spans="1:62" s="33" customFormat="1" ht="15" x14ac:dyDescent="0.2">
      <c r="A421" s="20"/>
      <c r="B421" s="36"/>
      <c r="C421" s="20"/>
      <c r="D421" s="20"/>
      <c r="E421" s="46"/>
      <c r="F421" s="54"/>
      <c r="G421" s="35"/>
      <c r="H421" s="35"/>
      <c r="I421" s="37"/>
      <c r="J421" s="51"/>
      <c r="K421" s="160"/>
      <c r="L421" s="25"/>
      <c r="M421" s="157"/>
      <c r="N421" s="25"/>
      <c r="O421" s="158"/>
      <c r="P421" s="158"/>
      <c r="Q421" s="177"/>
      <c r="R421" s="25"/>
      <c r="S421" s="20"/>
      <c r="T421" s="20"/>
      <c r="U421" s="20"/>
      <c r="V421" s="26"/>
      <c r="W421" s="48"/>
      <c r="X421" s="175"/>
      <c r="Y421" s="20"/>
      <c r="Z421" s="39"/>
      <c r="AA421" s="40"/>
      <c r="AB421" s="27"/>
      <c r="AC421" s="27"/>
      <c r="AD421" s="27"/>
      <c r="AE421" s="40"/>
      <c r="AF421" s="24"/>
      <c r="AG421" s="52"/>
      <c r="AH421" s="52"/>
      <c r="AI421" s="24"/>
      <c r="AJ421" s="24"/>
      <c r="AK421" s="39"/>
      <c r="AL421" s="39"/>
      <c r="AM421" s="37"/>
      <c r="AN421" s="37"/>
      <c r="AO421" s="27"/>
      <c r="AP421" s="27"/>
      <c r="AQ421" s="27"/>
      <c r="AR421" s="44"/>
      <c r="AS421" s="42"/>
      <c r="AT421" s="41"/>
      <c r="AU421" s="42"/>
      <c r="AV421" s="39"/>
      <c r="AW421" s="42"/>
      <c r="AX421" s="42"/>
      <c r="AY421" s="42"/>
      <c r="AZ421" s="37"/>
      <c r="BA421" s="37"/>
      <c r="BB421" s="37"/>
      <c r="BC421" s="37"/>
      <c r="BD421" s="159"/>
      <c r="BE421" s="27"/>
      <c r="BF421" s="20"/>
      <c r="BG421" s="30"/>
      <c r="BH421" s="94"/>
      <c r="BI421" s="60"/>
      <c r="BJ421" s="60"/>
    </row>
    <row r="422" spans="1:62" s="33" customFormat="1" ht="15" x14ac:dyDescent="0.2">
      <c r="A422" s="20"/>
      <c r="B422" s="36"/>
      <c r="C422" s="20"/>
      <c r="D422" s="20"/>
      <c r="E422" s="46"/>
      <c r="F422" s="20"/>
      <c r="G422" s="35"/>
      <c r="H422" s="35"/>
      <c r="I422" s="37"/>
      <c r="J422" s="51"/>
      <c r="K422" s="160"/>
      <c r="L422" s="25"/>
      <c r="M422" s="157"/>
      <c r="N422" s="25"/>
      <c r="O422" s="158"/>
      <c r="P422" s="158"/>
      <c r="Q422" s="177"/>
      <c r="R422" s="25"/>
      <c r="S422" s="20"/>
      <c r="T422" s="20"/>
      <c r="U422" s="20"/>
      <c r="V422" s="26"/>
      <c r="W422" s="48"/>
      <c r="X422" s="175"/>
      <c r="Y422" s="20"/>
      <c r="Z422" s="39"/>
      <c r="AA422" s="40"/>
      <c r="AB422" s="27"/>
      <c r="AC422" s="27"/>
      <c r="AD422" s="27"/>
      <c r="AE422" s="40"/>
      <c r="AF422" s="24"/>
      <c r="AG422" s="39"/>
      <c r="AH422" s="39"/>
      <c r="AI422" s="37"/>
      <c r="AJ422" s="37"/>
      <c r="AK422" s="39"/>
      <c r="AL422" s="39"/>
      <c r="AM422" s="37"/>
      <c r="AN422" s="37"/>
      <c r="AO422" s="27"/>
      <c r="AP422" s="27"/>
      <c r="AQ422" s="27"/>
      <c r="AR422" s="44"/>
      <c r="AS422" s="42"/>
      <c r="AT422" s="41"/>
      <c r="AU422" s="42"/>
      <c r="AV422" s="39"/>
      <c r="AW422" s="42"/>
      <c r="AX422" s="42"/>
      <c r="AY422" s="42"/>
      <c r="AZ422" s="37"/>
      <c r="BA422" s="37"/>
      <c r="BB422" s="37"/>
      <c r="BC422" s="37"/>
      <c r="BD422" s="159"/>
      <c r="BE422" s="27"/>
      <c r="BF422" s="20"/>
      <c r="BG422" s="30"/>
      <c r="BH422" s="94"/>
      <c r="BI422" s="60"/>
      <c r="BJ422" s="60"/>
    </row>
    <row r="423" spans="1:62" s="33" customFormat="1" ht="15" x14ac:dyDescent="0.2">
      <c r="A423" s="20"/>
      <c r="B423" s="36"/>
      <c r="C423" s="20"/>
      <c r="D423" s="20"/>
      <c r="E423" s="46"/>
      <c r="F423" s="20"/>
      <c r="G423" s="35"/>
      <c r="H423" s="35"/>
      <c r="I423" s="37"/>
      <c r="J423" s="51"/>
      <c r="K423" s="160"/>
      <c r="L423" s="25"/>
      <c r="M423" s="157"/>
      <c r="N423" s="25"/>
      <c r="O423" s="158"/>
      <c r="P423" s="158"/>
      <c r="Q423" s="177"/>
      <c r="R423" s="25"/>
      <c r="S423" s="20"/>
      <c r="T423" s="20"/>
      <c r="U423" s="20"/>
      <c r="V423" s="26"/>
      <c r="W423" s="48"/>
      <c r="X423" s="175"/>
      <c r="Y423" s="20"/>
      <c r="Z423" s="39"/>
      <c r="AA423" s="40"/>
      <c r="AB423" s="27"/>
      <c r="AC423" s="27"/>
      <c r="AD423" s="27"/>
      <c r="AE423" s="40"/>
      <c r="AF423" s="24"/>
      <c r="AG423" s="39"/>
      <c r="AH423" s="39"/>
      <c r="AI423" s="37"/>
      <c r="AJ423" s="37"/>
      <c r="AK423" s="39"/>
      <c r="AL423" s="39"/>
      <c r="AM423" s="37"/>
      <c r="AN423" s="37"/>
      <c r="AO423" s="27"/>
      <c r="AP423" s="27"/>
      <c r="AQ423" s="27"/>
      <c r="AR423" s="44"/>
      <c r="AS423" s="42"/>
      <c r="AT423" s="41"/>
      <c r="AU423" s="42"/>
      <c r="AV423" s="39"/>
      <c r="AW423" s="42"/>
      <c r="AX423" s="42"/>
      <c r="AY423" s="42"/>
      <c r="AZ423" s="37"/>
      <c r="BA423" s="37"/>
      <c r="BB423" s="37"/>
      <c r="BC423" s="37"/>
      <c r="BD423" s="159"/>
      <c r="BE423" s="27"/>
      <c r="BF423" s="20"/>
      <c r="BG423" s="30"/>
      <c r="BH423" s="94"/>
      <c r="BI423" s="60"/>
      <c r="BJ423" s="60"/>
    </row>
    <row r="424" spans="1:62" s="33" customFormat="1" ht="15" x14ac:dyDescent="0.2">
      <c r="A424" s="20"/>
      <c r="B424" s="36"/>
      <c r="C424" s="20"/>
      <c r="D424" s="20"/>
      <c r="E424" s="46"/>
      <c r="F424" s="20"/>
      <c r="G424" s="35"/>
      <c r="H424" s="35"/>
      <c r="I424" s="37"/>
      <c r="J424" s="51"/>
      <c r="K424" s="160"/>
      <c r="L424" s="25"/>
      <c r="M424" s="157"/>
      <c r="N424" s="25"/>
      <c r="O424" s="158"/>
      <c r="P424" s="158"/>
      <c r="Q424" s="177"/>
      <c r="R424" s="25"/>
      <c r="S424" s="20"/>
      <c r="T424" s="20"/>
      <c r="U424" s="20"/>
      <c r="V424" s="26"/>
      <c r="W424" s="48"/>
      <c r="X424" s="46"/>
      <c r="Y424" s="20"/>
      <c r="Z424" s="39"/>
      <c r="AA424" s="40"/>
      <c r="AB424" s="27"/>
      <c r="AC424" s="27"/>
      <c r="AD424" s="27"/>
      <c r="AE424" s="40"/>
      <c r="AF424" s="24"/>
      <c r="AG424" s="39"/>
      <c r="AH424" s="39"/>
      <c r="AI424" s="37"/>
      <c r="AJ424" s="37"/>
      <c r="AK424" s="39"/>
      <c r="AL424" s="39"/>
      <c r="AM424" s="37"/>
      <c r="AN424" s="37"/>
      <c r="AO424" s="27"/>
      <c r="AP424" s="27"/>
      <c r="AQ424" s="27"/>
      <c r="AR424" s="44"/>
      <c r="AS424" s="42"/>
      <c r="AT424" s="41"/>
      <c r="AU424" s="42"/>
      <c r="AV424" s="39"/>
      <c r="AW424" s="42"/>
      <c r="AX424" s="42"/>
      <c r="AY424" s="42"/>
      <c r="AZ424" s="37"/>
      <c r="BA424" s="37"/>
      <c r="BB424" s="37"/>
      <c r="BC424" s="37"/>
      <c r="BD424" s="159"/>
      <c r="BE424" s="27"/>
      <c r="BF424" s="20"/>
      <c r="BG424" s="30"/>
      <c r="BH424" s="94"/>
      <c r="BI424" s="60"/>
      <c r="BJ424" s="60"/>
    </row>
    <row r="425" spans="1:62" s="33" customFormat="1" ht="15" x14ac:dyDescent="0.2">
      <c r="A425" s="20"/>
      <c r="B425" s="36"/>
      <c r="C425" s="20"/>
      <c r="D425" s="20"/>
      <c r="E425" s="46"/>
      <c r="F425" s="20"/>
      <c r="G425" s="35"/>
      <c r="H425" s="35"/>
      <c r="I425" s="37"/>
      <c r="J425" s="46"/>
      <c r="K425" s="160"/>
      <c r="L425" s="25"/>
      <c r="M425" s="157"/>
      <c r="N425" s="25"/>
      <c r="O425" s="158"/>
      <c r="P425" s="158"/>
      <c r="Q425" s="177"/>
      <c r="R425" s="25"/>
      <c r="S425" s="20"/>
      <c r="T425" s="20"/>
      <c r="U425" s="20"/>
      <c r="V425" s="26"/>
      <c r="W425" s="48"/>
      <c r="X425" s="46"/>
      <c r="Y425" s="20"/>
      <c r="Z425" s="39"/>
      <c r="AA425" s="40"/>
      <c r="AB425" s="27"/>
      <c r="AC425" s="27"/>
      <c r="AD425" s="27"/>
      <c r="AE425" s="40"/>
      <c r="AF425" s="24"/>
      <c r="AG425" s="39"/>
      <c r="AH425" s="39"/>
      <c r="AI425" s="37"/>
      <c r="AJ425" s="37"/>
      <c r="AK425" s="39"/>
      <c r="AL425" s="39"/>
      <c r="AM425" s="37"/>
      <c r="AN425" s="37"/>
      <c r="AO425" s="27"/>
      <c r="AP425" s="27"/>
      <c r="AQ425" s="27"/>
      <c r="AR425" s="44"/>
      <c r="AS425" s="42"/>
      <c r="AT425" s="41"/>
      <c r="AU425" s="42"/>
      <c r="AV425" s="39"/>
      <c r="AW425" s="42"/>
      <c r="AX425" s="42"/>
      <c r="AY425" s="42"/>
      <c r="AZ425" s="37"/>
      <c r="BA425" s="37"/>
      <c r="BB425" s="37"/>
      <c r="BC425" s="37"/>
      <c r="BD425" s="159"/>
      <c r="BE425" s="27"/>
      <c r="BF425" s="20"/>
      <c r="BG425" s="30"/>
      <c r="BH425" s="94"/>
      <c r="BI425" s="60"/>
      <c r="BJ425" s="60"/>
    </row>
    <row r="426" spans="1:62" s="33" customFormat="1" ht="15" x14ac:dyDescent="0.2">
      <c r="A426" s="20"/>
      <c r="B426" s="36"/>
      <c r="C426" s="20"/>
      <c r="D426" s="20"/>
      <c r="E426" s="46"/>
      <c r="F426" s="20"/>
      <c r="G426" s="35"/>
      <c r="H426" s="35"/>
      <c r="I426" s="37"/>
      <c r="J426" s="51"/>
      <c r="K426" s="160"/>
      <c r="L426" s="25"/>
      <c r="M426" s="157"/>
      <c r="N426" s="25"/>
      <c r="O426" s="158"/>
      <c r="P426" s="158"/>
      <c r="Q426" s="177"/>
      <c r="R426" s="25"/>
      <c r="S426" s="20"/>
      <c r="T426" s="20"/>
      <c r="U426" s="20"/>
      <c r="V426" s="26"/>
      <c r="W426" s="48"/>
      <c r="X426" s="46"/>
      <c r="Y426" s="20"/>
      <c r="Z426" s="39"/>
      <c r="AA426" s="40"/>
      <c r="AB426" s="27"/>
      <c r="AC426" s="27"/>
      <c r="AD426" s="27"/>
      <c r="AE426" s="40"/>
      <c r="AF426" s="24"/>
      <c r="AG426" s="39"/>
      <c r="AH426" s="39"/>
      <c r="AI426" s="37"/>
      <c r="AJ426" s="39"/>
      <c r="AK426" s="39"/>
      <c r="AL426" s="39"/>
      <c r="AM426" s="37"/>
      <c r="AN426" s="37"/>
      <c r="AO426" s="27"/>
      <c r="AP426" s="27"/>
      <c r="AQ426" s="27"/>
      <c r="AR426" s="44"/>
      <c r="AS426" s="42"/>
      <c r="AT426" s="41"/>
      <c r="AU426" s="42"/>
      <c r="AV426" s="39"/>
      <c r="AW426" s="42"/>
      <c r="AX426" s="42"/>
      <c r="AY426" s="42"/>
      <c r="AZ426" s="37"/>
      <c r="BA426" s="37"/>
      <c r="BB426" s="37"/>
      <c r="BC426" s="37"/>
      <c r="BD426" s="159"/>
      <c r="BE426" s="27"/>
      <c r="BF426" s="20"/>
      <c r="BG426" s="30"/>
      <c r="BH426" s="94"/>
      <c r="BI426" s="60"/>
      <c r="BJ426" s="60"/>
    </row>
    <row r="427" spans="1:62" s="33" customFormat="1" ht="15" x14ac:dyDescent="0.2">
      <c r="A427" s="20"/>
      <c r="B427" s="36"/>
      <c r="C427" s="20"/>
      <c r="D427" s="20"/>
      <c r="E427" s="46"/>
      <c r="F427" s="20"/>
      <c r="G427" s="35"/>
      <c r="H427" s="35"/>
      <c r="I427" s="37"/>
      <c r="J427" s="51"/>
      <c r="K427" s="160"/>
      <c r="L427" s="25"/>
      <c r="M427" s="157"/>
      <c r="N427" s="25"/>
      <c r="O427" s="158"/>
      <c r="P427" s="158"/>
      <c r="Q427" s="177"/>
      <c r="R427" s="25"/>
      <c r="S427" s="20"/>
      <c r="T427" s="20"/>
      <c r="U427" s="20"/>
      <c r="V427" s="26"/>
      <c r="W427" s="48"/>
      <c r="X427" s="46"/>
      <c r="Y427" s="20"/>
      <c r="Z427" s="39"/>
      <c r="AA427" s="40"/>
      <c r="AB427" s="27"/>
      <c r="AC427" s="27"/>
      <c r="AD427" s="27"/>
      <c r="AE427" s="40"/>
      <c r="AF427" s="24"/>
      <c r="AG427" s="39"/>
      <c r="AH427" s="39"/>
      <c r="AI427" s="37"/>
      <c r="AJ427" s="39"/>
      <c r="AK427" s="39"/>
      <c r="AL427" s="39"/>
      <c r="AM427" s="37"/>
      <c r="AN427" s="37"/>
      <c r="AO427" s="27"/>
      <c r="AP427" s="27"/>
      <c r="AQ427" s="27"/>
      <c r="AR427" s="44"/>
      <c r="AS427" s="42"/>
      <c r="AT427" s="41"/>
      <c r="AU427" s="42"/>
      <c r="AV427" s="39"/>
      <c r="AW427" s="42"/>
      <c r="AX427" s="42"/>
      <c r="AY427" s="42"/>
      <c r="AZ427" s="37"/>
      <c r="BA427" s="37"/>
      <c r="BB427" s="37"/>
      <c r="BC427" s="37"/>
      <c r="BD427" s="159"/>
      <c r="BE427" s="27"/>
      <c r="BF427" s="20"/>
      <c r="BG427" s="30"/>
      <c r="BH427" s="94"/>
      <c r="BI427" s="60"/>
      <c r="BJ427" s="60"/>
    </row>
    <row r="428" spans="1:62" s="33" customFormat="1" ht="15" x14ac:dyDescent="0.2">
      <c r="A428" s="20"/>
      <c r="B428" s="36"/>
      <c r="C428" s="20"/>
      <c r="D428" s="20"/>
      <c r="E428" s="46"/>
      <c r="F428" s="20"/>
      <c r="G428" s="35"/>
      <c r="H428" s="35"/>
      <c r="I428" s="37"/>
      <c r="J428" s="76"/>
      <c r="K428" s="160"/>
      <c r="L428" s="25"/>
      <c r="M428" s="157"/>
      <c r="N428" s="25"/>
      <c r="O428" s="158"/>
      <c r="P428" s="158"/>
      <c r="Q428" s="177"/>
      <c r="R428" s="25"/>
      <c r="S428" s="20"/>
      <c r="T428" s="20"/>
      <c r="U428" s="20"/>
      <c r="V428" s="26"/>
      <c r="W428" s="48"/>
      <c r="X428" s="75"/>
      <c r="Y428" s="20"/>
      <c r="Z428" s="39"/>
      <c r="AA428" s="40"/>
      <c r="AB428" s="27"/>
      <c r="AC428" s="27"/>
      <c r="AD428" s="27"/>
      <c r="AE428" s="40"/>
      <c r="AF428" s="24"/>
      <c r="AG428" s="39"/>
      <c r="AH428" s="39"/>
      <c r="AI428" s="37"/>
      <c r="AJ428" s="39"/>
      <c r="AK428" s="39"/>
      <c r="AL428" s="39"/>
      <c r="AM428" s="37"/>
      <c r="AN428" s="37"/>
      <c r="AO428" s="27"/>
      <c r="AP428" s="27"/>
      <c r="AQ428" s="27"/>
      <c r="AR428" s="44"/>
      <c r="AS428" s="42"/>
      <c r="AT428" s="41"/>
      <c r="AU428" s="42"/>
      <c r="AV428" s="39"/>
      <c r="AW428" s="42"/>
      <c r="AX428" s="42"/>
      <c r="AY428" s="42"/>
      <c r="AZ428" s="37"/>
      <c r="BA428" s="37"/>
      <c r="BB428" s="37"/>
      <c r="BC428" s="37"/>
      <c r="BD428" s="159"/>
      <c r="BE428" s="27"/>
      <c r="BF428" s="20"/>
      <c r="BG428" s="30"/>
      <c r="BH428" s="94"/>
      <c r="BI428" s="60"/>
      <c r="BJ428" s="60"/>
    </row>
    <row r="429" spans="1:62" s="33" customFormat="1" ht="15" x14ac:dyDescent="0.2">
      <c r="A429" s="20"/>
      <c r="B429" s="36"/>
      <c r="C429" s="20"/>
      <c r="D429" s="20"/>
      <c r="E429" s="46"/>
      <c r="F429" s="20"/>
      <c r="G429" s="35"/>
      <c r="H429" s="35"/>
      <c r="I429" s="37"/>
      <c r="J429" s="46"/>
      <c r="K429" s="160"/>
      <c r="L429" s="25"/>
      <c r="M429" s="157"/>
      <c r="N429" s="25"/>
      <c r="O429" s="158"/>
      <c r="P429" s="158"/>
      <c r="Q429" s="177"/>
      <c r="R429" s="25"/>
      <c r="S429" s="20"/>
      <c r="T429" s="20"/>
      <c r="U429" s="20"/>
      <c r="V429" s="26"/>
      <c r="W429" s="48"/>
      <c r="X429" s="46"/>
      <c r="Y429" s="20"/>
      <c r="Z429" s="39"/>
      <c r="AA429" s="40"/>
      <c r="AB429" s="27"/>
      <c r="AC429" s="27"/>
      <c r="AD429" s="27"/>
      <c r="AE429" s="40"/>
      <c r="AF429" s="24"/>
      <c r="AG429" s="39"/>
      <c r="AH429" s="39"/>
      <c r="AI429" s="37"/>
      <c r="AJ429" s="37"/>
      <c r="AK429" s="39"/>
      <c r="AL429" s="39"/>
      <c r="AM429" s="37"/>
      <c r="AN429" s="37"/>
      <c r="AO429" s="27"/>
      <c r="AP429" s="27"/>
      <c r="AQ429" s="27"/>
      <c r="AR429" s="44"/>
      <c r="AS429" s="42"/>
      <c r="AT429" s="41"/>
      <c r="AU429" s="42"/>
      <c r="AV429" s="39"/>
      <c r="AW429" s="42"/>
      <c r="AX429" s="42"/>
      <c r="AY429" s="42"/>
      <c r="AZ429" s="37"/>
      <c r="BA429" s="37"/>
      <c r="BB429" s="37"/>
      <c r="BC429" s="37"/>
      <c r="BD429" s="159"/>
      <c r="BE429" s="27"/>
      <c r="BF429" s="20"/>
      <c r="BG429" s="30"/>
      <c r="BH429" s="94"/>
      <c r="BI429" s="60"/>
      <c r="BJ429" s="60"/>
    </row>
    <row r="430" spans="1:62" s="33" customFormat="1" ht="15" x14ac:dyDescent="0.2">
      <c r="A430" s="20"/>
      <c r="B430" s="36"/>
      <c r="C430" s="20"/>
      <c r="D430" s="20"/>
      <c r="E430" s="46"/>
      <c r="F430" s="20"/>
      <c r="G430" s="35"/>
      <c r="H430" s="35"/>
      <c r="I430" s="37"/>
      <c r="J430" s="46"/>
      <c r="K430" s="160"/>
      <c r="L430" s="25"/>
      <c r="M430" s="157"/>
      <c r="N430" s="25"/>
      <c r="O430" s="158"/>
      <c r="P430" s="158"/>
      <c r="Q430" s="177"/>
      <c r="R430" s="25"/>
      <c r="S430" s="20"/>
      <c r="T430" s="20"/>
      <c r="U430" s="20"/>
      <c r="V430" s="26"/>
      <c r="W430" s="48"/>
      <c r="X430" s="46"/>
      <c r="Y430" s="20"/>
      <c r="Z430" s="39"/>
      <c r="AA430" s="40"/>
      <c r="AB430" s="27"/>
      <c r="AC430" s="27"/>
      <c r="AD430" s="27"/>
      <c r="AE430" s="40"/>
      <c r="AF430" s="24"/>
      <c r="AG430" s="39"/>
      <c r="AH430" s="39"/>
      <c r="AI430" s="37"/>
      <c r="AJ430" s="37"/>
      <c r="AK430" s="39"/>
      <c r="AL430" s="39"/>
      <c r="AM430" s="37"/>
      <c r="AN430" s="37"/>
      <c r="AO430" s="27"/>
      <c r="AP430" s="27"/>
      <c r="AQ430" s="27"/>
      <c r="AR430" s="44"/>
      <c r="AS430" s="42"/>
      <c r="AT430" s="41"/>
      <c r="AU430" s="42"/>
      <c r="AV430" s="39"/>
      <c r="AW430" s="42"/>
      <c r="AX430" s="42"/>
      <c r="AY430" s="42"/>
      <c r="AZ430" s="37"/>
      <c r="BA430" s="37"/>
      <c r="BB430" s="37"/>
      <c r="BC430" s="37"/>
      <c r="BD430" s="159"/>
      <c r="BE430" s="27"/>
      <c r="BF430" s="20"/>
      <c r="BG430" s="30"/>
      <c r="BH430" s="94"/>
      <c r="BI430" s="60"/>
      <c r="BJ430" s="60"/>
    </row>
    <row r="431" spans="1:62" s="33" customFormat="1" ht="15" x14ac:dyDescent="0.2">
      <c r="A431" s="20"/>
      <c r="B431" s="36"/>
      <c r="C431" s="20"/>
      <c r="D431" s="20"/>
      <c r="E431" s="46"/>
      <c r="F431" s="20"/>
      <c r="G431" s="35"/>
      <c r="H431" s="35"/>
      <c r="I431" s="37"/>
      <c r="J431" s="51"/>
      <c r="K431" s="160"/>
      <c r="L431" s="25"/>
      <c r="M431" s="157"/>
      <c r="N431" s="25"/>
      <c r="O431" s="158"/>
      <c r="P431" s="158"/>
      <c r="Q431" s="177"/>
      <c r="R431" s="25"/>
      <c r="S431" s="20"/>
      <c r="T431" s="20"/>
      <c r="U431" s="20"/>
      <c r="V431" s="26"/>
      <c r="W431" s="48"/>
      <c r="X431" s="46"/>
      <c r="Y431" s="20"/>
      <c r="Z431" s="39"/>
      <c r="AA431" s="39"/>
      <c r="AB431" s="27"/>
      <c r="AC431" s="27"/>
      <c r="AD431" s="27"/>
      <c r="AE431" s="40"/>
      <c r="AF431" s="24"/>
      <c r="AG431" s="39"/>
      <c r="AH431" s="39"/>
      <c r="AI431" s="37"/>
      <c r="AJ431" s="37"/>
      <c r="AK431" s="39"/>
      <c r="AL431" s="39"/>
      <c r="AM431" s="37"/>
      <c r="AN431" s="37"/>
      <c r="AO431" s="27"/>
      <c r="AP431" s="27"/>
      <c r="AQ431" s="27"/>
      <c r="AR431" s="44"/>
      <c r="AS431" s="26"/>
      <c r="AT431" s="48"/>
      <c r="AU431" s="42"/>
      <c r="AV431" s="39"/>
      <c r="AW431" s="42"/>
      <c r="AX431" s="42"/>
      <c r="AY431" s="42"/>
      <c r="AZ431" s="37"/>
      <c r="BA431" s="37"/>
      <c r="BB431" s="37"/>
      <c r="BC431" s="37"/>
      <c r="BD431" s="159"/>
      <c r="BE431" s="27"/>
      <c r="BF431" s="20"/>
      <c r="BG431" s="30"/>
      <c r="BH431" s="96"/>
      <c r="BI431" s="60"/>
      <c r="BJ431" s="60"/>
    </row>
    <row r="432" spans="1:62" s="33" customFormat="1" ht="15" x14ac:dyDescent="0.2">
      <c r="A432" s="20"/>
      <c r="B432" s="36"/>
      <c r="C432" s="20"/>
      <c r="D432" s="20"/>
      <c r="E432" s="46"/>
      <c r="F432" s="20"/>
      <c r="G432" s="35"/>
      <c r="H432" s="35"/>
      <c r="I432" s="37"/>
      <c r="J432" s="51"/>
      <c r="K432" s="160"/>
      <c r="L432" s="25"/>
      <c r="M432" s="157"/>
      <c r="N432" s="25"/>
      <c r="O432" s="158"/>
      <c r="P432" s="158"/>
      <c r="Q432" s="177"/>
      <c r="R432" s="25"/>
      <c r="S432" s="20"/>
      <c r="T432" s="20"/>
      <c r="U432" s="20"/>
      <c r="V432" s="26"/>
      <c r="W432" s="48"/>
      <c r="X432" s="46"/>
      <c r="Y432" s="20"/>
      <c r="Z432" s="39"/>
      <c r="AA432" s="40"/>
      <c r="AB432" s="27"/>
      <c r="AC432" s="27"/>
      <c r="AD432" s="27"/>
      <c r="AE432" s="40"/>
      <c r="AF432" s="24"/>
      <c r="AG432" s="39"/>
      <c r="AH432" s="39"/>
      <c r="AI432" s="37"/>
      <c r="AJ432" s="39"/>
      <c r="AK432" s="39"/>
      <c r="AL432" s="39"/>
      <c r="AM432" s="37"/>
      <c r="AN432" s="37"/>
      <c r="AO432" s="27"/>
      <c r="AP432" s="27"/>
      <c r="AQ432" s="27"/>
      <c r="AR432" s="44"/>
      <c r="AS432" s="42"/>
      <c r="AT432" s="41"/>
      <c r="AU432" s="42"/>
      <c r="AV432" s="39"/>
      <c r="AW432" s="42"/>
      <c r="AX432" s="42"/>
      <c r="AY432" s="42"/>
      <c r="AZ432" s="37"/>
      <c r="BA432" s="37"/>
      <c r="BB432" s="37"/>
      <c r="BC432" s="37"/>
      <c r="BD432" s="159"/>
      <c r="BE432" s="27"/>
      <c r="BF432" s="20"/>
      <c r="BG432" s="30"/>
      <c r="BH432" s="94"/>
      <c r="BI432" s="60"/>
      <c r="BJ432" s="60"/>
    </row>
    <row r="433" spans="1:62" s="33" customFormat="1" ht="15" x14ac:dyDescent="0.2">
      <c r="A433" s="20"/>
      <c r="B433" s="36"/>
      <c r="C433" s="20"/>
      <c r="D433" s="20"/>
      <c r="E433" s="46"/>
      <c r="F433" s="20"/>
      <c r="G433" s="35"/>
      <c r="H433" s="35"/>
      <c r="I433" s="37"/>
      <c r="J433" s="51"/>
      <c r="K433" s="160"/>
      <c r="L433" s="25"/>
      <c r="M433" s="157"/>
      <c r="N433" s="25"/>
      <c r="O433" s="158"/>
      <c r="P433" s="158"/>
      <c r="Q433" s="177"/>
      <c r="R433" s="25"/>
      <c r="S433" s="20"/>
      <c r="T433" s="20"/>
      <c r="U433" s="20"/>
      <c r="V433" s="26"/>
      <c r="W433" s="48"/>
      <c r="X433" s="175"/>
      <c r="Y433" s="20"/>
      <c r="Z433" s="39"/>
      <c r="AA433" s="40"/>
      <c r="AB433" s="27"/>
      <c r="AC433" s="27"/>
      <c r="AD433" s="27"/>
      <c r="AE433" s="40"/>
      <c r="AF433" s="24"/>
      <c r="AG433" s="39"/>
      <c r="AH433" s="39"/>
      <c r="AI433" s="37"/>
      <c r="AJ433" s="37"/>
      <c r="AK433" s="39"/>
      <c r="AL433" s="39"/>
      <c r="AM433" s="37"/>
      <c r="AN433" s="37"/>
      <c r="AO433" s="27"/>
      <c r="AP433" s="27"/>
      <c r="AQ433" s="27"/>
      <c r="AR433" s="44"/>
      <c r="AS433" s="42"/>
      <c r="AT433" s="41"/>
      <c r="AU433" s="42"/>
      <c r="AV433" s="39"/>
      <c r="AW433" s="42"/>
      <c r="AX433" s="42"/>
      <c r="AY433" s="42"/>
      <c r="AZ433" s="37"/>
      <c r="BA433" s="37"/>
      <c r="BB433" s="37"/>
      <c r="BC433" s="37"/>
      <c r="BD433" s="159"/>
      <c r="BE433" s="27"/>
      <c r="BF433" s="20"/>
      <c r="BG433" s="30"/>
      <c r="BH433" s="94"/>
      <c r="BI433" s="60"/>
      <c r="BJ433" s="60"/>
    </row>
    <row r="434" spans="1:62" s="33" customFormat="1" ht="15" x14ac:dyDescent="0.2">
      <c r="A434" s="20"/>
      <c r="B434" s="36"/>
      <c r="C434" s="20"/>
      <c r="D434" s="20"/>
      <c r="E434" s="46"/>
      <c r="F434" s="20"/>
      <c r="G434" s="35"/>
      <c r="H434" s="35"/>
      <c r="I434" s="37"/>
      <c r="J434" s="51"/>
      <c r="K434" s="160"/>
      <c r="L434" s="25"/>
      <c r="M434" s="157"/>
      <c r="N434" s="25"/>
      <c r="O434" s="158"/>
      <c r="P434" s="158"/>
      <c r="Q434" s="177"/>
      <c r="R434" s="25"/>
      <c r="S434" s="20"/>
      <c r="T434" s="20"/>
      <c r="U434" s="20"/>
      <c r="V434" s="26"/>
      <c r="W434" s="48"/>
      <c r="X434" s="175"/>
      <c r="Y434" s="20"/>
      <c r="Z434" s="39"/>
      <c r="AA434" s="40"/>
      <c r="AB434" s="27"/>
      <c r="AC434" s="27"/>
      <c r="AD434" s="27"/>
      <c r="AE434" s="40"/>
      <c r="AF434" s="24"/>
      <c r="AG434" s="39"/>
      <c r="AH434" s="39"/>
      <c r="AI434" s="24"/>
      <c r="AJ434" s="37"/>
      <c r="AK434" s="39"/>
      <c r="AL434" s="39"/>
      <c r="AM434" s="37"/>
      <c r="AN434" s="37"/>
      <c r="AO434" s="27"/>
      <c r="AP434" s="27"/>
      <c r="AQ434" s="27"/>
      <c r="AR434" s="44"/>
      <c r="AS434" s="26"/>
      <c r="AT434" s="48"/>
      <c r="AU434" s="42"/>
      <c r="AV434" s="39"/>
      <c r="AW434" s="42"/>
      <c r="AX434" s="42"/>
      <c r="AY434" s="42"/>
      <c r="AZ434" s="37"/>
      <c r="BA434" s="37"/>
      <c r="BB434" s="37"/>
      <c r="BC434" s="37"/>
      <c r="BD434" s="159"/>
      <c r="BE434" s="27"/>
      <c r="BF434" s="20"/>
      <c r="BG434" s="30"/>
      <c r="BH434" s="94"/>
      <c r="BI434" s="60"/>
      <c r="BJ434" s="60"/>
    </row>
    <row r="435" spans="1:62" s="33" customFormat="1" ht="15" x14ac:dyDescent="0.2">
      <c r="A435" s="20"/>
      <c r="B435" s="36"/>
      <c r="C435" s="20"/>
      <c r="D435" s="20"/>
      <c r="E435" s="46"/>
      <c r="F435" s="20"/>
      <c r="G435" s="35"/>
      <c r="H435" s="35"/>
      <c r="I435" s="37"/>
      <c r="J435" s="68"/>
      <c r="K435" s="160"/>
      <c r="L435" s="25"/>
      <c r="M435" s="157"/>
      <c r="N435" s="25"/>
      <c r="O435" s="158"/>
      <c r="P435" s="158"/>
      <c r="Q435" s="177"/>
      <c r="R435" s="25"/>
      <c r="S435" s="20"/>
      <c r="T435" s="20"/>
      <c r="U435" s="20"/>
      <c r="V435" s="26"/>
      <c r="W435" s="48"/>
      <c r="X435" s="175"/>
      <c r="Y435" s="20"/>
      <c r="Z435" s="39"/>
      <c r="AA435" s="40"/>
      <c r="AB435" s="27"/>
      <c r="AC435" s="27"/>
      <c r="AD435" s="27"/>
      <c r="AE435" s="40"/>
      <c r="AF435" s="24"/>
      <c r="AG435" s="39"/>
      <c r="AH435" s="39"/>
      <c r="AI435" s="37"/>
      <c r="AJ435" s="37"/>
      <c r="AK435" s="39"/>
      <c r="AL435" s="39"/>
      <c r="AM435" s="37"/>
      <c r="AN435" s="37"/>
      <c r="AO435" s="27"/>
      <c r="AP435" s="27"/>
      <c r="AQ435" s="27"/>
      <c r="AR435" s="44"/>
      <c r="AS435" s="42"/>
      <c r="AT435" s="41"/>
      <c r="AU435" s="42"/>
      <c r="AV435" s="39"/>
      <c r="AW435" s="42"/>
      <c r="AX435" s="42"/>
      <c r="AY435" s="42"/>
      <c r="AZ435" s="37"/>
      <c r="BA435" s="37"/>
      <c r="BB435" s="37"/>
      <c r="BC435" s="37"/>
      <c r="BD435" s="159"/>
      <c r="BE435" s="27"/>
      <c r="BF435" s="20"/>
      <c r="BG435" s="30"/>
      <c r="BH435" s="94"/>
      <c r="BI435" s="60"/>
      <c r="BJ435" s="60"/>
    </row>
    <row r="436" spans="1:62" s="33" customFormat="1" ht="15" x14ac:dyDescent="0.2">
      <c r="A436" s="20"/>
      <c r="B436" s="36"/>
      <c r="C436" s="20"/>
      <c r="D436" s="20"/>
      <c r="E436" s="46"/>
      <c r="F436" s="20"/>
      <c r="G436" s="35"/>
      <c r="H436" s="35"/>
      <c r="I436" s="37"/>
      <c r="J436" s="51"/>
      <c r="K436" s="160"/>
      <c r="L436" s="25"/>
      <c r="M436" s="157"/>
      <c r="N436" s="25"/>
      <c r="O436" s="158"/>
      <c r="P436" s="158"/>
      <c r="Q436" s="177"/>
      <c r="R436" s="25"/>
      <c r="S436" s="20"/>
      <c r="T436" s="20"/>
      <c r="U436" s="20"/>
      <c r="V436" s="47"/>
      <c r="W436" s="48"/>
      <c r="X436" s="46"/>
      <c r="Y436" s="20"/>
      <c r="Z436" s="39"/>
      <c r="AA436" s="40"/>
      <c r="AB436" s="27"/>
      <c r="AC436" s="27"/>
      <c r="AD436" s="27"/>
      <c r="AE436" s="40"/>
      <c r="AF436" s="24"/>
      <c r="AG436" s="39"/>
      <c r="AH436" s="39"/>
      <c r="AI436" s="37"/>
      <c r="AJ436" s="37"/>
      <c r="AK436" s="39"/>
      <c r="AL436" s="39"/>
      <c r="AM436" s="37"/>
      <c r="AN436" s="37"/>
      <c r="AO436" s="27"/>
      <c r="AP436" s="27"/>
      <c r="AQ436" s="27"/>
      <c r="AR436" s="44"/>
      <c r="AS436" s="42"/>
      <c r="AT436" s="41"/>
      <c r="AU436" s="42"/>
      <c r="AV436" s="39"/>
      <c r="AW436" s="42"/>
      <c r="AX436" s="42"/>
      <c r="AY436" s="42"/>
      <c r="AZ436" s="37"/>
      <c r="BA436" s="37"/>
      <c r="BB436" s="37"/>
      <c r="BC436" s="37"/>
      <c r="BD436" s="159"/>
      <c r="BE436" s="27"/>
      <c r="BF436" s="20"/>
      <c r="BG436" s="30"/>
      <c r="BH436" s="94"/>
      <c r="BI436" s="60"/>
      <c r="BJ436" s="60"/>
    </row>
    <row r="437" spans="1:62" s="33" customFormat="1" ht="15" x14ac:dyDescent="0.2">
      <c r="A437" s="20"/>
      <c r="B437" s="36"/>
      <c r="C437" s="20"/>
      <c r="D437" s="20"/>
      <c r="E437" s="46"/>
      <c r="F437" s="20"/>
      <c r="G437" s="35"/>
      <c r="H437" s="35"/>
      <c r="I437" s="104"/>
      <c r="J437" s="51"/>
      <c r="K437" s="160"/>
      <c r="L437" s="25"/>
      <c r="M437" s="157"/>
      <c r="N437" s="25"/>
      <c r="O437" s="158"/>
      <c r="P437" s="158"/>
      <c r="Q437" s="177"/>
      <c r="R437" s="25"/>
      <c r="S437" s="20"/>
      <c r="T437" s="20"/>
      <c r="U437" s="20"/>
      <c r="V437" s="26"/>
      <c r="W437" s="48"/>
      <c r="X437" s="175"/>
      <c r="Y437" s="20"/>
      <c r="Z437" s="39"/>
      <c r="AA437" s="40"/>
      <c r="AB437" s="27"/>
      <c r="AC437" s="27"/>
      <c r="AD437" s="27"/>
      <c r="AE437" s="40"/>
      <c r="AF437" s="24"/>
      <c r="AG437" s="39"/>
      <c r="AH437" s="39"/>
      <c r="AI437" s="37"/>
      <c r="AJ437" s="37"/>
      <c r="AK437" s="39"/>
      <c r="AL437" s="39"/>
      <c r="AM437" s="37"/>
      <c r="AN437" s="37"/>
      <c r="AO437" s="27"/>
      <c r="AP437" s="27"/>
      <c r="AQ437" s="27"/>
      <c r="AR437" s="44"/>
      <c r="AS437" s="42"/>
      <c r="AT437" s="48"/>
      <c r="AU437" s="42"/>
      <c r="AV437" s="39"/>
      <c r="AW437" s="42"/>
      <c r="AX437" s="42"/>
      <c r="AY437" s="42"/>
      <c r="AZ437" s="37"/>
      <c r="BA437" s="37"/>
      <c r="BB437" s="37"/>
      <c r="BC437" s="37"/>
      <c r="BD437" s="159"/>
      <c r="BE437" s="27"/>
      <c r="BF437" s="20"/>
      <c r="BG437" s="30"/>
      <c r="BH437" s="94"/>
      <c r="BI437" s="60"/>
      <c r="BJ437" s="60"/>
    </row>
    <row r="438" spans="1:62" s="33" customFormat="1" ht="15" x14ac:dyDescent="0.2">
      <c r="A438" s="20"/>
      <c r="B438" s="36"/>
      <c r="C438" s="20"/>
      <c r="D438" s="20"/>
      <c r="E438" s="46"/>
      <c r="F438" s="20"/>
      <c r="G438" s="35"/>
      <c r="H438" s="35"/>
      <c r="I438" s="104"/>
      <c r="J438" s="51"/>
      <c r="K438" s="160"/>
      <c r="L438" s="25"/>
      <c r="M438" s="157"/>
      <c r="N438" s="25"/>
      <c r="O438" s="158"/>
      <c r="P438" s="158"/>
      <c r="Q438" s="177"/>
      <c r="R438" s="25"/>
      <c r="S438" s="20"/>
      <c r="T438" s="20"/>
      <c r="U438" s="20"/>
      <c r="V438" s="26"/>
      <c r="W438" s="48"/>
      <c r="X438" s="175"/>
      <c r="Y438" s="20"/>
      <c r="Z438" s="39"/>
      <c r="AA438" s="40"/>
      <c r="AB438" s="27"/>
      <c r="AC438" s="27"/>
      <c r="AD438" s="27"/>
      <c r="AE438" s="40"/>
      <c r="AF438" s="24"/>
      <c r="AG438" s="39"/>
      <c r="AH438" s="39"/>
      <c r="AI438" s="37"/>
      <c r="AJ438" s="37"/>
      <c r="AK438" s="39"/>
      <c r="AL438" s="39"/>
      <c r="AM438" s="37"/>
      <c r="AN438" s="37"/>
      <c r="AO438" s="27"/>
      <c r="AP438" s="27"/>
      <c r="AQ438" s="27"/>
      <c r="AR438" s="44"/>
      <c r="AS438" s="42"/>
      <c r="AT438" s="48"/>
      <c r="AU438" s="42"/>
      <c r="AV438" s="39"/>
      <c r="AW438" s="42"/>
      <c r="AX438" s="42"/>
      <c r="AY438" s="42"/>
      <c r="AZ438" s="37"/>
      <c r="BA438" s="37"/>
      <c r="BB438" s="37"/>
      <c r="BC438" s="37"/>
      <c r="BD438" s="159"/>
      <c r="BE438" s="27"/>
      <c r="BF438" s="20"/>
      <c r="BG438" s="30"/>
      <c r="BH438" s="94"/>
      <c r="BI438" s="60"/>
      <c r="BJ438" s="60"/>
    </row>
    <row r="439" spans="1:62" s="33" customFormat="1" ht="15" x14ac:dyDescent="0.2">
      <c r="A439" s="20"/>
      <c r="B439" s="36"/>
      <c r="C439" s="20"/>
      <c r="D439" s="20"/>
      <c r="E439" s="46"/>
      <c r="F439" s="20"/>
      <c r="G439" s="35"/>
      <c r="H439" s="35"/>
      <c r="I439" s="37"/>
      <c r="J439" s="51"/>
      <c r="K439" s="160"/>
      <c r="L439" s="25"/>
      <c r="M439" s="157"/>
      <c r="N439" s="25"/>
      <c r="O439" s="158"/>
      <c r="P439" s="158"/>
      <c r="Q439" s="177"/>
      <c r="R439" s="25"/>
      <c r="S439" s="20"/>
      <c r="T439" s="20"/>
      <c r="U439" s="20"/>
      <c r="V439" s="26"/>
      <c r="W439" s="48"/>
      <c r="X439" s="175"/>
      <c r="Y439" s="20"/>
      <c r="Z439" s="39"/>
      <c r="AA439" s="40"/>
      <c r="AB439" s="27"/>
      <c r="AC439" s="27"/>
      <c r="AD439" s="27"/>
      <c r="AE439" s="40"/>
      <c r="AF439" s="24"/>
      <c r="AG439" s="39"/>
      <c r="AH439" s="39"/>
      <c r="AI439" s="37"/>
      <c r="AJ439" s="37"/>
      <c r="AK439" s="39"/>
      <c r="AL439" s="39"/>
      <c r="AM439" s="37"/>
      <c r="AN439" s="37"/>
      <c r="AO439" s="27"/>
      <c r="AP439" s="27"/>
      <c r="AQ439" s="27"/>
      <c r="AR439" s="44"/>
      <c r="AS439" s="42"/>
      <c r="AT439" s="41"/>
      <c r="AU439" s="42"/>
      <c r="AV439" s="39"/>
      <c r="AW439" s="42"/>
      <c r="AX439" s="42"/>
      <c r="AY439" s="42"/>
      <c r="AZ439" s="37"/>
      <c r="BA439" s="37"/>
      <c r="BB439" s="37"/>
      <c r="BC439" s="37"/>
      <c r="BD439" s="159"/>
      <c r="BE439" s="27"/>
      <c r="BF439" s="20"/>
      <c r="BG439" s="30"/>
      <c r="BH439" s="94"/>
      <c r="BI439" s="60"/>
      <c r="BJ439" s="60"/>
    </row>
    <row r="440" spans="1:62" s="33" customFormat="1" ht="15" x14ac:dyDescent="0.2">
      <c r="A440" s="20"/>
      <c r="B440" s="36"/>
      <c r="C440" s="20"/>
      <c r="D440" s="20"/>
      <c r="E440" s="46"/>
      <c r="F440" s="20"/>
      <c r="G440" s="35"/>
      <c r="H440" s="35"/>
      <c r="I440" s="104"/>
      <c r="J440" s="51"/>
      <c r="K440" s="160"/>
      <c r="L440" s="25"/>
      <c r="M440" s="157"/>
      <c r="N440" s="25"/>
      <c r="O440" s="158"/>
      <c r="P440" s="158"/>
      <c r="Q440" s="177"/>
      <c r="R440" s="25"/>
      <c r="S440" s="20"/>
      <c r="T440" s="20"/>
      <c r="U440" s="20"/>
      <c r="V440" s="26"/>
      <c r="W440" s="48"/>
      <c r="X440" s="175"/>
      <c r="Y440" s="20"/>
      <c r="Z440" s="39"/>
      <c r="AA440" s="40"/>
      <c r="AB440" s="27"/>
      <c r="AC440" s="27"/>
      <c r="AD440" s="27"/>
      <c r="AE440" s="40"/>
      <c r="AF440" s="24"/>
      <c r="AG440" s="39"/>
      <c r="AH440" s="39"/>
      <c r="AI440" s="37"/>
      <c r="AJ440" s="37"/>
      <c r="AK440" s="39"/>
      <c r="AL440" s="39"/>
      <c r="AM440" s="37"/>
      <c r="AN440" s="37"/>
      <c r="AO440" s="27"/>
      <c r="AP440" s="27"/>
      <c r="AQ440" s="27"/>
      <c r="AR440" s="44"/>
      <c r="AS440" s="42"/>
      <c r="AT440" s="41"/>
      <c r="AU440" s="42"/>
      <c r="AV440" s="39"/>
      <c r="AW440" s="42"/>
      <c r="AX440" s="42"/>
      <c r="AY440" s="42"/>
      <c r="AZ440" s="37"/>
      <c r="BA440" s="37"/>
      <c r="BB440" s="37"/>
      <c r="BC440" s="37"/>
      <c r="BD440" s="159"/>
      <c r="BE440" s="27"/>
      <c r="BF440" s="20"/>
      <c r="BG440" s="30"/>
      <c r="BH440" s="94"/>
      <c r="BI440" s="60"/>
      <c r="BJ440" s="60"/>
    </row>
    <row r="441" spans="1:62" s="33" customFormat="1" ht="15" x14ac:dyDescent="0.2">
      <c r="A441" s="20"/>
      <c r="B441" s="36"/>
      <c r="C441" s="20"/>
      <c r="D441" s="20"/>
      <c r="E441" s="46"/>
      <c r="F441" s="20"/>
      <c r="G441" s="35"/>
      <c r="H441" s="35"/>
      <c r="I441" s="104"/>
      <c r="J441" s="51"/>
      <c r="K441" s="160"/>
      <c r="L441" s="25"/>
      <c r="M441" s="157"/>
      <c r="N441" s="25"/>
      <c r="O441" s="158"/>
      <c r="P441" s="158"/>
      <c r="Q441" s="177"/>
      <c r="R441" s="25"/>
      <c r="S441" s="20"/>
      <c r="T441" s="20"/>
      <c r="U441" s="20"/>
      <c r="V441" s="26"/>
      <c r="W441" s="48"/>
      <c r="X441" s="46"/>
      <c r="Y441" s="20"/>
      <c r="Z441" s="39"/>
      <c r="AA441" s="40"/>
      <c r="AB441" s="27"/>
      <c r="AC441" s="27"/>
      <c r="AD441" s="27"/>
      <c r="AE441" s="40"/>
      <c r="AF441" s="24"/>
      <c r="AG441" s="39"/>
      <c r="AH441" s="39"/>
      <c r="AI441" s="37"/>
      <c r="AJ441" s="37"/>
      <c r="AK441" s="39"/>
      <c r="AL441" s="39"/>
      <c r="AM441" s="37"/>
      <c r="AN441" s="37"/>
      <c r="AO441" s="27"/>
      <c r="AP441" s="27"/>
      <c r="AQ441" s="27"/>
      <c r="AR441" s="44"/>
      <c r="AS441" s="42"/>
      <c r="AT441" s="41"/>
      <c r="AU441" s="42"/>
      <c r="AV441" s="39"/>
      <c r="AW441" s="42"/>
      <c r="AX441" s="42"/>
      <c r="AY441" s="42"/>
      <c r="AZ441" s="37"/>
      <c r="BA441" s="37"/>
      <c r="BB441" s="37"/>
      <c r="BC441" s="37"/>
      <c r="BD441" s="159"/>
      <c r="BE441" s="27"/>
      <c r="BF441" s="20"/>
      <c r="BG441" s="30"/>
      <c r="BH441" s="94"/>
      <c r="BI441" s="60"/>
      <c r="BJ441" s="60"/>
    </row>
    <row r="442" spans="1:62" s="33" customFormat="1" ht="15" x14ac:dyDescent="0.2">
      <c r="A442" s="20"/>
      <c r="B442" s="36"/>
      <c r="C442" s="20"/>
      <c r="D442" s="20"/>
      <c r="E442" s="46"/>
      <c r="F442" s="20"/>
      <c r="G442" s="35"/>
      <c r="H442" s="35"/>
      <c r="I442" s="104"/>
      <c r="J442" s="51"/>
      <c r="K442" s="160"/>
      <c r="L442" s="25"/>
      <c r="M442" s="157"/>
      <c r="N442" s="25"/>
      <c r="O442" s="158"/>
      <c r="P442" s="158"/>
      <c r="Q442" s="177"/>
      <c r="R442" s="25"/>
      <c r="S442" s="20"/>
      <c r="T442" s="20"/>
      <c r="U442" s="20"/>
      <c r="V442" s="26"/>
      <c r="W442" s="48"/>
      <c r="X442" s="46"/>
      <c r="Y442" s="20"/>
      <c r="Z442" s="39"/>
      <c r="AA442" s="40"/>
      <c r="AB442" s="27"/>
      <c r="AC442" s="27"/>
      <c r="AD442" s="27"/>
      <c r="AE442" s="40"/>
      <c r="AF442" s="24"/>
      <c r="AG442" s="39"/>
      <c r="AH442" s="39"/>
      <c r="AI442" s="37"/>
      <c r="AJ442" s="37"/>
      <c r="AK442" s="39"/>
      <c r="AL442" s="39"/>
      <c r="AM442" s="37"/>
      <c r="AN442" s="37"/>
      <c r="AO442" s="27"/>
      <c r="AP442" s="27"/>
      <c r="AQ442" s="27"/>
      <c r="AR442" s="44"/>
      <c r="AS442" s="42"/>
      <c r="AT442" s="41"/>
      <c r="AU442" s="42"/>
      <c r="AV442" s="39"/>
      <c r="AW442" s="42"/>
      <c r="AX442" s="42"/>
      <c r="AY442" s="42"/>
      <c r="AZ442" s="37"/>
      <c r="BA442" s="37"/>
      <c r="BB442" s="37"/>
      <c r="BC442" s="37"/>
      <c r="BD442" s="159"/>
      <c r="BE442" s="27"/>
      <c r="BF442" s="20"/>
      <c r="BG442" s="30"/>
      <c r="BH442" s="94"/>
      <c r="BI442" s="60"/>
      <c r="BJ442" s="60"/>
    </row>
    <row r="443" spans="1:62" s="33" customFormat="1" ht="15" x14ac:dyDescent="0.2">
      <c r="A443" s="20"/>
      <c r="B443" s="36"/>
      <c r="C443" s="20"/>
      <c r="D443" s="20"/>
      <c r="E443" s="46"/>
      <c r="F443" s="20"/>
      <c r="G443" s="35"/>
      <c r="H443" s="35"/>
      <c r="I443" s="37"/>
      <c r="J443" s="51"/>
      <c r="K443" s="160"/>
      <c r="L443" s="25"/>
      <c r="M443" s="157"/>
      <c r="N443" s="25"/>
      <c r="O443" s="158"/>
      <c r="P443" s="158"/>
      <c r="Q443" s="177"/>
      <c r="R443" s="25"/>
      <c r="S443" s="20"/>
      <c r="T443" s="20"/>
      <c r="U443" s="20"/>
      <c r="V443" s="26"/>
      <c r="W443" s="48"/>
      <c r="X443" s="175"/>
      <c r="Y443" s="20"/>
      <c r="Z443" s="39"/>
      <c r="AA443" s="40"/>
      <c r="AB443" s="27"/>
      <c r="AC443" s="27"/>
      <c r="AD443" s="27"/>
      <c r="AE443" s="40"/>
      <c r="AF443" s="24"/>
      <c r="AG443" s="39"/>
      <c r="AH443" s="39"/>
      <c r="AI443" s="37"/>
      <c r="AJ443" s="37"/>
      <c r="AK443" s="39"/>
      <c r="AL443" s="39"/>
      <c r="AM443" s="37"/>
      <c r="AN443" s="37"/>
      <c r="AO443" s="27"/>
      <c r="AP443" s="27"/>
      <c r="AQ443" s="27"/>
      <c r="AR443" s="44"/>
      <c r="AS443" s="26"/>
      <c r="AT443" s="48"/>
      <c r="AU443" s="42"/>
      <c r="AV443" s="39"/>
      <c r="AW443" s="42"/>
      <c r="AX443" s="42"/>
      <c r="AY443" s="42"/>
      <c r="AZ443" s="37"/>
      <c r="BA443" s="37"/>
      <c r="BB443" s="37"/>
      <c r="BC443" s="37"/>
      <c r="BD443" s="159"/>
      <c r="BE443" s="27"/>
      <c r="BF443" s="20"/>
      <c r="BG443" s="30"/>
      <c r="BH443" s="94"/>
      <c r="BI443" s="60"/>
      <c r="BJ443" s="60"/>
    </row>
    <row r="444" spans="1:62" s="33" customFormat="1" ht="15" x14ac:dyDescent="0.2">
      <c r="A444" s="20"/>
      <c r="B444" s="36"/>
      <c r="C444" s="20"/>
      <c r="D444" s="20"/>
      <c r="E444" s="46"/>
      <c r="F444" s="20"/>
      <c r="G444" s="35"/>
      <c r="H444" s="35"/>
      <c r="I444" s="37"/>
      <c r="J444" s="51"/>
      <c r="K444" s="160"/>
      <c r="L444" s="25"/>
      <c r="M444" s="157"/>
      <c r="N444" s="25"/>
      <c r="O444" s="158"/>
      <c r="P444" s="158"/>
      <c r="Q444" s="177"/>
      <c r="R444" s="25"/>
      <c r="S444" s="20"/>
      <c r="T444" s="20"/>
      <c r="U444" s="20"/>
      <c r="V444" s="26"/>
      <c r="W444" s="48"/>
      <c r="X444" s="175"/>
      <c r="Y444" s="20"/>
      <c r="Z444" s="39"/>
      <c r="AA444" s="40"/>
      <c r="AB444" s="27"/>
      <c r="AC444" s="27"/>
      <c r="AD444" s="27"/>
      <c r="AE444" s="40"/>
      <c r="AF444" s="24"/>
      <c r="AG444" s="39"/>
      <c r="AH444" s="39"/>
      <c r="AI444" s="37"/>
      <c r="AJ444" s="37"/>
      <c r="AK444" s="39"/>
      <c r="AL444" s="39"/>
      <c r="AM444" s="37"/>
      <c r="AN444" s="37"/>
      <c r="AO444" s="27"/>
      <c r="AP444" s="27"/>
      <c r="AQ444" s="27"/>
      <c r="AR444" s="44"/>
      <c r="AS444" s="42"/>
      <c r="AT444" s="41"/>
      <c r="AU444" s="42"/>
      <c r="AV444" s="39"/>
      <c r="AW444" s="42"/>
      <c r="AX444" s="42"/>
      <c r="AY444" s="42"/>
      <c r="AZ444" s="37"/>
      <c r="BA444" s="37"/>
      <c r="BB444" s="37"/>
      <c r="BC444" s="37"/>
      <c r="BD444" s="159"/>
      <c r="BE444" s="27"/>
      <c r="BF444" s="20"/>
      <c r="BG444" s="30"/>
      <c r="BH444" s="94"/>
      <c r="BI444" s="60"/>
      <c r="BJ444" s="60"/>
    </row>
    <row r="445" spans="1:62" s="33" customFormat="1" ht="15" x14ac:dyDescent="0.2">
      <c r="A445" s="20"/>
      <c r="B445" s="36"/>
      <c r="C445" s="20"/>
      <c r="D445" s="20"/>
      <c r="E445" s="46"/>
      <c r="F445" s="20"/>
      <c r="G445" s="35"/>
      <c r="H445" s="35"/>
      <c r="I445" s="37"/>
      <c r="J445" s="51"/>
      <c r="K445" s="160"/>
      <c r="L445" s="25"/>
      <c r="M445" s="157"/>
      <c r="N445" s="25"/>
      <c r="O445" s="158"/>
      <c r="P445" s="158"/>
      <c r="Q445" s="177"/>
      <c r="R445" s="25"/>
      <c r="S445" s="20"/>
      <c r="T445" s="20"/>
      <c r="U445" s="20"/>
      <c r="V445" s="26"/>
      <c r="W445" s="48"/>
      <c r="X445" s="175"/>
      <c r="Y445" s="20"/>
      <c r="Z445" s="39"/>
      <c r="AA445" s="40"/>
      <c r="AB445" s="27"/>
      <c r="AC445" s="27"/>
      <c r="AD445" s="27"/>
      <c r="AE445" s="40"/>
      <c r="AF445" s="24"/>
      <c r="AG445" s="39"/>
      <c r="AH445" s="39"/>
      <c r="AI445" s="37"/>
      <c r="AJ445" s="37"/>
      <c r="AK445" s="39"/>
      <c r="AL445" s="39"/>
      <c r="AM445" s="37"/>
      <c r="AN445" s="37"/>
      <c r="AO445" s="27"/>
      <c r="AP445" s="27"/>
      <c r="AQ445" s="27"/>
      <c r="AR445" s="44"/>
      <c r="AS445" s="26"/>
      <c r="AT445" s="48"/>
      <c r="AU445" s="42"/>
      <c r="AV445" s="39"/>
      <c r="AW445" s="42"/>
      <c r="AX445" s="42"/>
      <c r="AY445" s="42"/>
      <c r="AZ445" s="37"/>
      <c r="BA445" s="37"/>
      <c r="BB445" s="37"/>
      <c r="BC445" s="37"/>
      <c r="BD445" s="159"/>
      <c r="BE445" s="27"/>
      <c r="BF445" s="20"/>
      <c r="BG445" s="30"/>
      <c r="BH445" s="94"/>
      <c r="BI445" s="60"/>
      <c r="BJ445" s="60"/>
    </row>
    <row r="446" spans="1:62" s="33" customFormat="1" ht="15" x14ac:dyDescent="0.2">
      <c r="A446" s="20"/>
      <c r="B446" s="36"/>
      <c r="C446" s="20"/>
      <c r="D446" s="20"/>
      <c r="E446" s="46"/>
      <c r="F446" s="20"/>
      <c r="G446" s="35"/>
      <c r="H446" s="35"/>
      <c r="I446" s="37"/>
      <c r="J446" s="51"/>
      <c r="K446" s="160"/>
      <c r="L446" s="25"/>
      <c r="M446" s="157"/>
      <c r="N446" s="25"/>
      <c r="O446" s="158"/>
      <c r="P446" s="158"/>
      <c r="Q446" s="177"/>
      <c r="R446" s="25"/>
      <c r="S446" s="20"/>
      <c r="T446" s="20"/>
      <c r="U446" s="20"/>
      <c r="V446" s="26"/>
      <c r="W446" s="48"/>
      <c r="X446" s="175"/>
      <c r="Y446" s="20"/>
      <c r="Z446" s="39"/>
      <c r="AA446" s="40"/>
      <c r="AB446" s="27"/>
      <c r="AC446" s="27"/>
      <c r="AD446" s="27"/>
      <c r="AE446" s="40"/>
      <c r="AF446" s="24"/>
      <c r="AG446" s="39"/>
      <c r="AH446" s="39"/>
      <c r="AI446" s="37"/>
      <c r="AJ446" s="37"/>
      <c r="AK446" s="39"/>
      <c r="AL446" s="39"/>
      <c r="AM446" s="37"/>
      <c r="AN446" s="37"/>
      <c r="AO446" s="27"/>
      <c r="AP446" s="27"/>
      <c r="AQ446" s="27"/>
      <c r="AR446" s="44"/>
      <c r="AS446" s="42"/>
      <c r="AT446" s="41"/>
      <c r="AU446" s="42"/>
      <c r="AV446" s="39"/>
      <c r="AW446" s="42"/>
      <c r="AX446" s="42"/>
      <c r="AY446" s="42"/>
      <c r="AZ446" s="37"/>
      <c r="BA446" s="37"/>
      <c r="BB446" s="37"/>
      <c r="BC446" s="37"/>
      <c r="BD446" s="159"/>
      <c r="BE446" s="27"/>
      <c r="BF446" s="20"/>
      <c r="BG446" s="30"/>
      <c r="BH446" s="94"/>
      <c r="BI446" s="60"/>
      <c r="BJ446" s="60"/>
    </row>
    <row r="447" spans="1:62" s="33" customFormat="1" ht="15" x14ac:dyDescent="0.2">
      <c r="A447" s="20"/>
      <c r="B447" s="36"/>
      <c r="C447" s="20"/>
      <c r="D447" s="20"/>
      <c r="E447" s="46"/>
      <c r="F447" s="20"/>
      <c r="G447" s="35"/>
      <c r="H447" s="35"/>
      <c r="I447" s="37"/>
      <c r="J447" s="51"/>
      <c r="K447" s="160"/>
      <c r="L447" s="25"/>
      <c r="M447" s="157"/>
      <c r="N447" s="25"/>
      <c r="O447" s="158"/>
      <c r="P447" s="158"/>
      <c r="Q447" s="177"/>
      <c r="R447" s="25"/>
      <c r="S447" s="20"/>
      <c r="T447" s="20"/>
      <c r="U447" s="20"/>
      <c r="V447" s="26"/>
      <c r="W447" s="48"/>
      <c r="X447" s="175"/>
      <c r="Y447" s="20"/>
      <c r="Z447" s="39"/>
      <c r="AA447" s="40"/>
      <c r="AB447" s="27"/>
      <c r="AC447" s="27"/>
      <c r="AD447" s="27"/>
      <c r="AE447" s="40"/>
      <c r="AF447" s="24"/>
      <c r="AG447" s="39"/>
      <c r="AH447" s="39"/>
      <c r="AI447" s="37"/>
      <c r="AJ447" s="37"/>
      <c r="AK447" s="39"/>
      <c r="AL447" s="39"/>
      <c r="AM447" s="37"/>
      <c r="AN447" s="37"/>
      <c r="AO447" s="27"/>
      <c r="AP447" s="27"/>
      <c r="AQ447" s="27"/>
      <c r="AR447" s="44"/>
      <c r="AS447" s="26"/>
      <c r="AT447" s="48"/>
      <c r="AU447" s="42"/>
      <c r="AV447" s="39"/>
      <c r="AW447" s="42"/>
      <c r="AX447" s="42"/>
      <c r="AY447" s="42"/>
      <c r="AZ447" s="37"/>
      <c r="BA447" s="37"/>
      <c r="BB447" s="37"/>
      <c r="BC447" s="37"/>
      <c r="BD447" s="159"/>
      <c r="BE447" s="27"/>
      <c r="BF447" s="20"/>
      <c r="BG447" s="30"/>
      <c r="BH447" s="94"/>
      <c r="BI447" s="60"/>
      <c r="BJ447" s="60"/>
    </row>
    <row r="448" spans="1:62" s="33" customFormat="1" ht="15" x14ac:dyDescent="0.2">
      <c r="A448" s="20"/>
      <c r="B448" s="36"/>
      <c r="C448" s="20"/>
      <c r="D448" s="20"/>
      <c r="E448" s="46"/>
      <c r="F448" s="20"/>
      <c r="G448" s="35"/>
      <c r="H448" s="35"/>
      <c r="I448" s="37"/>
      <c r="J448" s="51"/>
      <c r="K448" s="160"/>
      <c r="L448" s="25"/>
      <c r="M448" s="157"/>
      <c r="N448" s="25"/>
      <c r="O448" s="158"/>
      <c r="P448" s="158"/>
      <c r="Q448" s="177"/>
      <c r="R448" s="25"/>
      <c r="S448" s="20"/>
      <c r="T448" s="20"/>
      <c r="U448" s="20"/>
      <c r="V448" s="26"/>
      <c r="W448" s="48"/>
      <c r="X448" s="175"/>
      <c r="Y448" s="20"/>
      <c r="Z448" s="39"/>
      <c r="AA448" s="40"/>
      <c r="AB448" s="27"/>
      <c r="AC448" s="27"/>
      <c r="AD448" s="27"/>
      <c r="AE448" s="40"/>
      <c r="AF448" s="24"/>
      <c r="AG448" s="39"/>
      <c r="AH448" s="39"/>
      <c r="AI448" s="37"/>
      <c r="AJ448" s="37"/>
      <c r="AK448" s="39"/>
      <c r="AL448" s="39"/>
      <c r="AM448" s="37"/>
      <c r="AN448" s="37"/>
      <c r="AO448" s="27"/>
      <c r="AP448" s="27"/>
      <c r="AQ448" s="27"/>
      <c r="AR448" s="44"/>
      <c r="AS448" s="42"/>
      <c r="AT448" s="41"/>
      <c r="AU448" s="42"/>
      <c r="AV448" s="39"/>
      <c r="AW448" s="42"/>
      <c r="AX448" s="42"/>
      <c r="AY448" s="42"/>
      <c r="AZ448" s="37"/>
      <c r="BA448" s="37"/>
      <c r="BB448" s="37"/>
      <c r="BC448" s="37"/>
      <c r="BD448" s="159"/>
      <c r="BE448" s="27"/>
      <c r="BF448" s="20"/>
      <c r="BG448" s="30"/>
      <c r="BH448" s="94"/>
      <c r="BI448" s="60"/>
      <c r="BJ448" s="60"/>
    </row>
    <row r="449" spans="1:62" s="33" customFormat="1" ht="15" x14ac:dyDescent="0.2">
      <c r="A449" s="20"/>
      <c r="B449" s="36"/>
      <c r="C449" s="20"/>
      <c r="D449" s="20"/>
      <c r="E449" s="46"/>
      <c r="F449" s="20"/>
      <c r="G449" s="35"/>
      <c r="H449" s="35"/>
      <c r="I449" s="37"/>
      <c r="J449" s="51"/>
      <c r="K449" s="160"/>
      <c r="L449" s="25"/>
      <c r="M449" s="157"/>
      <c r="N449" s="25"/>
      <c r="O449" s="158"/>
      <c r="P449" s="158"/>
      <c r="Q449" s="177"/>
      <c r="R449" s="25"/>
      <c r="S449" s="20"/>
      <c r="T449" s="20"/>
      <c r="U449" s="20"/>
      <c r="V449" s="26"/>
      <c r="W449" s="48"/>
      <c r="X449" s="175"/>
      <c r="Y449" s="20"/>
      <c r="Z449" s="39"/>
      <c r="AA449" s="40"/>
      <c r="AB449" s="27"/>
      <c r="AC449" s="27"/>
      <c r="AD449" s="27"/>
      <c r="AE449" s="40"/>
      <c r="AF449" s="24"/>
      <c r="AG449" s="39"/>
      <c r="AH449" s="39"/>
      <c r="AI449" s="37"/>
      <c r="AJ449" s="37"/>
      <c r="AK449" s="39"/>
      <c r="AL449" s="39"/>
      <c r="AM449" s="37"/>
      <c r="AN449" s="37"/>
      <c r="AO449" s="27"/>
      <c r="AP449" s="27"/>
      <c r="AQ449" s="27"/>
      <c r="AR449" s="44"/>
      <c r="AS449" s="42"/>
      <c r="AT449" s="41"/>
      <c r="AU449" s="42"/>
      <c r="AV449" s="39"/>
      <c r="AW449" s="42"/>
      <c r="AX449" s="42"/>
      <c r="AY449" s="42"/>
      <c r="AZ449" s="37"/>
      <c r="BA449" s="37"/>
      <c r="BB449" s="37"/>
      <c r="BC449" s="37"/>
      <c r="BD449" s="159"/>
      <c r="BE449" s="27"/>
      <c r="BF449" s="20"/>
      <c r="BG449" s="30"/>
      <c r="BH449" s="94"/>
      <c r="BI449" s="60"/>
      <c r="BJ449" s="60"/>
    </row>
    <row r="450" spans="1:62" s="33" customFormat="1" ht="15" x14ac:dyDescent="0.2">
      <c r="A450" s="20"/>
      <c r="B450" s="36"/>
      <c r="C450" s="20"/>
      <c r="D450" s="20"/>
      <c r="E450" s="46"/>
      <c r="F450" s="20"/>
      <c r="G450" s="35"/>
      <c r="H450" s="35"/>
      <c r="I450" s="37"/>
      <c r="J450" s="51"/>
      <c r="K450" s="160"/>
      <c r="L450" s="25"/>
      <c r="M450" s="157"/>
      <c r="N450" s="25"/>
      <c r="O450" s="158"/>
      <c r="P450" s="158"/>
      <c r="Q450" s="177"/>
      <c r="R450" s="25"/>
      <c r="S450" s="20"/>
      <c r="T450" s="20"/>
      <c r="U450" s="20"/>
      <c r="V450" s="26"/>
      <c r="W450" s="48"/>
      <c r="X450" s="175"/>
      <c r="Y450" s="20"/>
      <c r="Z450" s="39"/>
      <c r="AA450" s="40"/>
      <c r="AB450" s="27"/>
      <c r="AC450" s="27"/>
      <c r="AD450" s="27"/>
      <c r="AE450" s="40"/>
      <c r="AF450" s="24"/>
      <c r="AG450" s="39"/>
      <c r="AH450" s="39"/>
      <c r="AI450" s="37"/>
      <c r="AJ450" s="37"/>
      <c r="AK450" s="39"/>
      <c r="AL450" s="39"/>
      <c r="AM450" s="37"/>
      <c r="AN450" s="37"/>
      <c r="AO450" s="27"/>
      <c r="AP450" s="27"/>
      <c r="AQ450" s="27"/>
      <c r="AR450" s="44"/>
      <c r="AS450" s="42"/>
      <c r="AT450" s="41"/>
      <c r="AU450" s="42"/>
      <c r="AV450" s="39"/>
      <c r="AW450" s="42"/>
      <c r="AX450" s="42"/>
      <c r="AY450" s="42"/>
      <c r="AZ450" s="37"/>
      <c r="BA450" s="37"/>
      <c r="BB450" s="37"/>
      <c r="BC450" s="37"/>
      <c r="BD450" s="159"/>
      <c r="BE450" s="27"/>
      <c r="BF450" s="20"/>
      <c r="BG450" s="30"/>
      <c r="BH450" s="94"/>
      <c r="BI450" s="60"/>
      <c r="BJ450" s="60"/>
    </row>
    <row r="451" spans="1:62" s="33" customFormat="1" ht="15" x14ac:dyDescent="0.2">
      <c r="A451" s="20"/>
      <c r="B451" s="36"/>
      <c r="C451" s="20"/>
      <c r="D451" s="20"/>
      <c r="E451" s="46"/>
      <c r="F451" s="20"/>
      <c r="G451" s="35"/>
      <c r="H451" s="35"/>
      <c r="I451" s="37"/>
      <c r="J451" s="51"/>
      <c r="K451" s="160"/>
      <c r="L451" s="25"/>
      <c r="M451" s="157"/>
      <c r="N451" s="25"/>
      <c r="O451" s="158"/>
      <c r="P451" s="158"/>
      <c r="Q451" s="177"/>
      <c r="R451" s="25"/>
      <c r="S451" s="20"/>
      <c r="T451" s="20"/>
      <c r="U451" s="20"/>
      <c r="V451" s="26"/>
      <c r="W451" s="48"/>
      <c r="X451" s="175"/>
      <c r="Y451" s="20"/>
      <c r="Z451" s="39"/>
      <c r="AA451" s="40"/>
      <c r="AB451" s="27"/>
      <c r="AC451" s="27"/>
      <c r="AD451" s="27"/>
      <c r="AE451" s="40"/>
      <c r="AF451" s="24"/>
      <c r="AG451" s="39"/>
      <c r="AH451" s="39"/>
      <c r="AI451" s="37"/>
      <c r="AJ451" s="37"/>
      <c r="AK451" s="39"/>
      <c r="AL451" s="39"/>
      <c r="AM451" s="37"/>
      <c r="AN451" s="37"/>
      <c r="AO451" s="27"/>
      <c r="AP451" s="27"/>
      <c r="AQ451" s="27"/>
      <c r="AR451" s="44"/>
      <c r="AS451" s="42"/>
      <c r="AT451" s="41"/>
      <c r="AU451" s="42"/>
      <c r="AV451" s="39"/>
      <c r="AW451" s="42"/>
      <c r="AX451" s="42"/>
      <c r="AY451" s="42"/>
      <c r="AZ451" s="37"/>
      <c r="BA451" s="37"/>
      <c r="BB451" s="37"/>
      <c r="BC451" s="37"/>
      <c r="BD451" s="159"/>
      <c r="BE451" s="27"/>
      <c r="BF451" s="20"/>
      <c r="BG451" s="30"/>
      <c r="BH451" s="94"/>
      <c r="BI451" s="60"/>
      <c r="BJ451" s="60"/>
    </row>
    <row r="452" spans="1:62" s="33" customFormat="1" ht="15" x14ac:dyDescent="0.2">
      <c r="A452" s="20"/>
      <c r="B452" s="36"/>
      <c r="C452" s="20"/>
      <c r="D452" s="20"/>
      <c r="E452" s="46"/>
      <c r="F452" s="20"/>
      <c r="G452" s="35"/>
      <c r="H452" s="35"/>
      <c r="I452" s="37"/>
      <c r="J452" s="51"/>
      <c r="K452" s="160"/>
      <c r="L452" s="25"/>
      <c r="M452" s="157"/>
      <c r="N452" s="25"/>
      <c r="O452" s="158"/>
      <c r="P452" s="158"/>
      <c r="Q452" s="177"/>
      <c r="R452" s="25"/>
      <c r="S452" s="20"/>
      <c r="T452" s="20"/>
      <c r="U452" s="20"/>
      <c r="V452" s="26"/>
      <c r="W452" s="48"/>
      <c r="X452" s="175"/>
      <c r="Y452" s="20"/>
      <c r="Z452" s="39"/>
      <c r="AA452" s="40"/>
      <c r="AB452" s="27"/>
      <c r="AC452" s="27"/>
      <c r="AD452" s="27"/>
      <c r="AE452" s="40"/>
      <c r="AF452" s="24"/>
      <c r="AG452" s="39"/>
      <c r="AH452" s="39"/>
      <c r="AI452" s="37"/>
      <c r="AJ452" s="37"/>
      <c r="AK452" s="39"/>
      <c r="AL452" s="39"/>
      <c r="AM452" s="37"/>
      <c r="AN452" s="37"/>
      <c r="AO452" s="27"/>
      <c r="AP452" s="27"/>
      <c r="AQ452" s="27"/>
      <c r="AR452" s="44"/>
      <c r="AS452" s="42"/>
      <c r="AT452" s="41"/>
      <c r="AU452" s="42"/>
      <c r="AV452" s="39"/>
      <c r="AW452" s="42"/>
      <c r="AX452" s="42"/>
      <c r="AY452" s="42"/>
      <c r="AZ452" s="37"/>
      <c r="BA452" s="37"/>
      <c r="BB452" s="37"/>
      <c r="BC452" s="37"/>
      <c r="BD452" s="159"/>
      <c r="BE452" s="27"/>
      <c r="BF452" s="20"/>
      <c r="BG452" s="30"/>
      <c r="BH452" s="94"/>
      <c r="BI452" s="60"/>
      <c r="BJ452" s="60"/>
    </row>
    <row r="453" spans="1:62" s="33" customFormat="1" ht="15" x14ac:dyDescent="0.2">
      <c r="A453" s="20"/>
      <c r="B453" s="36"/>
      <c r="C453" s="20"/>
      <c r="D453" s="20"/>
      <c r="E453" s="46"/>
      <c r="F453" s="20"/>
      <c r="G453" s="35"/>
      <c r="H453" s="35"/>
      <c r="I453" s="37"/>
      <c r="J453" s="51"/>
      <c r="K453" s="160"/>
      <c r="L453" s="25"/>
      <c r="M453" s="157"/>
      <c r="N453" s="25"/>
      <c r="O453" s="158"/>
      <c r="P453" s="158"/>
      <c r="Q453" s="177"/>
      <c r="R453" s="25"/>
      <c r="S453" s="20"/>
      <c r="T453" s="20"/>
      <c r="U453" s="20"/>
      <c r="V453" s="26"/>
      <c r="W453" s="48"/>
      <c r="X453" s="175"/>
      <c r="Y453" s="20"/>
      <c r="Z453" s="39"/>
      <c r="AA453" s="40"/>
      <c r="AB453" s="27"/>
      <c r="AC453" s="27"/>
      <c r="AD453" s="27"/>
      <c r="AE453" s="40"/>
      <c r="AF453" s="24"/>
      <c r="AG453" s="39"/>
      <c r="AH453" s="39"/>
      <c r="AI453" s="37"/>
      <c r="AJ453" s="37"/>
      <c r="AK453" s="39"/>
      <c r="AL453" s="39"/>
      <c r="AM453" s="37"/>
      <c r="AN453" s="37"/>
      <c r="AO453" s="27"/>
      <c r="AP453" s="27"/>
      <c r="AQ453" s="27"/>
      <c r="AR453" s="44"/>
      <c r="AS453" s="42"/>
      <c r="AT453" s="41"/>
      <c r="AU453" s="42"/>
      <c r="AV453" s="39"/>
      <c r="AW453" s="42"/>
      <c r="AX453" s="42"/>
      <c r="AY453" s="42"/>
      <c r="AZ453" s="37"/>
      <c r="BA453" s="37"/>
      <c r="BB453" s="37"/>
      <c r="BC453" s="37"/>
      <c r="BD453" s="159"/>
      <c r="BE453" s="27"/>
      <c r="BF453" s="20"/>
      <c r="BG453" s="30"/>
      <c r="BH453" s="94"/>
      <c r="BI453" s="60"/>
      <c r="BJ453" s="60"/>
    </row>
    <row r="454" spans="1:62" s="33" customFormat="1" ht="15" x14ac:dyDescent="0.2">
      <c r="A454" s="20"/>
      <c r="B454" s="36"/>
      <c r="C454" s="20"/>
      <c r="D454" s="20"/>
      <c r="E454" s="46"/>
      <c r="F454" s="20"/>
      <c r="G454" s="35"/>
      <c r="H454" s="35"/>
      <c r="I454" s="37"/>
      <c r="J454" s="51"/>
      <c r="K454" s="160"/>
      <c r="L454" s="25"/>
      <c r="M454" s="157"/>
      <c r="N454" s="25"/>
      <c r="O454" s="158"/>
      <c r="P454" s="158"/>
      <c r="Q454" s="177"/>
      <c r="R454" s="25"/>
      <c r="S454" s="20"/>
      <c r="T454" s="20"/>
      <c r="U454" s="20"/>
      <c r="V454" s="26"/>
      <c r="W454" s="105"/>
      <c r="X454" s="175"/>
      <c r="Y454" s="20"/>
      <c r="Z454" s="39"/>
      <c r="AA454" s="40"/>
      <c r="AB454" s="27"/>
      <c r="AC454" s="27"/>
      <c r="AD454" s="27"/>
      <c r="AE454" s="40"/>
      <c r="AF454" s="24"/>
      <c r="AG454" s="39"/>
      <c r="AH454" s="39"/>
      <c r="AI454" s="37"/>
      <c r="AJ454" s="37"/>
      <c r="AK454" s="39"/>
      <c r="AL454" s="39"/>
      <c r="AM454" s="37"/>
      <c r="AN454" s="37"/>
      <c r="AO454" s="27"/>
      <c r="AP454" s="27"/>
      <c r="AQ454" s="27"/>
      <c r="AR454" s="44"/>
      <c r="AS454" s="42"/>
      <c r="AT454" s="41"/>
      <c r="AU454" s="42"/>
      <c r="AV454" s="39"/>
      <c r="AW454" s="42"/>
      <c r="AX454" s="42"/>
      <c r="AY454" s="42"/>
      <c r="AZ454" s="37"/>
      <c r="BA454" s="37"/>
      <c r="BB454" s="37"/>
      <c r="BC454" s="37"/>
      <c r="BD454" s="159"/>
      <c r="BE454" s="27"/>
      <c r="BF454" s="20"/>
      <c r="BG454" s="30"/>
      <c r="BH454" s="94"/>
      <c r="BI454" s="60"/>
      <c r="BJ454" s="60"/>
    </row>
    <row r="455" spans="1:62" s="33" customFormat="1" ht="15" x14ac:dyDescent="0.2">
      <c r="A455" s="20"/>
      <c r="B455" s="36"/>
      <c r="C455" s="20"/>
      <c r="D455" s="20"/>
      <c r="E455" s="46"/>
      <c r="F455" s="20"/>
      <c r="G455" s="35"/>
      <c r="H455" s="35"/>
      <c r="I455" s="37"/>
      <c r="J455" s="51"/>
      <c r="K455" s="160"/>
      <c r="L455" s="25"/>
      <c r="M455" s="157"/>
      <c r="N455" s="25"/>
      <c r="O455" s="158"/>
      <c r="P455" s="158"/>
      <c r="Q455" s="177"/>
      <c r="R455" s="25"/>
      <c r="S455" s="20"/>
      <c r="T455" s="20"/>
      <c r="U455" s="20"/>
      <c r="V455" s="26"/>
      <c r="W455" s="105"/>
      <c r="X455" s="175"/>
      <c r="Y455" s="20"/>
      <c r="Z455" s="39"/>
      <c r="AA455" s="40"/>
      <c r="AB455" s="27"/>
      <c r="AC455" s="27"/>
      <c r="AD455" s="27"/>
      <c r="AE455" s="40"/>
      <c r="AF455" s="24"/>
      <c r="AG455" s="39"/>
      <c r="AH455" s="39"/>
      <c r="AI455" s="37"/>
      <c r="AJ455" s="37"/>
      <c r="AK455" s="39"/>
      <c r="AL455" s="39"/>
      <c r="AM455" s="37"/>
      <c r="AN455" s="37"/>
      <c r="AO455" s="27"/>
      <c r="AP455" s="27"/>
      <c r="AQ455" s="27"/>
      <c r="AR455" s="44"/>
      <c r="AS455" s="42"/>
      <c r="AT455" s="41"/>
      <c r="AU455" s="42"/>
      <c r="AV455" s="39"/>
      <c r="AW455" s="42"/>
      <c r="AX455" s="42"/>
      <c r="AY455" s="42"/>
      <c r="AZ455" s="37"/>
      <c r="BA455" s="37"/>
      <c r="BB455" s="37"/>
      <c r="BC455" s="37"/>
      <c r="BD455" s="159"/>
      <c r="BE455" s="27"/>
      <c r="BF455" s="20"/>
      <c r="BG455" s="30"/>
      <c r="BH455" s="94"/>
      <c r="BI455" s="60"/>
      <c r="BJ455" s="60"/>
    </row>
    <row r="456" spans="1:62" s="33" customFormat="1" ht="15" x14ac:dyDescent="0.2">
      <c r="A456" s="20"/>
      <c r="B456" s="36"/>
      <c r="C456" s="20"/>
      <c r="D456" s="20"/>
      <c r="E456" s="46"/>
      <c r="F456" s="20"/>
      <c r="G456" s="35"/>
      <c r="H456" s="35"/>
      <c r="I456" s="37"/>
      <c r="J456" s="51"/>
      <c r="K456" s="160"/>
      <c r="L456" s="25"/>
      <c r="M456" s="157"/>
      <c r="N456" s="25"/>
      <c r="O456" s="158"/>
      <c r="P456" s="158"/>
      <c r="Q456" s="177"/>
      <c r="R456" s="25"/>
      <c r="S456" s="20"/>
      <c r="T456" s="20"/>
      <c r="U456" s="20"/>
      <c r="V456" s="26"/>
      <c r="W456" s="105"/>
      <c r="X456" s="175"/>
      <c r="Y456" s="20"/>
      <c r="Z456" s="39"/>
      <c r="AA456" s="40"/>
      <c r="AB456" s="27"/>
      <c r="AC456" s="27"/>
      <c r="AD456" s="27"/>
      <c r="AE456" s="40"/>
      <c r="AF456" s="24"/>
      <c r="AG456" s="39"/>
      <c r="AH456" s="39"/>
      <c r="AI456" s="37"/>
      <c r="AJ456" s="37"/>
      <c r="AK456" s="39"/>
      <c r="AL456" s="39"/>
      <c r="AM456" s="37"/>
      <c r="AN456" s="37"/>
      <c r="AO456" s="27"/>
      <c r="AP456" s="27"/>
      <c r="AQ456" s="27"/>
      <c r="AR456" s="44"/>
      <c r="AS456" s="42"/>
      <c r="AT456" s="41"/>
      <c r="AU456" s="42"/>
      <c r="AV456" s="39"/>
      <c r="AW456" s="42"/>
      <c r="AX456" s="42"/>
      <c r="AY456" s="42"/>
      <c r="AZ456" s="37"/>
      <c r="BA456" s="37"/>
      <c r="BB456" s="37"/>
      <c r="BC456" s="37"/>
      <c r="BD456" s="159"/>
      <c r="BE456" s="27"/>
      <c r="BF456" s="20"/>
      <c r="BG456" s="30"/>
      <c r="BH456" s="94"/>
      <c r="BI456" s="60"/>
      <c r="BJ456" s="60"/>
    </row>
    <row r="457" spans="1:62" s="33" customFormat="1" ht="15" x14ac:dyDescent="0.2">
      <c r="A457" s="20"/>
      <c r="B457" s="36"/>
      <c r="C457" s="20"/>
      <c r="D457" s="20"/>
      <c r="E457" s="46"/>
      <c r="F457" s="20"/>
      <c r="G457" s="35"/>
      <c r="H457" s="35"/>
      <c r="I457" s="37"/>
      <c r="J457" s="51"/>
      <c r="K457" s="160"/>
      <c r="L457" s="25"/>
      <c r="M457" s="157"/>
      <c r="N457" s="25"/>
      <c r="O457" s="158"/>
      <c r="P457" s="158"/>
      <c r="Q457" s="177"/>
      <c r="R457" s="25"/>
      <c r="S457" s="20"/>
      <c r="T457" s="20"/>
      <c r="U457" s="20"/>
      <c r="V457" s="26"/>
      <c r="W457" s="105"/>
      <c r="X457" s="175"/>
      <c r="Y457" s="20"/>
      <c r="Z457" s="39"/>
      <c r="AA457" s="40"/>
      <c r="AB457" s="27"/>
      <c r="AC457" s="27"/>
      <c r="AD457" s="27"/>
      <c r="AE457" s="40"/>
      <c r="AF457" s="24"/>
      <c r="AG457" s="39"/>
      <c r="AH457" s="39"/>
      <c r="AI457" s="37"/>
      <c r="AJ457" s="37"/>
      <c r="AK457" s="39"/>
      <c r="AL457" s="39"/>
      <c r="AM457" s="37"/>
      <c r="AN457" s="37"/>
      <c r="AO457" s="27"/>
      <c r="AP457" s="27"/>
      <c r="AQ457" s="27"/>
      <c r="AR457" s="44"/>
      <c r="AS457" s="42"/>
      <c r="AT457" s="41"/>
      <c r="AU457" s="42"/>
      <c r="AV457" s="39"/>
      <c r="AW457" s="42"/>
      <c r="AX457" s="42"/>
      <c r="AY457" s="42"/>
      <c r="AZ457" s="37"/>
      <c r="BA457" s="37"/>
      <c r="BB457" s="37"/>
      <c r="BC457" s="37"/>
      <c r="BD457" s="159"/>
      <c r="BE457" s="27"/>
      <c r="BF457" s="20"/>
      <c r="BG457" s="30"/>
      <c r="BH457" s="94"/>
      <c r="BI457" s="60"/>
      <c r="BJ457" s="60"/>
    </row>
    <row r="458" spans="1:62" s="33" customFormat="1" ht="15" x14ac:dyDescent="0.2">
      <c r="A458" s="20"/>
      <c r="B458" s="36"/>
      <c r="C458" s="20"/>
      <c r="D458" s="20"/>
      <c r="E458" s="46"/>
      <c r="F458" s="20"/>
      <c r="G458" s="35"/>
      <c r="H458" s="35"/>
      <c r="I458" s="37"/>
      <c r="J458" s="67"/>
      <c r="K458" s="160"/>
      <c r="L458" s="25"/>
      <c r="M458" s="157"/>
      <c r="N458" s="25"/>
      <c r="O458" s="158"/>
      <c r="P458" s="158"/>
      <c r="Q458" s="177"/>
      <c r="R458" s="25"/>
      <c r="S458" s="20"/>
      <c r="T458" s="20"/>
      <c r="U458" s="20"/>
      <c r="V458" s="26"/>
      <c r="W458" s="106"/>
      <c r="X458" s="175"/>
      <c r="Y458" s="20"/>
      <c r="Z458" s="39"/>
      <c r="AA458" s="40"/>
      <c r="AB458" s="27"/>
      <c r="AC458" s="27"/>
      <c r="AD458" s="27"/>
      <c r="AE458" s="40"/>
      <c r="AF458" s="24"/>
      <c r="AG458" s="39"/>
      <c r="AH458" s="39"/>
      <c r="AI458" s="37"/>
      <c r="AJ458" s="37"/>
      <c r="AK458" s="39"/>
      <c r="AL458" s="39"/>
      <c r="AM458" s="37"/>
      <c r="AN458" s="37"/>
      <c r="AO458" s="27"/>
      <c r="AP458" s="27"/>
      <c r="AQ458" s="27"/>
      <c r="AR458" s="44"/>
      <c r="AS458" s="26"/>
      <c r="AT458" s="106"/>
      <c r="AU458" s="42"/>
      <c r="AV458" s="39"/>
      <c r="AW458" s="42"/>
      <c r="AX458" s="42"/>
      <c r="AY458" s="42"/>
      <c r="AZ458" s="37"/>
      <c r="BA458" s="37"/>
      <c r="BB458" s="37"/>
      <c r="BC458" s="37"/>
      <c r="BD458" s="159"/>
      <c r="BE458" s="27"/>
      <c r="BF458" s="20"/>
      <c r="BG458" s="30"/>
      <c r="BH458" s="94"/>
      <c r="BI458" s="60"/>
      <c r="BJ458" s="60"/>
    </row>
    <row r="459" spans="1:62" s="33" customFormat="1" ht="15" x14ac:dyDescent="0.2">
      <c r="A459" s="20"/>
      <c r="B459" s="36"/>
      <c r="C459" s="20"/>
      <c r="D459" s="20"/>
      <c r="E459" s="46"/>
      <c r="F459" s="20"/>
      <c r="G459" s="35"/>
      <c r="H459" s="35"/>
      <c r="I459" s="37"/>
      <c r="J459" s="67"/>
      <c r="K459" s="160"/>
      <c r="L459" s="25"/>
      <c r="M459" s="157"/>
      <c r="N459" s="25"/>
      <c r="O459" s="158"/>
      <c r="P459" s="158"/>
      <c r="Q459" s="177"/>
      <c r="R459" s="25"/>
      <c r="S459" s="20"/>
      <c r="T459" s="20"/>
      <c r="U459" s="20"/>
      <c r="V459" s="26"/>
      <c r="W459" s="106"/>
      <c r="X459" s="46"/>
      <c r="Y459" s="20"/>
      <c r="Z459" s="39"/>
      <c r="AA459" s="40"/>
      <c r="AB459" s="27"/>
      <c r="AC459" s="27"/>
      <c r="AD459" s="27"/>
      <c r="AE459" s="40"/>
      <c r="AF459" s="24"/>
      <c r="AG459" s="39"/>
      <c r="AH459" s="39"/>
      <c r="AI459" s="37"/>
      <c r="AJ459" s="37"/>
      <c r="AK459" s="39"/>
      <c r="AL459" s="39"/>
      <c r="AM459" s="37"/>
      <c r="AN459" s="37"/>
      <c r="AO459" s="27"/>
      <c r="AP459" s="27"/>
      <c r="AQ459" s="27"/>
      <c r="AR459" s="44"/>
      <c r="AS459" s="26"/>
      <c r="AT459" s="106"/>
      <c r="AU459" s="42"/>
      <c r="AV459" s="39"/>
      <c r="AW459" s="42"/>
      <c r="AX459" s="42"/>
      <c r="AY459" s="42"/>
      <c r="AZ459" s="37"/>
      <c r="BA459" s="37"/>
      <c r="BB459" s="37"/>
      <c r="BC459" s="37"/>
      <c r="BD459" s="159"/>
      <c r="BE459" s="27"/>
      <c r="BF459" s="20"/>
      <c r="BG459" s="30"/>
      <c r="BH459" s="94"/>
      <c r="BI459" s="60"/>
      <c r="BJ459" s="60"/>
    </row>
    <row r="460" spans="1:62" s="33" customFormat="1" ht="15" x14ac:dyDescent="0.2">
      <c r="A460" s="20"/>
      <c r="B460" s="36"/>
      <c r="C460" s="20"/>
      <c r="D460" s="20"/>
      <c r="E460" s="46"/>
      <c r="F460" s="20"/>
      <c r="G460" s="35"/>
      <c r="H460" s="35"/>
      <c r="I460" s="37"/>
      <c r="J460" s="67"/>
      <c r="K460" s="160"/>
      <c r="L460" s="25"/>
      <c r="M460" s="157"/>
      <c r="N460" s="25"/>
      <c r="O460" s="158"/>
      <c r="P460" s="158"/>
      <c r="Q460" s="177"/>
      <c r="R460" s="25"/>
      <c r="S460" s="20"/>
      <c r="T460" s="20"/>
      <c r="U460" s="20"/>
      <c r="V460" s="26"/>
      <c r="W460" s="106"/>
      <c r="X460" s="175"/>
      <c r="Y460" s="20"/>
      <c r="Z460" s="39"/>
      <c r="AA460" s="40"/>
      <c r="AB460" s="27"/>
      <c r="AC460" s="27"/>
      <c r="AD460" s="27"/>
      <c r="AE460" s="40"/>
      <c r="AF460" s="24"/>
      <c r="AG460" s="39"/>
      <c r="AH460" s="39"/>
      <c r="AI460" s="37"/>
      <c r="AJ460" s="37"/>
      <c r="AK460" s="39"/>
      <c r="AL460" s="39"/>
      <c r="AM460" s="37"/>
      <c r="AN460" s="37"/>
      <c r="AO460" s="27"/>
      <c r="AP460" s="27"/>
      <c r="AQ460" s="27"/>
      <c r="AR460" s="44"/>
      <c r="AS460" s="26"/>
      <c r="AT460" s="106"/>
      <c r="AU460" s="42"/>
      <c r="AV460" s="39"/>
      <c r="AW460" s="42"/>
      <c r="AX460" s="42"/>
      <c r="AY460" s="42"/>
      <c r="AZ460" s="37"/>
      <c r="BA460" s="37"/>
      <c r="BB460" s="37"/>
      <c r="BC460" s="37"/>
      <c r="BD460" s="159"/>
      <c r="BE460" s="27"/>
      <c r="BF460" s="20"/>
      <c r="BG460" s="30"/>
      <c r="BH460" s="94"/>
      <c r="BI460" s="60"/>
      <c r="BJ460" s="60"/>
    </row>
    <row r="461" spans="1:62" s="33" customFormat="1" ht="15" x14ac:dyDescent="0.2">
      <c r="A461" s="20"/>
      <c r="B461" s="36"/>
      <c r="C461" s="20"/>
      <c r="D461" s="20"/>
      <c r="E461" s="46"/>
      <c r="F461" s="20"/>
      <c r="G461" s="35"/>
      <c r="H461" s="35"/>
      <c r="I461" s="37"/>
      <c r="J461" s="67"/>
      <c r="K461" s="160"/>
      <c r="L461" s="25"/>
      <c r="M461" s="157"/>
      <c r="N461" s="25"/>
      <c r="O461" s="158"/>
      <c r="P461" s="158"/>
      <c r="Q461" s="177"/>
      <c r="R461" s="25"/>
      <c r="S461" s="20"/>
      <c r="T461" s="20"/>
      <c r="U461" s="20"/>
      <c r="V461" s="26"/>
      <c r="W461" s="106"/>
      <c r="X461" s="175"/>
      <c r="Y461" s="20"/>
      <c r="Z461" s="39"/>
      <c r="AA461" s="40"/>
      <c r="AB461" s="27"/>
      <c r="AC461" s="27"/>
      <c r="AD461" s="27"/>
      <c r="AE461" s="40"/>
      <c r="AF461" s="24"/>
      <c r="AG461" s="39"/>
      <c r="AH461" s="39"/>
      <c r="AI461" s="37"/>
      <c r="AJ461" s="37"/>
      <c r="AK461" s="39"/>
      <c r="AL461" s="39"/>
      <c r="AM461" s="37"/>
      <c r="AN461" s="37"/>
      <c r="AO461" s="27"/>
      <c r="AP461" s="27"/>
      <c r="AQ461" s="27"/>
      <c r="AR461" s="44"/>
      <c r="AS461" s="26"/>
      <c r="AT461" s="106"/>
      <c r="AU461" s="42"/>
      <c r="AV461" s="39"/>
      <c r="AW461" s="42"/>
      <c r="AX461" s="42"/>
      <c r="AY461" s="42"/>
      <c r="AZ461" s="37"/>
      <c r="BA461" s="37"/>
      <c r="BB461" s="37"/>
      <c r="BC461" s="37"/>
      <c r="BD461" s="159"/>
      <c r="BE461" s="27"/>
      <c r="BF461" s="20"/>
      <c r="BG461" s="30"/>
      <c r="BH461" s="94"/>
      <c r="BI461" s="60"/>
      <c r="BJ461" s="60"/>
    </row>
    <row r="462" spans="1:62" s="33" customFormat="1" ht="15" x14ac:dyDescent="0.2">
      <c r="A462" s="20"/>
      <c r="B462" s="36"/>
      <c r="C462" s="20"/>
      <c r="D462" s="20"/>
      <c r="E462" s="46"/>
      <c r="F462" s="20"/>
      <c r="G462" s="35"/>
      <c r="H462" s="35"/>
      <c r="I462" s="37"/>
      <c r="J462" s="67"/>
      <c r="K462" s="160"/>
      <c r="L462" s="25"/>
      <c r="M462" s="157"/>
      <c r="N462" s="25"/>
      <c r="O462" s="158"/>
      <c r="P462" s="158"/>
      <c r="Q462" s="177"/>
      <c r="R462" s="25"/>
      <c r="S462" s="20"/>
      <c r="T462" s="20"/>
      <c r="U462" s="20"/>
      <c r="V462" s="26"/>
      <c r="W462" s="106"/>
      <c r="X462" s="175"/>
      <c r="Y462" s="20"/>
      <c r="Z462" s="39"/>
      <c r="AA462" s="40"/>
      <c r="AB462" s="27"/>
      <c r="AC462" s="27"/>
      <c r="AD462" s="27"/>
      <c r="AE462" s="40"/>
      <c r="AF462" s="24"/>
      <c r="AG462" s="39"/>
      <c r="AH462" s="39"/>
      <c r="AI462" s="37"/>
      <c r="AJ462" s="37"/>
      <c r="AK462" s="39"/>
      <c r="AL462" s="39"/>
      <c r="AM462" s="37"/>
      <c r="AN462" s="37"/>
      <c r="AO462" s="27"/>
      <c r="AP462" s="27"/>
      <c r="AQ462" s="27"/>
      <c r="AR462" s="44"/>
      <c r="AS462" s="26"/>
      <c r="AT462" s="106"/>
      <c r="AU462" s="42"/>
      <c r="AV462" s="39"/>
      <c r="AW462" s="42"/>
      <c r="AX462" s="42"/>
      <c r="AY462" s="42"/>
      <c r="AZ462" s="37"/>
      <c r="BA462" s="37"/>
      <c r="BB462" s="37"/>
      <c r="BC462" s="37"/>
      <c r="BD462" s="159"/>
      <c r="BE462" s="27"/>
      <c r="BF462" s="20"/>
      <c r="BG462" s="30"/>
      <c r="BH462" s="94"/>
      <c r="BI462" s="60"/>
      <c r="BJ462" s="60"/>
    </row>
    <row r="463" spans="1:62" s="33" customFormat="1" ht="15" x14ac:dyDescent="0.2">
      <c r="A463" s="20"/>
      <c r="B463" s="36"/>
      <c r="C463" s="20"/>
      <c r="D463" s="20"/>
      <c r="E463" s="46"/>
      <c r="F463" s="20"/>
      <c r="G463" s="35"/>
      <c r="H463" s="35"/>
      <c r="I463" s="37"/>
      <c r="J463" s="67"/>
      <c r="K463" s="160"/>
      <c r="L463" s="25"/>
      <c r="M463" s="157"/>
      <c r="N463" s="25"/>
      <c r="O463" s="158"/>
      <c r="P463" s="158"/>
      <c r="Q463" s="177"/>
      <c r="R463" s="25"/>
      <c r="S463" s="20"/>
      <c r="T463" s="20"/>
      <c r="U463" s="20"/>
      <c r="V463" s="26"/>
      <c r="W463" s="106"/>
      <c r="X463" s="175"/>
      <c r="Y463" s="20"/>
      <c r="Z463" s="39"/>
      <c r="AA463" s="40"/>
      <c r="AB463" s="27"/>
      <c r="AC463" s="27"/>
      <c r="AD463" s="27"/>
      <c r="AE463" s="40"/>
      <c r="AF463" s="24"/>
      <c r="AG463" s="39"/>
      <c r="AH463" s="39"/>
      <c r="AI463" s="37"/>
      <c r="AJ463" s="37"/>
      <c r="AK463" s="39"/>
      <c r="AL463" s="39"/>
      <c r="AM463" s="37"/>
      <c r="AN463" s="37"/>
      <c r="AO463" s="27"/>
      <c r="AP463" s="27"/>
      <c r="AQ463" s="27"/>
      <c r="AR463" s="44"/>
      <c r="AS463" s="42"/>
      <c r="AT463" s="41"/>
      <c r="AU463" s="42"/>
      <c r="AV463" s="39"/>
      <c r="AW463" s="42"/>
      <c r="AX463" s="42"/>
      <c r="AY463" s="42"/>
      <c r="AZ463" s="37"/>
      <c r="BA463" s="37"/>
      <c r="BB463" s="37"/>
      <c r="BC463" s="37"/>
      <c r="BD463" s="159"/>
      <c r="BE463" s="27"/>
      <c r="BF463" s="20"/>
      <c r="BG463" s="30"/>
      <c r="BH463" s="94"/>
      <c r="BI463" s="60"/>
      <c r="BJ463" s="60"/>
    </row>
    <row r="464" spans="1:62" s="33" customFormat="1" ht="15" x14ac:dyDescent="0.2">
      <c r="A464" s="20"/>
      <c r="B464" s="36"/>
      <c r="C464" s="20"/>
      <c r="D464" s="20"/>
      <c r="E464" s="46"/>
      <c r="F464" s="20"/>
      <c r="G464" s="35"/>
      <c r="H464" s="35"/>
      <c r="I464" s="37"/>
      <c r="J464" s="67"/>
      <c r="K464" s="160"/>
      <c r="L464" s="25"/>
      <c r="M464" s="157"/>
      <c r="N464" s="25"/>
      <c r="O464" s="158"/>
      <c r="P464" s="158"/>
      <c r="Q464" s="177"/>
      <c r="R464" s="25"/>
      <c r="S464" s="20"/>
      <c r="T464" s="20"/>
      <c r="U464" s="20"/>
      <c r="V464" s="26"/>
      <c r="W464" s="48"/>
      <c r="X464" s="175"/>
      <c r="Y464" s="20"/>
      <c r="Z464" s="39"/>
      <c r="AA464" s="40"/>
      <c r="AB464" s="27"/>
      <c r="AC464" s="27"/>
      <c r="AD464" s="27"/>
      <c r="AE464" s="40"/>
      <c r="AF464" s="24"/>
      <c r="AG464" s="39"/>
      <c r="AH464" s="39"/>
      <c r="AI464" s="37"/>
      <c r="AJ464" s="37"/>
      <c r="AK464" s="39"/>
      <c r="AL464" s="39"/>
      <c r="AM464" s="37"/>
      <c r="AN464" s="37"/>
      <c r="AO464" s="27"/>
      <c r="AP464" s="27"/>
      <c r="AQ464" s="27"/>
      <c r="AR464" s="44"/>
      <c r="AS464" s="26"/>
      <c r="AT464" s="48"/>
      <c r="AU464" s="42"/>
      <c r="AV464" s="39"/>
      <c r="AW464" s="42"/>
      <c r="AX464" s="42"/>
      <c r="AY464" s="42"/>
      <c r="AZ464" s="37"/>
      <c r="BA464" s="37"/>
      <c r="BB464" s="37"/>
      <c r="BC464" s="37"/>
      <c r="BD464" s="159"/>
      <c r="BE464" s="27"/>
      <c r="BF464" s="20"/>
      <c r="BG464" s="30"/>
      <c r="BH464" s="94"/>
      <c r="BI464" s="60"/>
      <c r="BJ464" s="60"/>
    </row>
    <row r="465" spans="1:62" s="33" customFormat="1" ht="15" x14ac:dyDescent="0.2">
      <c r="A465" s="20"/>
      <c r="B465" s="36"/>
      <c r="C465" s="20"/>
      <c r="D465" s="20"/>
      <c r="E465" s="46"/>
      <c r="F465" s="20"/>
      <c r="G465" s="35"/>
      <c r="H465" s="35"/>
      <c r="I465" s="37"/>
      <c r="J465" s="63"/>
      <c r="K465" s="160"/>
      <c r="L465" s="25"/>
      <c r="M465" s="157"/>
      <c r="N465" s="25"/>
      <c r="O465" s="158"/>
      <c r="P465" s="158"/>
      <c r="Q465" s="177"/>
      <c r="R465" s="25"/>
      <c r="S465" s="20"/>
      <c r="T465" s="20"/>
      <c r="U465" s="20"/>
      <c r="V465" s="26"/>
      <c r="W465" s="48"/>
      <c r="X465" s="175"/>
      <c r="Y465" s="20"/>
      <c r="Z465" s="39"/>
      <c r="AA465" s="40"/>
      <c r="AB465" s="27"/>
      <c r="AC465" s="27"/>
      <c r="AD465" s="27"/>
      <c r="AE465" s="40"/>
      <c r="AF465" s="24"/>
      <c r="AG465" s="39"/>
      <c r="AH465" s="39"/>
      <c r="AI465" s="37"/>
      <c r="AJ465" s="37"/>
      <c r="AK465" s="39"/>
      <c r="AL465" s="39"/>
      <c r="AM465" s="37"/>
      <c r="AN465" s="37"/>
      <c r="AO465" s="27"/>
      <c r="AP465" s="27"/>
      <c r="AQ465" s="27"/>
      <c r="AR465" s="44"/>
      <c r="AS465" s="42"/>
      <c r="AT465" s="41"/>
      <c r="AU465" s="42"/>
      <c r="AV465" s="39"/>
      <c r="AW465" s="42"/>
      <c r="AX465" s="42"/>
      <c r="AY465" s="42"/>
      <c r="AZ465" s="37"/>
      <c r="BA465" s="37"/>
      <c r="BB465" s="37"/>
      <c r="BC465" s="37"/>
      <c r="BD465" s="159"/>
      <c r="BE465" s="27"/>
      <c r="BF465" s="20"/>
      <c r="BG465" s="30"/>
      <c r="BH465" s="94"/>
      <c r="BI465" s="60"/>
      <c r="BJ465" s="60"/>
    </row>
    <row r="466" spans="1:62" s="33" customFormat="1" ht="15" x14ac:dyDescent="0.2">
      <c r="A466" s="20"/>
      <c r="B466" s="36"/>
      <c r="C466" s="20"/>
      <c r="D466" s="20"/>
      <c r="E466" s="46"/>
      <c r="F466" s="20"/>
      <c r="G466" s="35"/>
      <c r="H466" s="35"/>
      <c r="I466" s="37"/>
      <c r="J466" s="67"/>
      <c r="K466" s="180"/>
      <c r="L466" s="25"/>
      <c r="M466" s="157"/>
      <c r="N466" s="25"/>
      <c r="O466" s="158"/>
      <c r="P466" s="158"/>
      <c r="Q466" s="177"/>
      <c r="R466" s="25"/>
      <c r="S466" s="20"/>
      <c r="T466" s="20"/>
      <c r="U466" s="20"/>
      <c r="V466" s="26"/>
      <c r="W466" s="48"/>
      <c r="X466" s="175"/>
      <c r="Y466" s="20"/>
      <c r="Z466" s="39"/>
      <c r="AA466" s="40"/>
      <c r="AB466" s="27"/>
      <c r="AC466" s="27"/>
      <c r="AD466" s="27"/>
      <c r="AE466" s="40"/>
      <c r="AF466" s="24"/>
      <c r="AG466" s="39"/>
      <c r="AH466" s="39"/>
      <c r="AI466" s="37"/>
      <c r="AJ466" s="37"/>
      <c r="AK466" s="39"/>
      <c r="AL466" s="39"/>
      <c r="AM466" s="37"/>
      <c r="AN466" s="37"/>
      <c r="AO466" s="27"/>
      <c r="AP466" s="27"/>
      <c r="AQ466" s="27"/>
      <c r="AR466" s="44"/>
      <c r="AS466" s="26"/>
      <c r="AT466" s="48"/>
      <c r="AU466" s="42"/>
      <c r="AV466" s="39"/>
      <c r="AW466" s="42"/>
      <c r="AX466" s="42"/>
      <c r="AY466" s="42"/>
      <c r="AZ466" s="37"/>
      <c r="BA466" s="37"/>
      <c r="BB466" s="37"/>
      <c r="BC466" s="37"/>
      <c r="BD466" s="159"/>
      <c r="BE466" s="27"/>
      <c r="BF466" s="20"/>
      <c r="BG466" s="30"/>
      <c r="BH466" s="94"/>
      <c r="BI466" s="60"/>
      <c r="BJ466" s="60"/>
    </row>
    <row r="467" spans="1:62" s="33" customFormat="1" ht="15" x14ac:dyDescent="0.2">
      <c r="A467" s="20"/>
      <c r="B467" s="36"/>
      <c r="C467" s="20"/>
      <c r="D467" s="20"/>
      <c r="E467" s="46"/>
      <c r="F467" s="20"/>
      <c r="G467" s="35"/>
      <c r="H467" s="35"/>
      <c r="I467" s="37"/>
      <c r="J467" s="67"/>
      <c r="K467" s="160"/>
      <c r="L467" s="25"/>
      <c r="M467" s="157"/>
      <c r="N467" s="25"/>
      <c r="O467" s="158"/>
      <c r="P467" s="158"/>
      <c r="Q467" s="177"/>
      <c r="R467" s="25"/>
      <c r="S467" s="20"/>
      <c r="T467" s="20"/>
      <c r="U467" s="20"/>
      <c r="V467" s="26"/>
      <c r="W467" s="48"/>
      <c r="X467" s="175"/>
      <c r="Y467" s="20"/>
      <c r="Z467" s="39"/>
      <c r="AA467" s="40"/>
      <c r="AB467" s="27"/>
      <c r="AC467" s="27"/>
      <c r="AD467" s="27"/>
      <c r="AE467" s="40"/>
      <c r="AF467" s="24"/>
      <c r="AG467" s="39"/>
      <c r="AH467" s="39"/>
      <c r="AI467" s="37"/>
      <c r="AJ467" s="37"/>
      <c r="AK467" s="39"/>
      <c r="AL467" s="39"/>
      <c r="AM467" s="37"/>
      <c r="AN467" s="37"/>
      <c r="AO467" s="27"/>
      <c r="AP467" s="27"/>
      <c r="AQ467" s="27"/>
      <c r="AR467" s="44"/>
      <c r="AS467" s="42"/>
      <c r="AT467" s="41"/>
      <c r="AU467" s="42"/>
      <c r="AV467" s="39"/>
      <c r="AW467" s="42"/>
      <c r="AX467" s="42"/>
      <c r="AY467" s="42"/>
      <c r="AZ467" s="37"/>
      <c r="BA467" s="37"/>
      <c r="BB467" s="37"/>
      <c r="BC467" s="37"/>
      <c r="BD467" s="159"/>
      <c r="BE467" s="27"/>
      <c r="BF467" s="20"/>
      <c r="BG467" s="30"/>
      <c r="BH467" s="94"/>
      <c r="BI467" s="60"/>
      <c r="BJ467" s="60"/>
    </row>
    <row r="468" spans="1:62" s="33" customFormat="1" ht="15" x14ac:dyDescent="0.2">
      <c r="A468" s="20"/>
      <c r="B468" s="36"/>
      <c r="C468" s="20"/>
      <c r="D468" s="20"/>
      <c r="E468" s="46"/>
      <c r="F468" s="20"/>
      <c r="G468" s="35"/>
      <c r="H468" s="35"/>
      <c r="I468" s="37"/>
      <c r="J468" s="67"/>
      <c r="K468" s="160"/>
      <c r="L468" s="25"/>
      <c r="M468" s="157"/>
      <c r="N468" s="25"/>
      <c r="O468" s="158"/>
      <c r="P468" s="158"/>
      <c r="Q468" s="177"/>
      <c r="R468" s="25"/>
      <c r="S468" s="20"/>
      <c r="T468" s="20"/>
      <c r="U468" s="20"/>
      <c r="V468" s="26"/>
      <c r="W468" s="48"/>
      <c r="X468" s="175"/>
      <c r="Y468" s="20"/>
      <c r="Z468" s="39"/>
      <c r="AA468" s="40"/>
      <c r="AB468" s="27"/>
      <c r="AC468" s="27"/>
      <c r="AD468" s="27"/>
      <c r="AE468" s="40"/>
      <c r="AF468" s="24"/>
      <c r="AG468" s="39"/>
      <c r="AH468" s="39"/>
      <c r="AI468" s="37"/>
      <c r="AJ468" s="37"/>
      <c r="AK468" s="39"/>
      <c r="AL468" s="39"/>
      <c r="AM468" s="37"/>
      <c r="AN468" s="37"/>
      <c r="AO468" s="27"/>
      <c r="AP468" s="27"/>
      <c r="AQ468" s="27"/>
      <c r="AR468" s="44"/>
      <c r="AS468" s="42"/>
      <c r="AT468" s="41"/>
      <c r="AU468" s="42"/>
      <c r="AV468" s="39"/>
      <c r="AW468" s="42"/>
      <c r="AX468" s="42"/>
      <c r="AY468" s="42"/>
      <c r="AZ468" s="37"/>
      <c r="BA468" s="37"/>
      <c r="BB468" s="37"/>
      <c r="BC468" s="37"/>
      <c r="BD468" s="159"/>
      <c r="BE468" s="27"/>
      <c r="BF468" s="20"/>
      <c r="BG468" s="30"/>
      <c r="BH468" s="94"/>
      <c r="BI468" s="60"/>
      <c r="BJ468" s="60"/>
    </row>
    <row r="469" spans="1:62" s="33" customFormat="1" ht="15" x14ac:dyDescent="0.2">
      <c r="A469" s="20"/>
      <c r="B469" s="36"/>
      <c r="C469" s="20"/>
      <c r="D469" s="20"/>
      <c r="E469" s="46"/>
      <c r="F469" s="20"/>
      <c r="G469" s="35"/>
      <c r="H469" s="35"/>
      <c r="I469" s="37"/>
      <c r="J469" s="67"/>
      <c r="K469" s="160"/>
      <c r="L469" s="25"/>
      <c r="M469" s="157"/>
      <c r="N469" s="25"/>
      <c r="O469" s="158"/>
      <c r="P469" s="158"/>
      <c r="Q469" s="177"/>
      <c r="R469" s="25"/>
      <c r="S469" s="20"/>
      <c r="T469" s="20"/>
      <c r="U469" s="20"/>
      <c r="V469" s="26"/>
      <c r="W469" s="48"/>
      <c r="X469" s="175"/>
      <c r="Y469" s="20"/>
      <c r="Z469" s="39"/>
      <c r="AA469" s="40"/>
      <c r="AB469" s="27"/>
      <c r="AC469" s="27"/>
      <c r="AD469" s="27"/>
      <c r="AE469" s="40"/>
      <c r="AF469" s="24"/>
      <c r="AG469" s="39"/>
      <c r="AH469" s="39"/>
      <c r="AI469" s="37"/>
      <c r="AJ469" s="37"/>
      <c r="AK469" s="39"/>
      <c r="AL469" s="39"/>
      <c r="AM469" s="37"/>
      <c r="AN469" s="37"/>
      <c r="AO469" s="27"/>
      <c r="AP469" s="27"/>
      <c r="AQ469" s="27"/>
      <c r="AR469" s="44"/>
      <c r="AS469" s="42"/>
      <c r="AT469" s="41"/>
      <c r="AU469" s="42"/>
      <c r="AV469" s="39"/>
      <c r="AW469" s="42"/>
      <c r="AX469" s="42"/>
      <c r="AY469" s="42"/>
      <c r="AZ469" s="37"/>
      <c r="BA469" s="37"/>
      <c r="BB469" s="37"/>
      <c r="BC469" s="37"/>
      <c r="BD469" s="159"/>
      <c r="BE469" s="27"/>
      <c r="BF469" s="20"/>
      <c r="BG469" s="30"/>
      <c r="BH469" s="94"/>
      <c r="BI469" s="60"/>
      <c r="BJ469" s="60"/>
    </row>
    <row r="470" spans="1:62" s="33" customFormat="1" ht="15" x14ac:dyDescent="0.2">
      <c r="A470" s="20"/>
      <c r="B470" s="36"/>
      <c r="C470" s="46"/>
      <c r="D470" s="20"/>
      <c r="E470" s="46"/>
      <c r="F470" s="20"/>
      <c r="G470" s="35"/>
      <c r="H470" s="35"/>
      <c r="I470" s="37"/>
      <c r="J470" s="63"/>
      <c r="K470" s="160"/>
      <c r="L470" s="25"/>
      <c r="M470" s="157"/>
      <c r="N470" s="25"/>
      <c r="O470" s="158"/>
      <c r="P470" s="158"/>
      <c r="Q470" s="177"/>
      <c r="R470" s="25"/>
      <c r="S470" s="20"/>
      <c r="T470" s="20"/>
      <c r="U470" s="20"/>
      <c r="V470" s="26"/>
      <c r="W470" s="48"/>
      <c r="X470" s="46"/>
      <c r="Y470" s="20"/>
      <c r="Z470" s="39"/>
      <c r="AA470" s="40"/>
      <c r="AB470" s="27"/>
      <c r="AC470" s="27"/>
      <c r="AD470" s="27"/>
      <c r="AE470" s="40"/>
      <c r="AF470" s="24"/>
      <c r="AG470" s="39"/>
      <c r="AH470" s="39"/>
      <c r="AI470" s="37"/>
      <c r="AJ470" s="37"/>
      <c r="AK470" s="39"/>
      <c r="AL470" s="39"/>
      <c r="AM470" s="37"/>
      <c r="AN470" s="37"/>
      <c r="AO470" s="27"/>
      <c r="AP470" s="27"/>
      <c r="AQ470" s="27"/>
      <c r="AR470" s="44"/>
      <c r="AS470" s="42"/>
      <c r="AT470" s="41"/>
      <c r="AU470" s="42"/>
      <c r="AV470" s="39"/>
      <c r="AW470" s="42"/>
      <c r="AX470" s="42"/>
      <c r="AY470" s="42"/>
      <c r="AZ470" s="37"/>
      <c r="BA470" s="37"/>
      <c r="BB470" s="37"/>
      <c r="BC470" s="37"/>
      <c r="BD470" s="159"/>
      <c r="BE470" s="27"/>
      <c r="BF470" s="20"/>
      <c r="BG470" s="30"/>
      <c r="BH470" s="94"/>
      <c r="BI470" s="60"/>
      <c r="BJ470" s="60"/>
    </row>
    <row r="471" spans="1:62" s="33" customFormat="1" ht="15" x14ac:dyDescent="0.2">
      <c r="A471" s="20"/>
      <c r="B471" s="36"/>
      <c r="C471" s="20"/>
      <c r="D471" s="20"/>
      <c r="E471" s="46"/>
      <c r="F471" s="20"/>
      <c r="G471" s="35"/>
      <c r="H471" s="35"/>
      <c r="I471" s="37"/>
      <c r="J471" s="51"/>
      <c r="K471" s="160"/>
      <c r="L471" s="25"/>
      <c r="M471" s="157"/>
      <c r="N471" s="25"/>
      <c r="O471" s="158"/>
      <c r="P471" s="158"/>
      <c r="Q471" s="177"/>
      <c r="R471" s="25"/>
      <c r="S471" s="20"/>
      <c r="T471" s="20"/>
      <c r="U471" s="20"/>
      <c r="V471" s="26"/>
      <c r="W471" s="48"/>
      <c r="X471" s="175"/>
      <c r="Y471" s="20"/>
      <c r="Z471" s="39"/>
      <c r="AA471" s="40"/>
      <c r="AB471" s="27"/>
      <c r="AC471" s="27"/>
      <c r="AD471" s="27"/>
      <c r="AE471" s="40"/>
      <c r="AF471" s="24"/>
      <c r="AG471" s="39"/>
      <c r="AH471" s="39"/>
      <c r="AI471" s="37"/>
      <c r="AJ471" s="37"/>
      <c r="AK471" s="39"/>
      <c r="AL471" s="39"/>
      <c r="AM471" s="37"/>
      <c r="AN471" s="37"/>
      <c r="AO471" s="27"/>
      <c r="AP471" s="27"/>
      <c r="AQ471" s="27"/>
      <c r="AR471" s="44"/>
      <c r="AS471" s="42"/>
      <c r="AT471" s="41"/>
      <c r="AU471" s="42"/>
      <c r="AV471" s="39"/>
      <c r="AW471" s="42"/>
      <c r="AX471" s="42"/>
      <c r="AY471" s="42"/>
      <c r="AZ471" s="37"/>
      <c r="BA471" s="37"/>
      <c r="BB471" s="37"/>
      <c r="BC471" s="37"/>
      <c r="BD471" s="159"/>
      <c r="BE471" s="27"/>
      <c r="BF471" s="20"/>
      <c r="BG471" s="30"/>
      <c r="BH471" s="94"/>
      <c r="BI471" s="60"/>
      <c r="BJ471" s="60"/>
    </row>
    <row r="472" spans="1:62" s="33" customFormat="1" ht="15" x14ac:dyDescent="0.2">
      <c r="A472" s="20"/>
      <c r="B472" s="36"/>
      <c r="C472" s="20"/>
      <c r="D472" s="20"/>
      <c r="E472" s="46"/>
      <c r="F472" s="20"/>
      <c r="G472" s="35"/>
      <c r="H472" s="35"/>
      <c r="I472" s="37"/>
      <c r="J472" s="51"/>
      <c r="K472" s="160"/>
      <c r="L472" s="25"/>
      <c r="M472" s="157"/>
      <c r="N472" s="25"/>
      <c r="O472" s="158"/>
      <c r="P472" s="158"/>
      <c r="Q472" s="177"/>
      <c r="R472" s="25"/>
      <c r="S472" s="20"/>
      <c r="T472" s="20"/>
      <c r="U472" s="20"/>
      <c r="V472" s="26"/>
      <c r="W472" s="48"/>
      <c r="X472" s="175"/>
      <c r="Y472" s="20"/>
      <c r="Z472" s="39"/>
      <c r="AA472" s="40"/>
      <c r="AB472" s="27"/>
      <c r="AC472" s="27"/>
      <c r="AD472" s="27"/>
      <c r="AE472" s="40"/>
      <c r="AF472" s="24"/>
      <c r="AG472" s="39"/>
      <c r="AH472" s="39"/>
      <c r="AI472" s="37"/>
      <c r="AJ472" s="37"/>
      <c r="AK472" s="39"/>
      <c r="AL472" s="39"/>
      <c r="AM472" s="37"/>
      <c r="AN472" s="37"/>
      <c r="AO472" s="27"/>
      <c r="AP472" s="27"/>
      <c r="AQ472" s="27"/>
      <c r="AR472" s="44"/>
      <c r="AS472" s="42"/>
      <c r="AT472" s="41"/>
      <c r="AU472" s="42"/>
      <c r="AV472" s="39"/>
      <c r="AW472" s="42"/>
      <c r="AX472" s="42"/>
      <c r="AY472" s="42"/>
      <c r="AZ472" s="37"/>
      <c r="BA472" s="37"/>
      <c r="BB472" s="37"/>
      <c r="BC472" s="37"/>
      <c r="BD472" s="159"/>
      <c r="BE472" s="27"/>
      <c r="BF472" s="20"/>
      <c r="BG472" s="30"/>
      <c r="BH472" s="94"/>
      <c r="BI472" s="60"/>
      <c r="BJ472" s="60"/>
    </row>
    <row r="473" spans="1:62" s="33" customFormat="1" ht="15" x14ac:dyDescent="0.2">
      <c r="A473" s="20"/>
      <c r="B473" s="36"/>
      <c r="C473" s="20"/>
      <c r="D473" s="20"/>
      <c r="E473" s="46"/>
      <c r="F473" s="20"/>
      <c r="G473" s="35"/>
      <c r="H473" s="35"/>
      <c r="I473" s="37"/>
      <c r="J473" s="51"/>
      <c r="K473" s="160"/>
      <c r="L473" s="25"/>
      <c r="M473" s="157"/>
      <c r="N473" s="25"/>
      <c r="O473" s="158"/>
      <c r="P473" s="158"/>
      <c r="Q473" s="177"/>
      <c r="R473" s="25"/>
      <c r="S473" s="20"/>
      <c r="T473" s="20"/>
      <c r="U473" s="20"/>
      <c r="V473" s="26"/>
      <c r="W473" s="48"/>
      <c r="X473" s="175"/>
      <c r="Y473" s="20"/>
      <c r="Z473" s="39"/>
      <c r="AA473" s="40"/>
      <c r="AB473" s="27"/>
      <c r="AC473" s="27"/>
      <c r="AD473" s="27"/>
      <c r="AE473" s="40"/>
      <c r="AF473" s="24"/>
      <c r="AG473" s="39"/>
      <c r="AH473" s="39"/>
      <c r="AI473" s="37"/>
      <c r="AJ473" s="37"/>
      <c r="AK473" s="39"/>
      <c r="AL473" s="39"/>
      <c r="AM473" s="37"/>
      <c r="AN473" s="37"/>
      <c r="AO473" s="27"/>
      <c r="AP473" s="27"/>
      <c r="AQ473" s="27"/>
      <c r="AR473" s="44"/>
      <c r="AS473" s="42"/>
      <c r="AT473" s="41"/>
      <c r="AU473" s="42"/>
      <c r="AV473" s="39"/>
      <c r="AW473" s="42"/>
      <c r="AX473" s="42"/>
      <c r="AY473" s="42"/>
      <c r="AZ473" s="37"/>
      <c r="BA473" s="37"/>
      <c r="BB473" s="37"/>
      <c r="BC473" s="37"/>
      <c r="BD473" s="159"/>
      <c r="BE473" s="27"/>
      <c r="BF473" s="20"/>
      <c r="BG473" s="30"/>
      <c r="BH473" s="94"/>
      <c r="BI473" s="60"/>
      <c r="BJ473" s="60"/>
    </row>
    <row r="474" spans="1:62" s="33" customFormat="1" ht="15" x14ac:dyDescent="0.2">
      <c r="A474" s="20"/>
      <c r="B474" s="36"/>
      <c r="C474" s="20"/>
      <c r="D474" s="20"/>
      <c r="E474" s="46"/>
      <c r="F474" s="20"/>
      <c r="G474" s="35"/>
      <c r="H474" s="35"/>
      <c r="I474" s="37"/>
      <c r="J474" s="51"/>
      <c r="K474" s="160"/>
      <c r="L474" s="25"/>
      <c r="M474" s="157"/>
      <c r="N474" s="25"/>
      <c r="O474" s="158"/>
      <c r="P474" s="158"/>
      <c r="Q474" s="177"/>
      <c r="R474" s="25"/>
      <c r="S474" s="20"/>
      <c r="T474" s="20"/>
      <c r="U474" s="20"/>
      <c r="V474" s="26"/>
      <c r="W474" s="48"/>
      <c r="X474" s="175"/>
      <c r="Y474" s="20"/>
      <c r="Z474" s="39"/>
      <c r="AA474" s="40"/>
      <c r="AB474" s="27"/>
      <c r="AC474" s="27"/>
      <c r="AD474" s="27"/>
      <c r="AE474" s="40"/>
      <c r="AF474" s="24"/>
      <c r="AG474" s="39"/>
      <c r="AH474" s="39"/>
      <c r="AI474" s="37"/>
      <c r="AJ474" s="37"/>
      <c r="AK474" s="39"/>
      <c r="AL474" s="39"/>
      <c r="AM474" s="37"/>
      <c r="AN474" s="37"/>
      <c r="AO474" s="27"/>
      <c r="AP474" s="27"/>
      <c r="AQ474" s="27"/>
      <c r="AR474" s="44"/>
      <c r="AS474" s="42"/>
      <c r="AT474" s="41"/>
      <c r="AU474" s="42"/>
      <c r="AV474" s="39"/>
      <c r="AW474" s="42"/>
      <c r="AX474" s="42"/>
      <c r="AY474" s="42"/>
      <c r="AZ474" s="37"/>
      <c r="BA474" s="37"/>
      <c r="BB474" s="37"/>
      <c r="BC474" s="37"/>
      <c r="BD474" s="159"/>
      <c r="BE474" s="27"/>
      <c r="BF474" s="20"/>
      <c r="BG474" s="30"/>
      <c r="BH474" s="94"/>
      <c r="BI474" s="60"/>
      <c r="BJ474" s="60"/>
    </row>
    <row r="475" spans="1:62" s="33" customFormat="1" ht="15" x14ac:dyDescent="0.2">
      <c r="A475" s="20"/>
      <c r="B475" s="36"/>
      <c r="C475" s="20"/>
      <c r="D475" s="20"/>
      <c r="E475" s="46"/>
      <c r="F475" s="20"/>
      <c r="G475" s="35"/>
      <c r="H475" s="35"/>
      <c r="I475" s="37"/>
      <c r="J475" s="51"/>
      <c r="K475" s="160"/>
      <c r="L475" s="25"/>
      <c r="M475" s="157"/>
      <c r="N475" s="25"/>
      <c r="O475" s="158"/>
      <c r="P475" s="158"/>
      <c r="Q475" s="177"/>
      <c r="R475" s="25"/>
      <c r="S475" s="20"/>
      <c r="T475" s="20"/>
      <c r="U475" s="20"/>
      <c r="V475" s="26"/>
      <c r="W475" s="48"/>
      <c r="X475" s="175"/>
      <c r="Y475" s="20"/>
      <c r="Z475" s="39"/>
      <c r="AA475" s="40"/>
      <c r="AB475" s="27"/>
      <c r="AC475" s="27"/>
      <c r="AD475" s="27"/>
      <c r="AE475" s="40"/>
      <c r="AF475" s="24"/>
      <c r="AG475" s="39"/>
      <c r="AH475" s="39"/>
      <c r="AI475" s="37"/>
      <c r="AJ475" s="37"/>
      <c r="AK475" s="39"/>
      <c r="AL475" s="39"/>
      <c r="AM475" s="37"/>
      <c r="AN475" s="37"/>
      <c r="AO475" s="27"/>
      <c r="AP475" s="27"/>
      <c r="AQ475" s="27"/>
      <c r="AR475" s="44"/>
      <c r="AS475" s="42"/>
      <c r="AT475" s="41"/>
      <c r="AU475" s="42"/>
      <c r="AV475" s="39"/>
      <c r="AW475" s="42"/>
      <c r="AX475" s="42"/>
      <c r="AY475" s="42"/>
      <c r="AZ475" s="37"/>
      <c r="BA475" s="37"/>
      <c r="BB475" s="37"/>
      <c r="BC475" s="37"/>
      <c r="BD475" s="159"/>
      <c r="BE475" s="27"/>
      <c r="BF475" s="20"/>
      <c r="BG475" s="30"/>
      <c r="BH475" s="94"/>
      <c r="BI475" s="60"/>
      <c r="BJ475" s="60"/>
    </row>
    <row r="476" spans="1:62" s="33" customFormat="1" ht="15" x14ac:dyDescent="0.2">
      <c r="A476" s="20"/>
      <c r="B476" s="36"/>
      <c r="C476" s="20"/>
      <c r="D476" s="20"/>
      <c r="E476" s="46"/>
      <c r="F476" s="20"/>
      <c r="G476" s="35"/>
      <c r="H476" s="35"/>
      <c r="I476" s="24"/>
      <c r="J476" s="51"/>
      <c r="K476" s="20"/>
      <c r="L476" s="25"/>
      <c r="M476" s="157"/>
      <c r="N476" s="25"/>
      <c r="O476" s="158"/>
      <c r="P476" s="158"/>
      <c r="Q476" s="177"/>
      <c r="R476" s="25"/>
      <c r="S476" s="20"/>
      <c r="T476" s="20"/>
      <c r="U476" s="20"/>
      <c r="V476" s="26"/>
      <c r="W476" s="48"/>
      <c r="X476" s="175"/>
      <c r="Y476" s="20"/>
      <c r="Z476" s="39"/>
      <c r="AA476" s="40"/>
      <c r="AB476" s="27"/>
      <c r="AC476" s="27"/>
      <c r="AD476" s="27"/>
      <c r="AE476" s="40"/>
      <c r="AF476" s="24"/>
      <c r="AG476" s="39"/>
      <c r="AH476" s="39"/>
      <c r="AI476" s="37"/>
      <c r="AJ476" s="37"/>
      <c r="AK476" s="39"/>
      <c r="AL476" s="39"/>
      <c r="AM476" s="37"/>
      <c r="AN476" s="37"/>
      <c r="AO476" s="27"/>
      <c r="AP476" s="27"/>
      <c r="AQ476" s="27"/>
      <c r="AR476" s="44"/>
      <c r="AS476" s="42"/>
      <c r="AT476" s="41"/>
      <c r="AU476" s="42"/>
      <c r="AV476" s="39"/>
      <c r="AW476" s="42"/>
      <c r="AX476" s="42"/>
      <c r="AY476" s="42"/>
      <c r="AZ476" s="37"/>
      <c r="BA476" s="37"/>
      <c r="BB476" s="37"/>
      <c r="BC476" s="37"/>
      <c r="BD476" s="159"/>
      <c r="BE476" s="27"/>
      <c r="BF476" s="20"/>
      <c r="BG476" s="30"/>
      <c r="BH476" s="94"/>
      <c r="BI476" s="60"/>
      <c r="BJ476" s="60"/>
    </row>
    <row r="477" spans="1:62" s="33" customFormat="1" ht="15" x14ac:dyDescent="0.2">
      <c r="A477" s="20"/>
      <c r="B477" s="36"/>
      <c r="C477" s="20"/>
      <c r="D477" s="20"/>
      <c r="E477" s="46"/>
      <c r="F477" s="20"/>
      <c r="G477" s="35"/>
      <c r="H477" s="35"/>
      <c r="I477" s="37"/>
      <c r="J477" s="51"/>
      <c r="K477" s="160"/>
      <c r="L477" s="25"/>
      <c r="M477" s="157"/>
      <c r="N477" s="25"/>
      <c r="O477" s="158"/>
      <c r="P477" s="158"/>
      <c r="Q477" s="177"/>
      <c r="R477" s="25"/>
      <c r="S477" s="20"/>
      <c r="T477" s="20"/>
      <c r="U477" s="20"/>
      <c r="V477" s="26"/>
      <c r="W477" s="48"/>
      <c r="X477" s="175"/>
      <c r="Y477" s="20"/>
      <c r="Z477" s="39"/>
      <c r="AA477" s="40"/>
      <c r="AB477" s="27"/>
      <c r="AC477" s="27"/>
      <c r="AD477" s="27"/>
      <c r="AE477" s="40"/>
      <c r="AF477" s="24"/>
      <c r="AG477" s="39"/>
      <c r="AH477" s="39"/>
      <c r="AI477" s="37"/>
      <c r="AJ477" s="37"/>
      <c r="AK477" s="39"/>
      <c r="AL477" s="39"/>
      <c r="AM477" s="37"/>
      <c r="AN477" s="37"/>
      <c r="AO477" s="27"/>
      <c r="AP477" s="27"/>
      <c r="AQ477" s="27"/>
      <c r="AR477" s="44"/>
      <c r="AS477" s="42"/>
      <c r="AT477" s="41"/>
      <c r="AU477" s="42"/>
      <c r="AV477" s="39"/>
      <c r="AW477" s="42"/>
      <c r="AX477" s="42"/>
      <c r="AY477" s="42"/>
      <c r="AZ477" s="37"/>
      <c r="BA477" s="37"/>
      <c r="BB477" s="37"/>
      <c r="BC477" s="37"/>
      <c r="BD477" s="159"/>
      <c r="BE477" s="27"/>
      <c r="BF477" s="20"/>
      <c r="BG477" s="30"/>
      <c r="BH477" s="94"/>
      <c r="BI477" s="60"/>
      <c r="BJ477" s="60"/>
    </row>
    <row r="478" spans="1:62" s="33" customFormat="1" ht="15" x14ac:dyDescent="0.2">
      <c r="A478" s="20"/>
      <c r="B478" s="36"/>
      <c r="C478" s="20"/>
      <c r="D478" s="20"/>
      <c r="E478" s="46"/>
      <c r="F478" s="20"/>
      <c r="G478" s="35"/>
      <c r="H478" s="35"/>
      <c r="I478" s="37"/>
      <c r="J478" s="67"/>
      <c r="K478" s="160"/>
      <c r="L478" s="25"/>
      <c r="M478" s="157"/>
      <c r="N478" s="25"/>
      <c r="O478" s="158"/>
      <c r="P478" s="158"/>
      <c r="Q478" s="177"/>
      <c r="R478" s="25"/>
      <c r="S478" s="20"/>
      <c r="T478" s="20"/>
      <c r="U478" s="20"/>
      <c r="V478" s="26"/>
      <c r="W478" s="106"/>
      <c r="X478" s="175"/>
      <c r="Y478" s="20"/>
      <c r="Z478" s="39"/>
      <c r="AA478" s="40"/>
      <c r="AB478" s="27"/>
      <c r="AC478" s="27"/>
      <c r="AD478" s="27"/>
      <c r="AE478" s="40"/>
      <c r="AF478" s="24"/>
      <c r="AG478" s="39"/>
      <c r="AH478" s="39"/>
      <c r="AI478" s="37"/>
      <c r="AJ478" s="37"/>
      <c r="AK478" s="39"/>
      <c r="AL478" s="39"/>
      <c r="AM478" s="37"/>
      <c r="AN478" s="37"/>
      <c r="AO478" s="27"/>
      <c r="AP478" s="27"/>
      <c r="AQ478" s="27"/>
      <c r="AR478" s="44"/>
      <c r="AS478" s="42"/>
      <c r="AT478" s="41"/>
      <c r="AU478" s="42"/>
      <c r="AV478" s="39"/>
      <c r="AW478" s="42"/>
      <c r="AX478" s="42"/>
      <c r="AY478" s="42"/>
      <c r="AZ478" s="37"/>
      <c r="BA478" s="37"/>
      <c r="BB478" s="37"/>
      <c r="BC478" s="37"/>
      <c r="BD478" s="159"/>
      <c r="BE478" s="27"/>
      <c r="BF478" s="20"/>
      <c r="BG478" s="30"/>
      <c r="BH478" s="94"/>
      <c r="BI478" s="60"/>
      <c r="BJ478" s="60"/>
    </row>
    <row r="479" spans="1:62" s="33" customFormat="1" ht="15" x14ac:dyDescent="0.2">
      <c r="A479" s="20"/>
      <c r="B479" s="36"/>
      <c r="C479" s="20"/>
      <c r="D479" s="20"/>
      <c r="E479" s="46"/>
      <c r="F479" s="20"/>
      <c r="G479" s="35"/>
      <c r="H479" s="35"/>
      <c r="I479" s="37"/>
      <c r="J479" s="51"/>
      <c r="K479" s="160"/>
      <c r="L479" s="25"/>
      <c r="M479" s="157"/>
      <c r="N479" s="25"/>
      <c r="O479" s="158"/>
      <c r="P479" s="158"/>
      <c r="Q479" s="177"/>
      <c r="R479" s="25"/>
      <c r="S479" s="20"/>
      <c r="T479" s="20"/>
      <c r="U479" s="20"/>
      <c r="V479" s="26"/>
      <c r="W479" s="48"/>
      <c r="X479" s="175"/>
      <c r="Y479" s="20"/>
      <c r="Z479" s="39"/>
      <c r="AA479" s="40"/>
      <c r="AB479" s="27"/>
      <c r="AC479" s="27"/>
      <c r="AD479" s="27"/>
      <c r="AE479" s="40"/>
      <c r="AF479" s="24"/>
      <c r="AG479" s="39"/>
      <c r="AH479" s="39"/>
      <c r="AI479" s="37"/>
      <c r="AJ479" s="37"/>
      <c r="AK479" s="39"/>
      <c r="AL479" s="39"/>
      <c r="AM479" s="37"/>
      <c r="AN479" s="37"/>
      <c r="AO479" s="27"/>
      <c r="AP479" s="27"/>
      <c r="AQ479" s="27"/>
      <c r="AR479" s="44"/>
      <c r="AS479" s="42"/>
      <c r="AT479" s="41"/>
      <c r="AU479" s="42"/>
      <c r="AV479" s="39"/>
      <c r="AW479" s="42"/>
      <c r="AX479" s="42"/>
      <c r="AY479" s="42"/>
      <c r="AZ479" s="37"/>
      <c r="BA479" s="37"/>
      <c r="BB479" s="37"/>
      <c r="BC479" s="37"/>
      <c r="BD479" s="159"/>
      <c r="BE479" s="27"/>
      <c r="BF479" s="20"/>
      <c r="BG479" s="30"/>
      <c r="BH479" s="94"/>
      <c r="BI479" s="60"/>
      <c r="BJ479" s="60"/>
    </row>
    <row r="480" spans="1:62" s="33" customFormat="1" ht="15" x14ac:dyDescent="0.2">
      <c r="A480" s="20"/>
      <c r="B480" s="36"/>
      <c r="C480" s="20"/>
      <c r="D480" s="20"/>
      <c r="E480" s="46"/>
      <c r="F480" s="20"/>
      <c r="G480" s="35"/>
      <c r="H480" s="35"/>
      <c r="I480" s="37"/>
      <c r="J480" s="51"/>
      <c r="K480" s="160"/>
      <c r="L480" s="25"/>
      <c r="M480" s="157"/>
      <c r="N480" s="25"/>
      <c r="O480" s="158"/>
      <c r="P480" s="158"/>
      <c r="Q480" s="177"/>
      <c r="R480" s="25"/>
      <c r="S480" s="20"/>
      <c r="T480" s="20"/>
      <c r="U480" s="20"/>
      <c r="V480" s="26"/>
      <c r="W480" s="48"/>
      <c r="X480" s="175"/>
      <c r="Y480" s="20"/>
      <c r="Z480" s="39"/>
      <c r="AA480" s="40"/>
      <c r="AB480" s="27"/>
      <c r="AC480" s="27"/>
      <c r="AD480" s="27"/>
      <c r="AE480" s="40"/>
      <c r="AF480" s="24"/>
      <c r="AG480" s="39"/>
      <c r="AH480" s="39"/>
      <c r="AI480" s="37"/>
      <c r="AJ480" s="37"/>
      <c r="AK480" s="39"/>
      <c r="AL480" s="39"/>
      <c r="AM480" s="37"/>
      <c r="AN480" s="37"/>
      <c r="AO480" s="27"/>
      <c r="AP480" s="27"/>
      <c r="AQ480" s="27"/>
      <c r="AR480" s="44"/>
      <c r="AS480" s="42"/>
      <c r="AT480" s="41"/>
      <c r="AU480" s="42"/>
      <c r="AV480" s="39"/>
      <c r="AW480" s="42"/>
      <c r="AX480" s="42"/>
      <c r="AY480" s="42"/>
      <c r="AZ480" s="37"/>
      <c r="BA480" s="37"/>
      <c r="BB480" s="37"/>
      <c r="BC480" s="37"/>
      <c r="BD480" s="159"/>
      <c r="BE480" s="27"/>
      <c r="BF480" s="20"/>
      <c r="BG480" s="30"/>
      <c r="BH480" s="94"/>
      <c r="BI480" s="60"/>
      <c r="BJ480" s="60"/>
    </row>
    <row r="481" spans="1:62" s="33" customFormat="1" ht="15" x14ac:dyDescent="0.2">
      <c r="A481" s="20"/>
      <c r="B481" s="36"/>
      <c r="C481" s="20"/>
      <c r="D481" s="20"/>
      <c r="E481" s="46"/>
      <c r="F481" s="20"/>
      <c r="G481" s="35"/>
      <c r="H481" s="35"/>
      <c r="I481" s="37"/>
      <c r="J481" s="51"/>
      <c r="K481" s="160"/>
      <c r="L481" s="25"/>
      <c r="M481" s="157"/>
      <c r="N481" s="25"/>
      <c r="O481" s="158"/>
      <c r="P481" s="158"/>
      <c r="Q481" s="177"/>
      <c r="R481" s="25"/>
      <c r="S481" s="20"/>
      <c r="T481" s="20"/>
      <c r="U481" s="20"/>
      <c r="V481" s="26"/>
      <c r="W481" s="48"/>
      <c r="X481" s="175"/>
      <c r="Y481" s="20"/>
      <c r="Z481" s="39"/>
      <c r="AA481" s="40"/>
      <c r="AB481" s="27"/>
      <c r="AC481" s="27"/>
      <c r="AD481" s="27"/>
      <c r="AE481" s="40"/>
      <c r="AF481" s="24"/>
      <c r="AG481" s="39"/>
      <c r="AH481" s="39"/>
      <c r="AI481" s="37"/>
      <c r="AJ481" s="37"/>
      <c r="AK481" s="39"/>
      <c r="AL481" s="39"/>
      <c r="AM481" s="37"/>
      <c r="AN481" s="37"/>
      <c r="AO481" s="27"/>
      <c r="AP481" s="27"/>
      <c r="AQ481" s="27"/>
      <c r="AR481" s="44"/>
      <c r="AS481" s="42"/>
      <c r="AT481" s="41"/>
      <c r="AU481" s="42"/>
      <c r="AV481" s="39"/>
      <c r="AW481" s="42"/>
      <c r="AX481" s="42"/>
      <c r="AY481" s="42"/>
      <c r="AZ481" s="37"/>
      <c r="BA481" s="37"/>
      <c r="BB481" s="37"/>
      <c r="BC481" s="37"/>
      <c r="BD481" s="159"/>
      <c r="BE481" s="27"/>
      <c r="BF481" s="20"/>
      <c r="BG481" s="30"/>
      <c r="BH481" s="94"/>
      <c r="BI481" s="60"/>
      <c r="BJ481" s="60"/>
    </row>
    <row r="482" spans="1:62" s="33" customFormat="1" ht="15" x14ac:dyDescent="0.2">
      <c r="A482" s="20"/>
      <c r="B482" s="36"/>
      <c r="C482" s="20"/>
      <c r="D482" s="20"/>
      <c r="E482" s="46"/>
      <c r="F482" s="20"/>
      <c r="G482" s="35"/>
      <c r="H482" s="35"/>
      <c r="I482" s="37"/>
      <c r="J482" s="51"/>
      <c r="K482" s="160"/>
      <c r="L482" s="25"/>
      <c r="M482" s="157"/>
      <c r="N482" s="25"/>
      <c r="O482" s="158"/>
      <c r="P482" s="158"/>
      <c r="Q482" s="177"/>
      <c r="R482" s="25"/>
      <c r="S482" s="20"/>
      <c r="T482" s="20"/>
      <c r="U482" s="20"/>
      <c r="V482" s="26"/>
      <c r="W482" s="48"/>
      <c r="X482" s="175"/>
      <c r="Y482" s="20"/>
      <c r="Z482" s="39"/>
      <c r="AA482" s="40"/>
      <c r="AB482" s="27"/>
      <c r="AC482" s="27"/>
      <c r="AD482" s="27"/>
      <c r="AE482" s="40"/>
      <c r="AF482" s="24"/>
      <c r="AG482" s="39"/>
      <c r="AH482" s="39"/>
      <c r="AI482" s="37"/>
      <c r="AJ482" s="37"/>
      <c r="AK482" s="39"/>
      <c r="AL482" s="39"/>
      <c r="AM482" s="37"/>
      <c r="AN482" s="37"/>
      <c r="AO482" s="27"/>
      <c r="AP482" s="27"/>
      <c r="AQ482" s="27"/>
      <c r="AR482" s="44"/>
      <c r="AS482" s="42"/>
      <c r="AT482" s="41"/>
      <c r="AU482" s="42"/>
      <c r="AV482" s="39"/>
      <c r="AW482" s="42"/>
      <c r="AX482" s="42"/>
      <c r="AY482" s="42"/>
      <c r="AZ482" s="37"/>
      <c r="BA482" s="37"/>
      <c r="BB482" s="37"/>
      <c r="BC482" s="37"/>
      <c r="BD482" s="159"/>
      <c r="BE482" s="27"/>
      <c r="BF482" s="20"/>
      <c r="BG482" s="30"/>
      <c r="BH482" s="94"/>
      <c r="BI482" s="60"/>
      <c r="BJ482" s="60"/>
    </row>
    <row r="483" spans="1:62" s="33" customFormat="1" ht="15" x14ac:dyDescent="0.2">
      <c r="A483" s="20"/>
      <c r="B483" s="36"/>
      <c r="C483" s="20"/>
      <c r="D483" s="20"/>
      <c r="E483" s="46"/>
      <c r="F483" s="20"/>
      <c r="G483" s="35"/>
      <c r="H483" s="35"/>
      <c r="I483" s="37"/>
      <c r="J483" s="51"/>
      <c r="K483" s="160"/>
      <c r="L483" s="25"/>
      <c r="M483" s="157"/>
      <c r="N483" s="25"/>
      <c r="O483" s="158"/>
      <c r="P483" s="158"/>
      <c r="Q483" s="177"/>
      <c r="R483" s="25"/>
      <c r="S483" s="20"/>
      <c r="T483" s="20"/>
      <c r="U483" s="20"/>
      <c r="V483" s="26"/>
      <c r="W483" s="48"/>
      <c r="X483" s="175"/>
      <c r="Y483" s="20"/>
      <c r="Z483" s="39"/>
      <c r="AA483" s="40"/>
      <c r="AB483" s="27"/>
      <c r="AC483" s="27"/>
      <c r="AD483" s="27"/>
      <c r="AE483" s="40"/>
      <c r="AF483" s="24"/>
      <c r="AG483" s="39"/>
      <c r="AH483" s="39"/>
      <c r="AI483" s="37"/>
      <c r="AJ483" s="37"/>
      <c r="AK483" s="39"/>
      <c r="AL483" s="39"/>
      <c r="AM483" s="37"/>
      <c r="AN483" s="37"/>
      <c r="AO483" s="27"/>
      <c r="AP483" s="27"/>
      <c r="AQ483" s="27"/>
      <c r="AR483" s="44"/>
      <c r="AS483" s="42"/>
      <c r="AT483" s="41"/>
      <c r="AU483" s="42"/>
      <c r="AV483" s="39"/>
      <c r="AW483" s="42"/>
      <c r="AX483" s="42"/>
      <c r="AY483" s="42"/>
      <c r="AZ483" s="37"/>
      <c r="BA483" s="37"/>
      <c r="BB483" s="37"/>
      <c r="BC483" s="37"/>
      <c r="BD483" s="159"/>
      <c r="BE483" s="27"/>
      <c r="BF483" s="20"/>
      <c r="BG483" s="30"/>
      <c r="BH483" s="94"/>
      <c r="BI483" s="60"/>
      <c r="BJ483" s="60"/>
    </row>
    <row r="484" spans="1:62" s="33" customFormat="1" ht="15" x14ac:dyDescent="0.2">
      <c r="A484" s="20"/>
      <c r="B484" s="36"/>
      <c r="C484" s="20"/>
      <c r="D484" s="20"/>
      <c r="E484" s="46"/>
      <c r="F484" s="20"/>
      <c r="G484" s="35"/>
      <c r="H484" s="35"/>
      <c r="I484" s="37"/>
      <c r="J484" s="51"/>
      <c r="K484" s="160"/>
      <c r="L484" s="25"/>
      <c r="M484" s="157"/>
      <c r="N484" s="25"/>
      <c r="O484" s="158"/>
      <c r="P484" s="158"/>
      <c r="Q484" s="177"/>
      <c r="R484" s="25"/>
      <c r="S484" s="20"/>
      <c r="T484" s="20"/>
      <c r="U484" s="20"/>
      <c r="V484" s="26"/>
      <c r="W484" s="48"/>
      <c r="X484" s="175"/>
      <c r="Y484" s="20"/>
      <c r="Z484" s="39"/>
      <c r="AA484" s="40"/>
      <c r="AB484" s="27"/>
      <c r="AC484" s="27"/>
      <c r="AD484" s="27"/>
      <c r="AE484" s="40"/>
      <c r="AF484" s="24"/>
      <c r="AG484" s="39"/>
      <c r="AH484" s="39"/>
      <c r="AI484" s="37"/>
      <c r="AJ484" s="37"/>
      <c r="AK484" s="39"/>
      <c r="AL484" s="39"/>
      <c r="AM484" s="37"/>
      <c r="AN484" s="37"/>
      <c r="AO484" s="27"/>
      <c r="AP484" s="27"/>
      <c r="AQ484" s="27"/>
      <c r="AR484" s="44"/>
      <c r="AS484" s="42"/>
      <c r="AT484" s="41"/>
      <c r="AU484" s="42"/>
      <c r="AV484" s="39"/>
      <c r="AW484" s="42"/>
      <c r="AX484" s="42"/>
      <c r="AY484" s="42"/>
      <c r="AZ484" s="37"/>
      <c r="BA484" s="37"/>
      <c r="BB484" s="37"/>
      <c r="BC484" s="37"/>
      <c r="BD484" s="159"/>
      <c r="BE484" s="27"/>
      <c r="BF484" s="20"/>
      <c r="BG484" s="30"/>
      <c r="BH484" s="94"/>
      <c r="BI484" s="60"/>
      <c r="BJ484" s="60"/>
    </row>
    <row r="485" spans="1:62" s="33" customFormat="1" ht="15" x14ac:dyDescent="0.2">
      <c r="A485" s="20"/>
      <c r="B485" s="36"/>
      <c r="C485" s="20"/>
      <c r="D485" s="20"/>
      <c r="E485" s="46"/>
      <c r="F485" s="20"/>
      <c r="G485" s="35"/>
      <c r="H485" s="35"/>
      <c r="I485" s="37"/>
      <c r="J485" s="51"/>
      <c r="K485" s="160"/>
      <c r="L485" s="25"/>
      <c r="M485" s="157"/>
      <c r="N485" s="25"/>
      <c r="O485" s="158"/>
      <c r="P485" s="158"/>
      <c r="Q485" s="177"/>
      <c r="R485" s="25"/>
      <c r="S485" s="20"/>
      <c r="T485" s="20"/>
      <c r="U485" s="20"/>
      <c r="V485" s="26"/>
      <c r="W485" s="48"/>
      <c r="X485" s="175"/>
      <c r="Y485" s="20"/>
      <c r="Z485" s="39"/>
      <c r="AA485" s="40"/>
      <c r="AB485" s="27"/>
      <c r="AC485" s="27"/>
      <c r="AD485" s="27"/>
      <c r="AE485" s="40"/>
      <c r="AF485" s="107"/>
      <c r="AG485" s="39"/>
      <c r="AH485" s="39"/>
      <c r="AI485" s="37"/>
      <c r="AJ485" s="37"/>
      <c r="AK485" s="39"/>
      <c r="AL485" s="39"/>
      <c r="AM485" s="37"/>
      <c r="AN485" s="37"/>
      <c r="AO485" s="27"/>
      <c r="AP485" s="27"/>
      <c r="AQ485" s="27"/>
      <c r="AR485" s="44"/>
      <c r="AS485" s="42"/>
      <c r="AT485" s="41"/>
      <c r="AU485" s="42"/>
      <c r="AV485" s="39"/>
      <c r="AW485" s="42"/>
      <c r="AX485" s="42"/>
      <c r="AY485" s="42"/>
      <c r="AZ485" s="37"/>
      <c r="BA485" s="37"/>
      <c r="BB485" s="37"/>
      <c r="BC485" s="37"/>
      <c r="BD485" s="159"/>
      <c r="BE485" s="27"/>
      <c r="BF485" s="20"/>
      <c r="BG485" s="30"/>
      <c r="BH485" s="94"/>
      <c r="BI485" s="60"/>
      <c r="BJ485" s="60"/>
    </row>
    <row r="486" spans="1:62" s="33" customFormat="1" ht="15" x14ac:dyDescent="0.2">
      <c r="A486" s="20"/>
      <c r="B486" s="36"/>
      <c r="C486" s="20"/>
      <c r="D486" s="20"/>
      <c r="E486" s="46"/>
      <c r="F486" s="20"/>
      <c r="G486" s="35"/>
      <c r="H486" s="35"/>
      <c r="I486" s="37"/>
      <c r="J486" s="51"/>
      <c r="K486" s="160"/>
      <c r="L486" s="25"/>
      <c r="M486" s="157"/>
      <c r="N486" s="25"/>
      <c r="O486" s="158"/>
      <c r="P486" s="158"/>
      <c r="Q486" s="177"/>
      <c r="R486" s="25"/>
      <c r="S486" s="20"/>
      <c r="T486" s="20"/>
      <c r="U486" s="20"/>
      <c r="V486" s="26"/>
      <c r="W486" s="48"/>
      <c r="X486" s="175"/>
      <c r="Y486" s="20"/>
      <c r="Z486" s="39"/>
      <c r="AA486" s="40"/>
      <c r="AB486" s="27"/>
      <c r="AC486" s="27"/>
      <c r="AD486" s="27"/>
      <c r="AE486" s="40"/>
      <c r="AF486" s="24"/>
      <c r="AG486" s="39"/>
      <c r="AH486" s="39"/>
      <c r="AI486" s="37"/>
      <c r="AJ486" s="37"/>
      <c r="AK486" s="39"/>
      <c r="AL486" s="39"/>
      <c r="AM486" s="37"/>
      <c r="AN486" s="37"/>
      <c r="AO486" s="27"/>
      <c r="AP486" s="27"/>
      <c r="AQ486" s="27"/>
      <c r="AR486" s="44"/>
      <c r="AS486" s="42"/>
      <c r="AT486" s="41"/>
      <c r="AU486" s="42"/>
      <c r="AV486" s="39"/>
      <c r="AW486" s="42"/>
      <c r="AX486" s="42"/>
      <c r="AY486" s="42"/>
      <c r="AZ486" s="37"/>
      <c r="BA486" s="37"/>
      <c r="BB486" s="37"/>
      <c r="BC486" s="37"/>
      <c r="BD486" s="159"/>
      <c r="BE486" s="27"/>
      <c r="BF486" s="20"/>
      <c r="BG486" s="30"/>
      <c r="BH486" s="94"/>
      <c r="BI486" s="60"/>
      <c r="BJ486" s="60"/>
    </row>
    <row r="487" spans="1:62" s="33" customFormat="1" ht="15" x14ac:dyDescent="0.2">
      <c r="A487" s="20"/>
      <c r="B487" s="36"/>
      <c r="C487" s="20"/>
      <c r="D487" s="20"/>
      <c r="E487" s="46"/>
      <c r="F487" s="20"/>
      <c r="G487" s="35"/>
      <c r="H487" s="35"/>
      <c r="I487" s="37"/>
      <c r="J487" s="51"/>
      <c r="K487" s="160"/>
      <c r="L487" s="25"/>
      <c r="M487" s="157"/>
      <c r="N487" s="25"/>
      <c r="O487" s="158"/>
      <c r="P487" s="158"/>
      <c r="Q487" s="177"/>
      <c r="R487" s="25"/>
      <c r="S487" s="20"/>
      <c r="T487" s="20"/>
      <c r="U487" s="20"/>
      <c r="V487" s="26"/>
      <c r="W487" s="48"/>
      <c r="X487" s="175"/>
      <c r="Y487" s="20"/>
      <c r="Z487" s="39"/>
      <c r="AA487" s="40"/>
      <c r="AB487" s="27"/>
      <c r="AC487" s="27"/>
      <c r="AD487" s="27"/>
      <c r="AE487" s="40"/>
      <c r="AF487" s="24"/>
      <c r="AG487" s="39"/>
      <c r="AH487" s="39"/>
      <c r="AI487" s="37"/>
      <c r="AJ487" s="37"/>
      <c r="AK487" s="39"/>
      <c r="AL487" s="39"/>
      <c r="AM487" s="37"/>
      <c r="AN487" s="37"/>
      <c r="AO487" s="27"/>
      <c r="AP487" s="27"/>
      <c r="AQ487" s="27"/>
      <c r="AR487" s="44"/>
      <c r="AS487" s="42"/>
      <c r="AT487" s="41"/>
      <c r="AU487" s="42"/>
      <c r="AV487" s="39"/>
      <c r="AW487" s="42"/>
      <c r="AX487" s="42"/>
      <c r="AY487" s="42"/>
      <c r="AZ487" s="37"/>
      <c r="BA487" s="37"/>
      <c r="BB487" s="37"/>
      <c r="BC487" s="37"/>
      <c r="BD487" s="159"/>
      <c r="BE487" s="27"/>
      <c r="BF487" s="20"/>
      <c r="BG487" s="30"/>
      <c r="BH487" s="94"/>
      <c r="BI487" s="60"/>
      <c r="BJ487" s="60"/>
    </row>
    <row r="488" spans="1:62" s="33" customFormat="1" ht="15" x14ac:dyDescent="0.2">
      <c r="A488" s="20"/>
      <c r="B488" s="36"/>
      <c r="C488" s="20"/>
      <c r="D488" s="20"/>
      <c r="E488" s="46"/>
      <c r="F488" s="20"/>
      <c r="G488" s="35"/>
      <c r="H488" s="35"/>
      <c r="I488" s="37"/>
      <c r="J488" s="51"/>
      <c r="K488" s="160"/>
      <c r="L488" s="25"/>
      <c r="M488" s="157"/>
      <c r="N488" s="25"/>
      <c r="O488" s="158"/>
      <c r="P488" s="158"/>
      <c r="Q488" s="177"/>
      <c r="R488" s="25"/>
      <c r="S488" s="20"/>
      <c r="T488" s="20"/>
      <c r="U488" s="20"/>
      <c r="V488" s="26"/>
      <c r="W488" s="48"/>
      <c r="X488" s="175"/>
      <c r="Y488" s="20"/>
      <c r="Z488" s="39"/>
      <c r="AA488" s="40"/>
      <c r="AB488" s="27"/>
      <c r="AC488" s="27"/>
      <c r="AD488" s="27"/>
      <c r="AE488" s="40"/>
      <c r="AF488" s="24"/>
      <c r="AG488" s="39"/>
      <c r="AH488" s="39"/>
      <c r="AI488" s="37"/>
      <c r="AJ488" s="37"/>
      <c r="AK488" s="39"/>
      <c r="AL488" s="39"/>
      <c r="AM488" s="37"/>
      <c r="AN488" s="37"/>
      <c r="AO488" s="27"/>
      <c r="AP488" s="27"/>
      <c r="AQ488" s="27"/>
      <c r="AR488" s="44"/>
      <c r="AS488" s="42"/>
      <c r="AT488" s="41"/>
      <c r="AU488" s="42"/>
      <c r="AV488" s="39"/>
      <c r="AW488" s="42"/>
      <c r="AX488" s="42"/>
      <c r="AY488" s="42"/>
      <c r="AZ488" s="37"/>
      <c r="BA488" s="37"/>
      <c r="BB488" s="37"/>
      <c r="BC488" s="37"/>
      <c r="BD488" s="159"/>
      <c r="BE488" s="27"/>
      <c r="BF488" s="20"/>
      <c r="BG488" s="30"/>
      <c r="BH488" s="94"/>
      <c r="BI488" s="60"/>
      <c r="BJ488" s="60"/>
    </row>
    <row r="489" spans="1:62" s="33" customFormat="1" ht="15" x14ac:dyDescent="0.2">
      <c r="A489" s="20"/>
      <c r="B489" s="36"/>
      <c r="C489" s="20"/>
      <c r="D489" s="20"/>
      <c r="E489" s="46"/>
      <c r="F489" s="20"/>
      <c r="G489" s="35"/>
      <c r="H489" s="35"/>
      <c r="I489" s="37"/>
      <c r="J489" s="51"/>
      <c r="K489" s="160"/>
      <c r="L489" s="25"/>
      <c r="M489" s="157"/>
      <c r="N489" s="25"/>
      <c r="O489" s="158"/>
      <c r="P489" s="158"/>
      <c r="Q489" s="177"/>
      <c r="R489" s="25"/>
      <c r="S489" s="20"/>
      <c r="T489" s="20"/>
      <c r="U489" s="20"/>
      <c r="V489" s="26"/>
      <c r="W489" s="48"/>
      <c r="X489" s="175"/>
      <c r="Y489" s="20"/>
      <c r="Z489" s="39"/>
      <c r="AA489" s="40"/>
      <c r="AB489" s="27"/>
      <c r="AC489" s="27"/>
      <c r="AD489" s="27"/>
      <c r="AE489" s="40"/>
      <c r="AF489" s="24"/>
      <c r="AG489" s="39"/>
      <c r="AH489" s="39"/>
      <c r="AI489" s="37"/>
      <c r="AJ489" s="37"/>
      <c r="AK489" s="39"/>
      <c r="AL489" s="39"/>
      <c r="AM489" s="37"/>
      <c r="AN489" s="37"/>
      <c r="AO489" s="27"/>
      <c r="AP489" s="27"/>
      <c r="AQ489" s="27"/>
      <c r="AR489" s="44"/>
      <c r="AS489" s="42"/>
      <c r="AT489" s="41"/>
      <c r="AU489" s="42"/>
      <c r="AV489" s="39"/>
      <c r="AW489" s="42"/>
      <c r="AX489" s="42"/>
      <c r="AY489" s="42"/>
      <c r="AZ489" s="37"/>
      <c r="BA489" s="37"/>
      <c r="BB489" s="37"/>
      <c r="BC489" s="37"/>
      <c r="BD489" s="159"/>
      <c r="BE489" s="27"/>
      <c r="BF489" s="20"/>
      <c r="BG489" s="30"/>
      <c r="BH489" s="94"/>
      <c r="BI489" s="60"/>
      <c r="BJ489" s="60"/>
    </row>
    <row r="490" spans="1:62" s="33" customFormat="1" ht="15" x14ac:dyDescent="0.2">
      <c r="A490" s="20"/>
      <c r="B490" s="36"/>
      <c r="C490" s="20"/>
      <c r="D490" s="20"/>
      <c r="E490" s="46"/>
      <c r="F490" s="20"/>
      <c r="G490" s="35"/>
      <c r="H490" s="35"/>
      <c r="I490" s="37"/>
      <c r="J490" s="51"/>
      <c r="K490" s="160"/>
      <c r="L490" s="25"/>
      <c r="M490" s="157"/>
      <c r="N490" s="25"/>
      <c r="O490" s="158"/>
      <c r="P490" s="158"/>
      <c r="Q490" s="177"/>
      <c r="R490" s="25"/>
      <c r="S490" s="20"/>
      <c r="T490" s="20"/>
      <c r="U490" s="20"/>
      <c r="V490" s="26"/>
      <c r="W490" s="48"/>
      <c r="X490" s="175"/>
      <c r="Y490" s="20"/>
      <c r="Z490" s="39"/>
      <c r="AA490" s="40"/>
      <c r="AB490" s="27"/>
      <c r="AC490" s="27"/>
      <c r="AD490" s="27"/>
      <c r="AE490" s="40"/>
      <c r="AF490" s="24"/>
      <c r="AG490" s="39"/>
      <c r="AH490" s="39"/>
      <c r="AI490" s="37"/>
      <c r="AJ490" s="37"/>
      <c r="AK490" s="39"/>
      <c r="AL490" s="39"/>
      <c r="AM490" s="37"/>
      <c r="AN490" s="37"/>
      <c r="AO490" s="27"/>
      <c r="AP490" s="27"/>
      <c r="AQ490" s="27"/>
      <c r="AR490" s="44"/>
      <c r="AS490" s="42"/>
      <c r="AT490" s="41"/>
      <c r="AU490" s="42"/>
      <c r="AV490" s="39"/>
      <c r="AW490" s="42"/>
      <c r="AX490" s="42"/>
      <c r="AY490" s="42"/>
      <c r="AZ490" s="37"/>
      <c r="BA490" s="37"/>
      <c r="BB490" s="37"/>
      <c r="BC490" s="37"/>
      <c r="BD490" s="159"/>
      <c r="BE490" s="27"/>
      <c r="BF490" s="20"/>
      <c r="BG490" s="30"/>
      <c r="BH490" s="94"/>
      <c r="BI490" s="60"/>
      <c r="BJ490" s="60"/>
    </row>
    <row r="491" spans="1:62" s="33" customFormat="1" ht="15" x14ac:dyDescent="0.2">
      <c r="A491" s="20"/>
      <c r="B491" s="36"/>
      <c r="C491" s="20"/>
      <c r="D491" s="20"/>
      <c r="E491" s="46"/>
      <c r="F491" s="20"/>
      <c r="G491" s="35"/>
      <c r="H491" s="35"/>
      <c r="I491" s="37"/>
      <c r="J491" s="51"/>
      <c r="K491" s="160"/>
      <c r="L491" s="25"/>
      <c r="M491" s="157"/>
      <c r="N491" s="25"/>
      <c r="O491" s="158"/>
      <c r="P491" s="158"/>
      <c r="Q491" s="177"/>
      <c r="R491" s="25"/>
      <c r="S491" s="20"/>
      <c r="T491" s="20"/>
      <c r="U491" s="20"/>
      <c r="V491" s="26"/>
      <c r="W491" s="48"/>
      <c r="X491" s="175"/>
      <c r="Y491" s="20"/>
      <c r="Z491" s="39"/>
      <c r="AA491" s="40"/>
      <c r="AB491" s="27"/>
      <c r="AC491" s="27"/>
      <c r="AD491" s="27"/>
      <c r="AE491" s="40"/>
      <c r="AF491" s="24"/>
      <c r="AG491" s="39"/>
      <c r="AH491" s="39"/>
      <c r="AI491" s="37"/>
      <c r="AJ491" s="37"/>
      <c r="AK491" s="39"/>
      <c r="AL491" s="39"/>
      <c r="AM491" s="37"/>
      <c r="AN491" s="37"/>
      <c r="AO491" s="27"/>
      <c r="AP491" s="27"/>
      <c r="AQ491" s="27"/>
      <c r="AR491" s="44"/>
      <c r="AS491" s="42"/>
      <c r="AT491" s="41"/>
      <c r="AU491" s="42"/>
      <c r="AV491" s="39"/>
      <c r="AW491" s="42"/>
      <c r="AX491" s="42"/>
      <c r="AY491" s="42"/>
      <c r="AZ491" s="37"/>
      <c r="BA491" s="37"/>
      <c r="BB491" s="37"/>
      <c r="BC491" s="37"/>
      <c r="BD491" s="159"/>
      <c r="BE491" s="27"/>
      <c r="BF491" s="20"/>
      <c r="BG491" s="30"/>
      <c r="BH491" s="94"/>
      <c r="BI491" s="60"/>
      <c r="BJ491" s="60"/>
    </row>
    <row r="492" spans="1:62" s="33" customFormat="1" ht="15" x14ac:dyDescent="0.2">
      <c r="A492" s="20"/>
      <c r="B492" s="36"/>
      <c r="C492" s="20"/>
      <c r="D492" s="20"/>
      <c r="E492" s="46"/>
      <c r="F492" s="20"/>
      <c r="G492" s="35"/>
      <c r="H492" s="35"/>
      <c r="I492" s="37"/>
      <c r="J492" s="51"/>
      <c r="K492" s="160"/>
      <c r="L492" s="25"/>
      <c r="M492" s="157"/>
      <c r="N492" s="25"/>
      <c r="O492" s="158"/>
      <c r="P492" s="158"/>
      <c r="Q492" s="177"/>
      <c r="R492" s="25"/>
      <c r="S492" s="20"/>
      <c r="T492" s="20"/>
      <c r="U492" s="20"/>
      <c r="V492" s="26"/>
      <c r="W492" s="48"/>
      <c r="X492" s="175"/>
      <c r="Y492" s="20"/>
      <c r="Z492" s="39"/>
      <c r="AA492" s="40"/>
      <c r="AB492" s="27"/>
      <c r="AC492" s="27"/>
      <c r="AD492" s="27"/>
      <c r="AE492" s="40"/>
      <c r="AF492" s="24"/>
      <c r="AG492" s="39"/>
      <c r="AH492" s="39"/>
      <c r="AI492" s="37"/>
      <c r="AJ492" s="37"/>
      <c r="AK492" s="39"/>
      <c r="AL492" s="39"/>
      <c r="AM492" s="37"/>
      <c r="AN492" s="37"/>
      <c r="AO492" s="27"/>
      <c r="AP492" s="27"/>
      <c r="AQ492" s="27"/>
      <c r="AR492" s="44"/>
      <c r="AS492" s="42"/>
      <c r="AT492" s="41"/>
      <c r="AU492" s="42"/>
      <c r="AV492" s="39"/>
      <c r="AW492" s="42"/>
      <c r="AX492" s="42"/>
      <c r="AY492" s="42"/>
      <c r="AZ492" s="37"/>
      <c r="BA492" s="37"/>
      <c r="BB492" s="37"/>
      <c r="BC492" s="37"/>
      <c r="BD492" s="159"/>
      <c r="BE492" s="27"/>
      <c r="BF492" s="20"/>
      <c r="BG492" s="30"/>
      <c r="BH492" s="94"/>
      <c r="BI492" s="60"/>
      <c r="BJ492" s="60"/>
    </row>
    <row r="493" spans="1:62" s="33" customFormat="1" ht="15" x14ac:dyDescent="0.2">
      <c r="A493" s="20"/>
      <c r="B493" s="36"/>
      <c r="C493" s="20"/>
      <c r="D493" s="20"/>
      <c r="E493" s="46"/>
      <c r="F493" s="20"/>
      <c r="G493" s="35"/>
      <c r="H493" s="35"/>
      <c r="I493" s="37"/>
      <c r="J493" s="108"/>
      <c r="K493" s="160"/>
      <c r="L493" s="25"/>
      <c r="M493" s="157"/>
      <c r="N493" s="25"/>
      <c r="O493" s="158"/>
      <c r="P493" s="158"/>
      <c r="Q493" s="177"/>
      <c r="R493" s="25"/>
      <c r="S493" s="20"/>
      <c r="T493" s="20"/>
      <c r="U493" s="20"/>
      <c r="V493" s="26"/>
      <c r="W493" s="48"/>
      <c r="X493" s="175"/>
      <c r="Y493" s="20"/>
      <c r="Z493" s="39"/>
      <c r="AA493" s="40"/>
      <c r="AB493" s="27"/>
      <c r="AC493" s="27"/>
      <c r="AD493" s="27"/>
      <c r="AE493" s="40"/>
      <c r="AF493" s="24"/>
      <c r="AG493" s="39"/>
      <c r="AH493" s="39"/>
      <c r="AI493" s="37"/>
      <c r="AJ493" s="37"/>
      <c r="AK493" s="39"/>
      <c r="AL493" s="39"/>
      <c r="AM493" s="37"/>
      <c r="AN493" s="37"/>
      <c r="AO493" s="27"/>
      <c r="AP493" s="27"/>
      <c r="AQ493" s="27"/>
      <c r="AR493" s="44"/>
      <c r="AS493" s="42"/>
      <c r="AT493" s="41"/>
      <c r="AU493" s="42"/>
      <c r="AV493" s="39"/>
      <c r="AW493" s="42"/>
      <c r="AX493" s="42"/>
      <c r="AY493" s="42"/>
      <c r="AZ493" s="37"/>
      <c r="BA493" s="37"/>
      <c r="BB493" s="37"/>
      <c r="BC493" s="37"/>
      <c r="BD493" s="159"/>
      <c r="BE493" s="27"/>
      <c r="BF493" s="20"/>
      <c r="BG493" s="30"/>
      <c r="BH493" s="94"/>
      <c r="BI493" s="60"/>
      <c r="BJ493" s="60"/>
    </row>
    <row r="494" spans="1:62" s="33" customFormat="1" ht="15" x14ac:dyDescent="0.2">
      <c r="A494" s="20"/>
      <c r="B494" s="36"/>
      <c r="C494" s="20"/>
      <c r="D494" s="20"/>
      <c r="E494" s="46"/>
      <c r="F494" s="20"/>
      <c r="G494" s="35"/>
      <c r="H494" s="35"/>
      <c r="I494" s="37"/>
      <c r="J494" s="108"/>
      <c r="K494" s="160"/>
      <c r="L494" s="25"/>
      <c r="M494" s="157"/>
      <c r="N494" s="25"/>
      <c r="O494" s="158"/>
      <c r="P494" s="158"/>
      <c r="Q494" s="177"/>
      <c r="R494" s="25"/>
      <c r="S494" s="20"/>
      <c r="T494" s="20"/>
      <c r="U494" s="20"/>
      <c r="V494" s="26"/>
      <c r="W494" s="48"/>
      <c r="X494" s="175"/>
      <c r="Y494" s="20"/>
      <c r="Z494" s="39"/>
      <c r="AA494" s="40"/>
      <c r="AB494" s="27"/>
      <c r="AC494" s="27"/>
      <c r="AD494" s="27"/>
      <c r="AE494" s="40"/>
      <c r="AF494" s="24"/>
      <c r="AG494" s="39"/>
      <c r="AH494" s="39"/>
      <c r="AI494" s="37"/>
      <c r="AJ494" s="37"/>
      <c r="AK494" s="39"/>
      <c r="AL494" s="39"/>
      <c r="AM494" s="37"/>
      <c r="AN494" s="37"/>
      <c r="AO494" s="27"/>
      <c r="AP494" s="27"/>
      <c r="AQ494" s="27"/>
      <c r="AR494" s="44"/>
      <c r="AS494" s="42"/>
      <c r="AT494" s="41"/>
      <c r="AU494" s="42"/>
      <c r="AV494" s="39"/>
      <c r="AW494" s="42"/>
      <c r="AX494" s="42"/>
      <c r="AY494" s="42"/>
      <c r="AZ494" s="37"/>
      <c r="BA494" s="37"/>
      <c r="BB494" s="37"/>
      <c r="BC494" s="37"/>
      <c r="BD494" s="159"/>
      <c r="BE494" s="27"/>
      <c r="BF494" s="20"/>
      <c r="BG494" s="30"/>
      <c r="BH494" s="94"/>
      <c r="BI494" s="60"/>
      <c r="BJ494" s="60"/>
    </row>
    <row r="495" spans="1:62" s="33" customFormat="1" ht="15" x14ac:dyDescent="0.2">
      <c r="A495" s="20"/>
      <c r="B495" s="36"/>
      <c r="C495" s="20"/>
      <c r="D495" s="20"/>
      <c r="E495" s="46"/>
      <c r="F495" s="20"/>
      <c r="G495" s="35"/>
      <c r="H495" s="35"/>
      <c r="I495" s="37"/>
      <c r="J495" s="51"/>
      <c r="K495" s="160"/>
      <c r="L495" s="25"/>
      <c r="M495" s="157"/>
      <c r="N495" s="25"/>
      <c r="O495" s="158"/>
      <c r="P495" s="158"/>
      <c r="Q495" s="177"/>
      <c r="R495" s="25"/>
      <c r="S495" s="20"/>
      <c r="T495" s="20"/>
      <c r="U495" s="20"/>
      <c r="V495" s="26"/>
      <c r="W495" s="48"/>
      <c r="X495" s="175"/>
      <c r="Y495" s="20"/>
      <c r="Z495" s="39"/>
      <c r="AA495" s="40"/>
      <c r="AB495" s="27"/>
      <c r="AC495" s="27"/>
      <c r="AD495" s="27"/>
      <c r="AE495" s="40"/>
      <c r="AF495" s="24"/>
      <c r="AG495" s="39"/>
      <c r="AH495" s="39"/>
      <c r="AI495" s="37"/>
      <c r="AJ495" s="37"/>
      <c r="AK495" s="39"/>
      <c r="AL495" s="39"/>
      <c r="AM495" s="37"/>
      <c r="AN495" s="37"/>
      <c r="AO495" s="27"/>
      <c r="AP495" s="27"/>
      <c r="AQ495" s="27"/>
      <c r="AR495" s="44"/>
      <c r="AS495" s="42"/>
      <c r="AT495" s="41"/>
      <c r="AU495" s="42"/>
      <c r="AV495" s="39"/>
      <c r="AW495" s="42"/>
      <c r="AX495" s="42"/>
      <c r="AY495" s="42"/>
      <c r="AZ495" s="37"/>
      <c r="BA495" s="37"/>
      <c r="BB495" s="37"/>
      <c r="BC495" s="37"/>
      <c r="BD495" s="159"/>
      <c r="BE495" s="27"/>
      <c r="BF495" s="20"/>
      <c r="BG495" s="30"/>
      <c r="BH495" s="94"/>
      <c r="BI495" s="60"/>
      <c r="BJ495" s="60"/>
    </row>
    <row r="496" spans="1:62" s="33" customFormat="1" ht="15" x14ac:dyDescent="0.2">
      <c r="A496" s="20"/>
      <c r="B496" s="36"/>
      <c r="C496" s="20"/>
      <c r="D496" s="20"/>
      <c r="E496" s="46"/>
      <c r="F496" s="20"/>
      <c r="G496" s="35"/>
      <c r="H496" s="35"/>
      <c r="I496" s="37"/>
      <c r="J496" s="51"/>
      <c r="K496" s="160"/>
      <c r="L496" s="25"/>
      <c r="M496" s="157"/>
      <c r="N496" s="25"/>
      <c r="O496" s="158"/>
      <c r="P496" s="158"/>
      <c r="Q496" s="177"/>
      <c r="R496" s="25"/>
      <c r="S496" s="20"/>
      <c r="T496" s="20"/>
      <c r="U496" s="20"/>
      <c r="V496" s="26"/>
      <c r="W496" s="48"/>
      <c r="X496" s="69"/>
      <c r="Y496" s="20"/>
      <c r="Z496" s="39"/>
      <c r="AA496" s="40"/>
      <c r="AB496" s="27"/>
      <c r="AC496" s="27"/>
      <c r="AD496" s="27"/>
      <c r="AE496" s="40"/>
      <c r="AF496" s="24"/>
      <c r="AG496" s="39"/>
      <c r="AH496" s="39"/>
      <c r="AI496" s="37"/>
      <c r="AJ496" s="37"/>
      <c r="AK496" s="39"/>
      <c r="AL496" s="39"/>
      <c r="AM496" s="37"/>
      <c r="AN496" s="37"/>
      <c r="AO496" s="27"/>
      <c r="AP496" s="27"/>
      <c r="AQ496" s="27"/>
      <c r="AR496" s="44"/>
      <c r="AS496" s="42"/>
      <c r="AT496" s="41"/>
      <c r="AU496" s="42"/>
      <c r="AV496" s="39"/>
      <c r="AW496" s="42"/>
      <c r="AX496" s="42"/>
      <c r="AY496" s="42"/>
      <c r="AZ496" s="37"/>
      <c r="BA496" s="37"/>
      <c r="BB496" s="37"/>
      <c r="BC496" s="37"/>
      <c r="BD496" s="159"/>
      <c r="BE496" s="27"/>
      <c r="BF496" s="20"/>
      <c r="BG496" s="30"/>
      <c r="BH496" s="94"/>
      <c r="BI496" s="60"/>
      <c r="BJ496" s="60"/>
    </row>
    <row r="497" spans="1:62" s="33" customFormat="1" ht="15" x14ac:dyDescent="0.2">
      <c r="A497" s="20"/>
      <c r="B497" s="36"/>
      <c r="C497" s="20"/>
      <c r="D497" s="20"/>
      <c r="E497" s="46"/>
      <c r="F497" s="20"/>
      <c r="G497" s="35"/>
      <c r="H497" s="35"/>
      <c r="I497" s="37"/>
      <c r="J497" s="51"/>
      <c r="K497" s="160"/>
      <c r="L497" s="25"/>
      <c r="M497" s="157"/>
      <c r="N497" s="25"/>
      <c r="O497" s="158"/>
      <c r="P497" s="158"/>
      <c r="Q497" s="177"/>
      <c r="R497" s="25"/>
      <c r="S497" s="20"/>
      <c r="T497" s="20"/>
      <c r="U497" s="20"/>
      <c r="V497" s="26"/>
      <c r="W497" s="48"/>
      <c r="X497" s="69"/>
      <c r="Y497" s="20"/>
      <c r="Z497" s="39"/>
      <c r="AA497" s="40"/>
      <c r="AB497" s="27"/>
      <c r="AC497" s="27"/>
      <c r="AD497" s="27"/>
      <c r="AE497" s="40"/>
      <c r="AF497" s="24"/>
      <c r="AG497" s="39"/>
      <c r="AH497" s="39"/>
      <c r="AI497" s="37"/>
      <c r="AJ497" s="37"/>
      <c r="AK497" s="39"/>
      <c r="AL497" s="39"/>
      <c r="AM497" s="37"/>
      <c r="AN497" s="37"/>
      <c r="AO497" s="27"/>
      <c r="AP497" s="27"/>
      <c r="AQ497" s="27"/>
      <c r="AR497" s="44"/>
      <c r="AS497" s="42"/>
      <c r="AT497" s="41"/>
      <c r="AU497" s="42"/>
      <c r="AV497" s="39"/>
      <c r="AW497" s="42"/>
      <c r="AX497" s="42"/>
      <c r="AY497" s="42"/>
      <c r="AZ497" s="37"/>
      <c r="BA497" s="37"/>
      <c r="BB497" s="37"/>
      <c r="BC497" s="37"/>
      <c r="BD497" s="159"/>
      <c r="BE497" s="27"/>
      <c r="BF497" s="20"/>
      <c r="BG497" s="30"/>
      <c r="BH497" s="94"/>
      <c r="BI497" s="60"/>
      <c r="BJ497" s="60"/>
    </row>
    <row r="498" spans="1:62" s="33" customFormat="1" ht="15" x14ac:dyDescent="0.2">
      <c r="A498" s="20"/>
      <c r="B498" s="36"/>
      <c r="C498" s="20"/>
      <c r="D498" s="20"/>
      <c r="E498" s="46"/>
      <c r="F498" s="20"/>
      <c r="G498" s="35"/>
      <c r="H498" s="35"/>
      <c r="I498" s="37"/>
      <c r="J498" s="51"/>
      <c r="K498" s="160"/>
      <c r="L498" s="25"/>
      <c r="M498" s="157"/>
      <c r="N498" s="25"/>
      <c r="O498" s="158"/>
      <c r="P498" s="158"/>
      <c r="Q498" s="177"/>
      <c r="R498" s="25"/>
      <c r="S498" s="20"/>
      <c r="T498" s="20"/>
      <c r="U498" s="20"/>
      <c r="V498" s="26"/>
      <c r="W498" s="48"/>
      <c r="X498" s="175"/>
      <c r="Y498" s="20"/>
      <c r="Z498" s="39"/>
      <c r="AA498" s="40"/>
      <c r="AB498" s="27"/>
      <c r="AC498" s="27"/>
      <c r="AD498" s="27"/>
      <c r="AE498" s="40"/>
      <c r="AF498" s="24"/>
      <c r="AG498" s="39"/>
      <c r="AH498" s="39"/>
      <c r="AI498" s="37"/>
      <c r="AJ498" s="37"/>
      <c r="AK498" s="39"/>
      <c r="AL498" s="39"/>
      <c r="AM498" s="37"/>
      <c r="AN498" s="37"/>
      <c r="AO498" s="27"/>
      <c r="AP498" s="27"/>
      <c r="AQ498" s="27"/>
      <c r="AR498" s="44"/>
      <c r="AS498" s="42"/>
      <c r="AT498" s="48"/>
      <c r="AU498" s="42"/>
      <c r="AV498" s="39"/>
      <c r="AW498" s="42"/>
      <c r="AX498" s="42"/>
      <c r="AY498" s="42"/>
      <c r="AZ498" s="37"/>
      <c r="BA498" s="37"/>
      <c r="BB498" s="37"/>
      <c r="BC498" s="37"/>
      <c r="BD498" s="159"/>
      <c r="BE498" s="27"/>
      <c r="BF498" s="20"/>
      <c r="BG498" s="30"/>
      <c r="BH498" s="94"/>
      <c r="BI498" s="60"/>
      <c r="BJ498" s="60"/>
    </row>
    <row r="499" spans="1:62" s="33" customFormat="1" ht="15" x14ac:dyDescent="0.2">
      <c r="A499" s="20"/>
      <c r="B499" s="36"/>
      <c r="C499" s="20"/>
      <c r="D499" s="20"/>
      <c r="E499" s="46"/>
      <c r="F499" s="20"/>
      <c r="G499" s="35"/>
      <c r="H499" s="35"/>
      <c r="I499" s="37"/>
      <c r="J499" s="51"/>
      <c r="K499" s="160"/>
      <c r="L499" s="25"/>
      <c r="M499" s="157"/>
      <c r="N499" s="25"/>
      <c r="O499" s="158"/>
      <c r="P499" s="158"/>
      <c r="Q499" s="177"/>
      <c r="R499" s="25"/>
      <c r="S499" s="20"/>
      <c r="T499" s="20"/>
      <c r="U499" s="20"/>
      <c r="V499" s="26"/>
      <c r="W499" s="48"/>
      <c r="X499" s="175"/>
      <c r="Y499" s="20"/>
      <c r="Z499" s="39"/>
      <c r="AA499" s="40"/>
      <c r="AB499" s="27"/>
      <c r="AC499" s="27"/>
      <c r="AD499" s="27"/>
      <c r="AE499" s="40"/>
      <c r="AF499" s="24"/>
      <c r="AG499" s="39"/>
      <c r="AH499" s="39"/>
      <c r="AI499" s="37"/>
      <c r="AJ499" s="37"/>
      <c r="AK499" s="39"/>
      <c r="AL499" s="39"/>
      <c r="AM499" s="37"/>
      <c r="AN499" s="37"/>
      <c r="AO499" s="27"/>
      <c r="AP499" s="27"/>
      <c r="AQ499" s="27"/>
      <c r="AR499" s="44"/>
      <c r="AS499" s="42"/>
      <c r="AT499" s="41"/>
      <c r="AU499" s="42"/>
      <c r="AV499" s="39"/>
      <c r="AW499" s="42"/>
      <c r="AX499" s="42"/>
      <c r="AY499" s="42"/>
      <c r="AZ499" s="37"/>
      <c r="BA499" s="37"/>
      <c r="BB499" s="37"/>
      <c r="BC499" s="37"/>
      <c r="BD499" s="159"/>
      <c r="BE499" s="27"/>
      <c r="BF499" s="20"/>
      <c r="BG499" s="30"/>
      <c r="BH499" s="94"/>
      <c r="BI499" s="60"/>
      <c r="BJ499" s="60"/>
    </row>
    <row r="500" spans="1:62" s="33" customFormat="1" ht="15" x14ac:dyDescent="0.2">
      <c r="A500" s="20"/>
      <c r="B500" s="36"/>
      <c r="C500" s="20"/>
      <c r="D500" s="20"/>
      <c r="E500" s="46"/>
      <c r="F500" s="20"/>
      <c r="G500" s="35"/>
      <c r="H500" s="35"/>
      <c r="I500" s="37"/>
      <c r="J500" s="51"/>
      <c r="K500" s="160"/>
      <c r="L500" s="25"/>
      <c r="M500" s="157"/>
      <c r="N500" s="25"/>
      <c r="O500" s="158"/>
      <c r="P500" s="158"/>
      <c r="Q500" s="177"/>
      <c r="R500" s="25"/>
      <c r="S500" s="20"/>
      <c r="T500" s="20"/>
      <c r="U500" s="20"/>
      <c r="V500" s="26"/>
      <c r="W500" s="48"/>
      <c r="X500" s="175"/>
      <c r="Y500" s="20"/>
      <c r="Z500" s="39"/>
      <c r="AA500" s="40"/>
      <c r="AB500" s="27"/>
      <c r="AC500" s="27"/>
      <c r="AD500" s="27"/>
      <c r="AE500" s="40"/>
      <c r="AF500" s="24"/>
      <c r="AG500" s="39"/>
      <c r="AH500" s="39"/>
      <c r="AI500" s="37"/>
      <c r="AJ500" s="37"/>
      <c r="AK500" s="39"/>
      <c r="AL500" s="39"/>
      <c r="AM500" s="37"/>
      <c r="AN500" s="37"/>
      <c r="AO500" s="27"/>
      <c r="AP500" s="27"/>
      <c r="AQ500" s="27"/>
      <c r="AR500" s="44"/>
      <c r="AS500" s="42"/>
      <c r="AT500" s="41"/>
      <c r="AU500" s="42"/>
      <c r="AV500" s="39"/>
      <c r="AW500" s="42"/>
      <c r="AX500" s="42"/>
      <c r="AY500" s="42"/>
      <c r="AZ500" s="37"/>
      <c r="BA500" s="37"/>
      <c r="BB500" s="37"/>
      <c r="BC500" s="37"/>
      <c r="BD500" s="159"/>
      <c r="BE500" s="27"/>
      <c r="BF500" s="20"/>
      <c r="BG500" s="30"/>
      <c r="BH500" s="94"/>
      <c r="BI500" s="60"/>
      <c r="BJ500" s="60"/>
    </row>
    <row r="501" spans="1:62" s="33" customFormat="1" ht="15" x14ac:dyDescent="0.2">
      <c r="A501" s="20"/>
      <c r="B501" s="36"/>
      <c r="C501" s="20"/>
      <c r="D501" s="20"/>
      <c r="E501" s="46"/>
      <c r="F501" s="20"/>
      <c r="G501" s="35"/>
      <c r="H501" s="35"/>
      <c r="I501" s="37"/>
      <c r="J501" s="51"/>
      <c r="K501" s="160"/>
      <c r="L501" s="25"/>
      <c r="M501" s="157"/>
      <c r="N501" s="25"/>
      <c r="O501" s="158"/>
      <c r="P501" s="158"/>
      <c r="Q501" s="177"/>
      <c r="R501" s="25"/>
      <c r="S501" s="20"/>
      <c r="T501" s="20"/>
      <c r="U501" s="20"/>
      <c r="V501" s="26"/>
      <c r="W501" s="48"/>
      <c r="X501" s="175"/>
      <c r="Y501" s="20"/>
      <c r="Z501" s="39"/>
      <c r="AA501" s="40"/>
      <c r="AB501" s="27"/>
      <c r="AC501" s="27"/>
      <c r="AD501" s="27"/>
      <c r="AE501" s="40"/>
      <c r="AF501" s="24"/>
      <c r="AG501" s="39"/>
      <c r="AH501" s="39"/>
      <c r="AI501" s="37"/>
      <c r="AJ501" s="37"/>
      <c r="AK501" s="39"/>
      <c r="AL501" s="39"/>
      <c r="AM501" s="37"/>
      <c r="AN501" s="37"/>
      <c r="AO501" s="27"/>
      <c r="AP501" s="27"/>
      <c r="AQ501" s="27"/>
      <c r="AR501" s="44"/>
      <c r="AS501" s="42"/>
      <c r="AT501" s="41"/>
      <c r="AU501" s="42"/>
      <c r="AV501" s="39"/>
      <c r="AW501" s="42"/>
      <c r="AX501" s="42"/>
      <c r="AY501" s="42"/>
      <c r="AZ501" s="37"/>
      <c r="BA501" s="37"/>
      <c r="BB501" s="37"/>
      <c r="BC501" s="37"/>
      <c r="BD501" s="159"/>
      <c r="BE501" s="27"/>
      <c r="BF501" s="20"/>
      <c r="BG501" s="30"/>
      <c r="BH501" s="94"/>
      <c r="BI501" s="60"/>
      <c r="BJ501" s="60"/>
    </row>
    <row r="502" spans="1:62" s="33" customFormat="1" ht="15" x14ac:dyDescent="0.2">
      <c r="A502" s="20"/>
      <c r="B502" s="36"/>
      <c r="C502" s="20"/>
      <c r="D502" s="20"/>
      <c r="E502" s="46"/>
      <c r="F502" s="20"/>
      <c r="G502" s="35"/>
      <c r="H502" s="35"/>
      <c r="I502" s="37"/>
      <c r="J502" s="51"/>
      <c r="K502" s="160"/>
      <c r="L502" s="25"/>
      <c r="M502" s="157"/>
      <c r="N502" s="25"/>
      <c r="O502" s="158"/>
      <c r="P502" s="158"/>
      <c r="Q502" s="177"/>
      <c r="R502" s="25"/>
      <c r="S502" s="20"/>
      <c r="T502" s="20"/>
      <c r="U502" s="20"/>
      <c r="V502" s="26"/>
      <c r="W502" s="48"/>
      <c r="X502" s="175"/>
      <c r="Y502" s="20"/>
      <c r="Z502" s="39"/>
      <c r="AA502" s="40"/>
      <c r="AB502" s="27"/>
      <c r="AC502" s="27"/>
      <c r="AD502" s="27"/>
      <c r="AE502" s="40"/>
      <c r="AF502" s="24"/>
      <c r="AG502" s="39"/>
      <c r="AH502" s="39"/>
      <c r="AI502" s="39"/>
      <c r="AJ502" s="39"/>
      <c r="AK502" s="39"/>
      <c r="AL502" s="39"/>
      <c r="AM502" s="37"/>
      <c r="AN502" s="37"/>
      <c r="AO502" s="27"/>
      <c r="AP502" s="27"/>
      <c r="AQ502" s="27"/>
      <c r="AR502" s="44"/>
      <c r="AS502" s="42"/>
      <c r="AT502" s="41"/>
      <c r="AU502" s="42"/>
      <c r="AV502" s="39"/>
      <c r="AW502" s="42"/>
      <c r="AX502" s="42"/>
      <c r="AY502" s="42"/>
      <c r="AZ502" s="37"/>
      <c r="BA502" s="37"/>
      <c r="BB502" s="37"/>
      <c r="BC502" s="37"/>
      <c r="BD502" s="159"/>
      <c r="BE502" s="27"/>
      <c r="BF502" s="20"/>
      <c r="BG502" s="30"/>
      <c r="BH502" s="94"/>
      <c r="BI502" s="60"/>
      <c r="BJ502" s="60"/>
    </row>
    <row r="503" spans="1:62" s="33" customFormat="1" ht="15" x14ac:dyDescent="0.2">
      <c r="A503" s="20"/>
      <c r="B503" s="36"/>
      <c r="C503" s="20"/>
      <c r="D503" s="20"/>
      <c r="E503" s="46"/>
      <c r="F503" s="20"/>
      <c r="G503" s="35"/>
      <c r="H503" s="35"/>
      <c r="I503" s="37"/>
      <c r="J503" s="67"/>
      <c r="K503" s="160"/>
      <c r="L503" s="25"/>
      <c r="M503" s="157"/>
      <c r="N503" s="25"/>
      <c r="O503" s="158"/>
      <c r="P503" s="158"/>
      <c r="Q503" s="177"/>
      <c r="R503" s="25"/>
      <c r="S503" s="20"/>
      <c r="T503" s="20"/>
      <c r="U503" s="20"/>
      <c r="V503" s="26"/>
      <c r="W503" s="48"/>
      <c r="X503" s="175"/>
      <c r="Y503" s="20"/>
      <c r="Z503" s="39"/>
      <c r="AA503" s="40"/>
      <c r="AB503" s="27"/>
      <c r="AC503" s="27"/>
      <c r="AD503" s="27"/>
      <c r="AE503" s="40"/>
      <c r="AF503" s="37"/>
      <c r="AG503" s="39"/>
      <c r="AH503" s="39"/>
      <c r="AI503" s="37"/>
      <c r="AJ503" s="37"/>
      <c r="AK503" s="39"/>
      <c r="AL503" s="39"/>
      <c r="AM503" s="37"/>
      <c r="AN503" s="37"/>
      <c r="AO503" s="27"/>
      <c r="AP503" s="27"/>
      <c r="AQ503" s="27"/>
      <c r="AR503" s="44"/>
      <c r="AS503" s="42"/>
      <c r="AT503" s="41"/>
      <c r="AU503" s="42"/>
      <c r="AV503" s="39"/>
      <c r="AW503" s="42"/>
      <c r="AX503" s="42"/>
      <c r="AY503" s="42"/>
      <c r="AZ503" s="37"/>
      <c r="BA503" s="37"/>
      <c r="BB503" s="37"/>
      <c r="BC503" s="37"/>
      <c r="BD503" s="159"/>
      <c r="BE503" s="27"/>
      <c r="BF503" s="20"/>
      <c r="BG503" s="30"/>
      <c r="BH503" s="94"/>
      <c r="BI503" s="60"/>
      <c r="BJ503" s="60"/>
    </row>
    <row r="504" spans="1:62" s="33" customFormat="1" ht="15" x14ac:dyDescent="0.2">
      <c r="A504" s="20"/>
      <c r="B504" s="36"/>
      <c r="C504" s="20"/>
      <c r="D504" s="20"/>
      <c r="E504" s="46"/>
      <c r="F504" s="20"/>
      <c r="G504" s="35"/>
      <c r="H504" s="35"/>
      <c r="I504" s="37"/>
      <c r="J504" s="109"/>
      <c r="K504" s="160"/>
      <c r="L504" s="25"/>
      <c r="M504" s="157"/>
      <c r="N504" s="25"/>
      <c r="O504" s="158"/>
      <c r="P504" s="158"/>
      <c r="Q504" s="177"/>
      <c r="R504" s="25"/>
      <c r="S504" s="20"/>
      <c r="T504" s="20"/>
      <c r="U504" s="20"/>
      <c r="V504" s="26"/>
      <c r="W504" s="48"/>
      <c r="X504" s="175"/>
      <c r="Y504" s="20"/>
      <c r="Z504" s="39"/>
      <c r="AA504" s="40"/>
      <c r="AB504" s="27"/>
      <c r="AC504" s="27"/>
      <c r="AD504" s="27"/>
      <c r="AE504" s="40"/>
      <c r="AF504" s="24"/>
      <c r="AG504" s="39"/>
      <c r="AH504" s="39"/>
      <c r="AI504" s="37"/>
      <c r="AJ504" s="37"/>
      <c r="AK504" s="39"/>
      <c r="AL504" s="39"/>
      <c r="AM504" s="37"/>
      <c r="AN504" s="37"/>
      <c r="AO504" s="27"/>
      <c r="AP504" s="27"/>
      <c r="AQ504" s="27"/>
      <c r="AR504" s="44"/>
      <c r="AS504" s="42"/>
      <c r="AT504" s="41"/>
      <c r="AU504" s="42"/>
      <c r="AV504" s="39"/>
      <c r="AW504" s="42"/>
      <c r="AX504" s="42"/>
      <c r="AY504" s="42"/>
      <c r="AZ504" s="37"/>
      <c r="BA504" s="37"/>
      <c r="BB504" s="37"/>
      <c r="BC504" s="37"/>
      <c r="BD504" s="159"/>
      <c r="BE504" s="27"/>
      <c r="BF504" s="20"/>
      <c r="BG504" s="30"/>
      <c r="BH504" s="94"/>
      <c r="BI504" s="60"/>
      <c r="BJ504" s="60"/>
    </row>
    <row r="505" spans="1:62" s="33" customFormat="1" ht="15" x14ac:dyDescent="0.2">
      <c r="A505" s="20"/>
      <c r="B505" s="36"/>
      <c r="C505" s="20"/>
      <c r="D505" s="20"/>
      <c r="E505" s="46"/>
      <c r="F505" s="20"/>
      <c r="G505" s="35"/>
      <c r="H505" s="35"/>
      <c r="I505" s="37"/>
      <c r="J505" s="51"/>
      <c r="K505" s="160"/>
      <c r="L505" s="25"/>
      <c r="M505" s="157"/>
      <c r="N505" s="25"/>
      <c r="O505" s="158"/>
      <c r="P505" s="158"/>
      <c r="Q505" s="177"/>
      <c r="R505" s="25"/>
      <c r="S505" s="20"/>
      <c r="T505" s="20"/>
      <c r="U505" s="20"/>
      <c r="V505" s="26"/>
      <c r="W505" s="48"/>
      <c r="X505" s="175"/>
      <c r="Y505" s="20"/>
      <c r="Z505" s="39"/>
      <c r="AA505" s="40"/>
      <c r="AB505" s="27"/>
      <c r="AC505" s="27"/>
      <c r="AD505" s="27"/>
      <c r="AE505" s="40"/>
      <c r="AF505" s="24"/>
      <c r="AG505" s="39"/>
      <c r="AH505" s="39"/>
      <c r="AI505" s="37"/>
      <c r="AJ505" s="37"/>
      <c r="AK505" s="39"/>
      <c r="AL505" s="39"/>
      <c r="AM505" s="37"/>
      <c r="AN505" s="37"/>
      <c r="AO505" s="27"/>
      <c r="AP505" s="27"/>
      <c r="AQ505" s="27"/>
      <c r="AR505" s="44"/>
      <c r="AS505" s="42"/>
      <c r="AT505" s="41"/>
      <c r="AU505" s="42"/>
      <c r="AV505" s="39"/>
      <c r="AW505" s="42"/>
      <c r="AX505" s="42"/>
      <c r="AY505" s="42"/>
      <c r="AZ505" s="37"/>
      <c r="BA505" s="37"/>
      <c r="BB505" s="37"/>
      <c r="BC505" s="37"/>
      <c r="BD505" s="159"/>
      <c r="BE505" s="27"/>
      <c r="BF505" s="20"/>
      <c r="BG505" s="30"/>
      <c r="BH505" s="94"/>
      <c r="BI505" s="60"/>
      <c r="BJ505" s="60"/>
    </row>
    <row r="506" spans="1:62" s="33" customFormat="1" ht="15" x14ac:dyDescent="0.2">
      <c r="A506" s="20"/>
      <c r="B506" s="36"/>
      <c r="C506" s="20"/>
      <c r="D506" s="20"/>
      <c r="E506" s="46"/>
      <c r="F506" s="20"/>
      <c r="G506" s="35"/>
      <c r="H506" s="35"/>
      <c r="I506" s="37"/>
      <c r="J506" s="67"/>
      <c r="K506" s="160"/>
      <c r="L506" s="25"/>
      <c r="M506" s="157"/>
      <c r="N506" s="25"/>
      <c r="O506" s="158"/>
      <c r="P506" s="158"/>
      <c r="Q506" s="177"/>
      <c r="R506" s="25"/>
      <c r="S506" s="20"/>
      <c r="T506" s="20"/>
      <c r="U506" s="20"/>
      <c r="V506" s="26"/>
      <c r="W506" s="48"/>
      <c r="X506" s="175"/>
      <c r="Y506" s="20"/>
      <c r="Z506" s="39"/>
      <c r="AA506" s="40"/>
      <c r="AB506" s="27"/>
      <c r="AC506" s="27"/>
      <c r="AD506" s="27"/>
      <c r="AE506" s="40"/>
      <c r="AF506" s="24"/>
      <c r="AG506" s="39"/>
      <c r="AH506" s="39"/>
      <c r="AI506" s="37"/>
      <c r="AJ506" s="37"/>
      <c r="AK506" s="39"/>
      <c r="AL506" s="39"/>
      <c r="AM506" s="37"/>
      <c r="AN506" s="37"/>
      <c r="AO506" s="27"/>
      <c r="AP506" s="27"/>
      <c r="AQ506" s="27"/>
      <c r="AR506" s="44"/>
      <c r="AS506" s="42"/>
      <c r="AT506" s="41"/>
      <c r="AU506" s="42"/>
      <c r="AV506" s="39"/>
      <c r="AW506" s="42"/>
      <c r="AX506" s="42"/>
      <c r="AY506" s="42"/>
      <c r="AZ506" s="37"/>
      <c r="BA506" s="37"/>
      <c r="BB506" s="37"/>
      <c r="BC506" s="37"/>
      <c r="BD506" s="159"/>
      <c r="BE506" s="27"/>
      <c r="BF506" s="20"/>
      <c r="BG506" s="30"/>
      <c r="BH506" s="94"/>
      <c r="BI506" s="60"/>
      <c r="BJ506" s="60"/>
    </row>
    <row r="507" spans="1:62" s="33" customFormat="1" ht="15" x14ac:dyDescent="0.2">
      <c r="A507" s="20"/>
      <c r="B507" s="36"/>
      <c r="C507" s="20"/>
      <c r="D507" s="20"/>
      <c r="E507" s="46"/>
      <c r="F507" s="20"/>
      <c r="G507" s="35"/>
      <c r="H507" s="35"/>
      <c r="I507" s="37"/>
      <c r="J507" s="67"/>
      <c r="K507" s="46"/>
      <c r="L507" s="160"/>
      <c r="M507" s="185"/>
      <c r="N507" s="160"/>
      <c r="O507" s="158"/>
      <c r="P507" s="158"/>
      <c r="Q507" s="177"/>
      <c r="R507" s="25"/>
      <c r="S507" s="20"/>
      <c r="T507" s="20"/>
      <c r="U507" s="20"/>
      <c r="V507" s="26"/>
      <c r="W507" s="48"/>
      <c r="X507" s="175"/>
      <c r="Y507" s="20"/>
      <c r="Z507" s="39"/>
      <c r="AA507" s="40"/>
      <c r="AB507" s="27"/>
      <c r="AC507" s="27"/>
      <c r="AD507" s="27"/>
      <c r="AE507" s="40"/>
      <c r="AF507" s="24"/>
      <c r="AG507" s="39"/>
      <c r="AH507" s="39"/>
      <c r="AI507" s="37"/>
      <c r="AJ507" s="37"/>
      <c r="AK507" s="39"/>
      <c r="AL507" s="39"/>
      <c r="AM507" s="37"/>
      <c r="AN507" s="37"/>
      <c r="AO507" s="27"/>
      <c r="AP507" s="27"/>
      <c r="AQ507" s="27"/>
      <c r="AR507" s="44"/>
      <c r="AS507" s="42"/>
      <c r="AT507" s="41"/>
      <c r="AU507" s="42"/>
      <c r="AV507" s="39"/>
      <c r="AW507" s="42"/>
      <c r="AX507" s="42"/>
      <c r="AY507" s="42"/>
      <c r="AZ507" s="37"/>
      <c r="BA507" s="37"/>
      <c r="BB507" s="37"/>
      <c r="BC507" s="37"/>
      <c r="BD507" s="159"/>
      <c r="BE507" s="27"/>
      <c r="BF507" s="20"/>
      <c r="BG507" s="30"/>
      <c r="BH507" s="94"/>
      <c r="BI507" s="60"/>
      <c r="BJ507" s="60"/>
    </row>
    <row r="508" spans="1:62" s="33" customFormat="1" ht="15" x14ac:dyDescent="0.2">
      <c r="A508" s="20"/>
      <c r="B508" s="36"/>
      <c r="C508" s="20"/>
      <c r="D508" s="20"/>
      <c r="E508" s="46"/>
      <c r="F508" s="20"/>
      <c r="G508" s="35"/>
      <c r="H508" s="35"/>
      <c r="I508" s="37"/>
      <c r="J508" s="67"/>
      <c r="K508" s="160"/>
      <c r="L508" s="25"/>
      <c r="M508" s="157"/>
      <c r="N508" s="25"/>
      <c r="O508" s="158"/>
      <c r="P508" s="158"/>
      <c r="Q508" s="177"/>
      <c r="R508" s="25"/>
      <c r="S508" s="20"/>
      <c r="T508" s="20"/>
      <c r="U508" s="20"/>
      <c r="V508" s="26"/>
      <c r="W508" s="48"/>
      <c r="X508" s="175"/>
      <c r="Y508" s="20"/>
      <c r="Z508" s="39"/>
      <c r="AA508" s="40"/>
      <c r="AB508" s="27"/>
      <c r="AC508" s="27"/>
      <c r="AD508" s="27"/>
      <c r="AE508" s="40"/>
      <c r="AF508" s="24"/>
      <c r="AG508" s="39"/>
      <c r="AH508" s="39"/>
      <c r="AI508" s="37"/>
      <c r="AJ508" s="37"/>
      <c r="AK508" s="39"/>
      <c r="AL508" s="39"/>
      <c r="AM508" s="37"/>
      <c r="AN508" s="37"/>
      <c r="AO508" s="27"/>
      <c r="AP508" s="27"/>
      <c r="AQ508" s="27"/>
      <c r="AR508" s="44"/>
      <c r="AS508" s="42"/>
      <c r="AT508" s="41"/>
      <c r="AU508" s="42"/>
      <c r="AV508" s="39"/>
      <c r="AW508" s="42"/>
      <c r="AX508" s="42"/>
      <c r="AY508" s="42"/>
      <c r="AZ508" s="37"/>
      <c r="BA508" s="37"/>
      <c r="BB508" s="37"/>
      <c r="BC508" s="37"/>
      <c r="BD508" s="159"/>
      <c r="BE508" s="27"/>
      <c r="BF508" s="20"/>
      <c r="BG508" s="30"/>
      <c r="BH508" s="94"/>
      <c r="BI508" s="60"/>
      <c r="BJ508" s="60"/>
    </row>
    <row r="509" spans="1:62" s="33" customFormat="1" ht="15" x14ac:dyDescent="0.2">
      <c r="A509" s="20"/>
      <c r="B509" s="36"/>
      <c r="C509" s="20"/>
      <c r="D509" s="20"/>
      <c r="E509" s="46"/>
      <c r="F509" s="20"/>
      <c r="G509" s="35"/>
      <c r="H509" s="35"/>
      <c r="I509" s="37"/>
      <c r="J509" s="67"/>
      <c r="K509" s="160"/>
      <c r="L509" s="25"/>
      <c r="M509" s="157"/>
      <c r="N509" s="25"/>
      <c r="O509" s="158"/>
      <c r="P509" s="158"/>
      <c r="Q509" s="177"/>
      <c r="R509" s="25"/>
      <c r="S509" s="20"/>
      <c r="T509" s="20"/>
      <c r="U509" s="20"/>
      <c r="V509" s="26"/>
      <c r="W509" s="48"/>
      <c r="X509" s="175"/>
      <c r="Y509" s="20"/>
      <c r="Z509" s="39"/>
      <c r="AA509" s="40"/>
      <c r="AB509" s="27"/>
      <c r="AC509" s="27"/>
      <c r="AD509" s="27"/>
      <c r="AE509" s="40"/>
      <c r="AF509" s="24"/>
      <c r="AG509" s="39"/>
      <c r="AH509" s="39"/>
      <c r="AI509" s="37"/>
      <c r="AJ509" s="37"/>
      <c r="AK509" s="39"/>
      <c r="AL509" s="39"/>
      <c r="AM509" s="37"/>
      <c r="AN509" s="37"/>
      <c r="AO509" s="27"/>
      <c r="AP509" s="27"/>
      <c r="AQ509" s="27"/>
      <c r="AR509" s="44"/>
      <c r="AS509" s="42"/>
      <c r="AT509" s="41"/>
      <c r="AU509" s="42"/>
      <c r="AV509" s="39"/>
      <c r="AW509" s="42"/>
      <c r="AX509" s="42"/>
      <c r="AY509" s="42"/>
      <c r="AZ509" s="37"/>
      <c r="BA509" s="37"/>
      <c r="BB509" s="37"/>
      <c r="BC509" s="37"/>
      <c r="BD509" s="159"/>
      <c r="BE509" s="27"/>
      <c r="BF509" s="20"/>
      <c r="BG509" s="30"/>
      <c r="BH509" s="94"/>
      <c r="BI509" s="60"/>
      <c r="BJ509" s="60"/>
    </row>
    <row r="510" spans="1:62" s="33" customFormat="1" ht="15" x14ac:dyDescent="0.2">
      <c r="A510" s="20"/>
      <c r="B510" s="36"/>
      <c r="C510" s="20"/>
      <c r="D510" s="20"/>
      <c r="E510" s="46"/>
      <c r="F510" s="20"/>
      <c r="G510" s="35"/>
      <c r="H510" s="35"/>
      <c r="I510" s="37"/>
      <c r="J510" s="59"/>
      <c r="K510" s="160"/>
      <c r="L510" s="25"/>
      <c r="M510" s="157"/>
      <c r="N510" s="25"/>
      <c r="O510" s="158"/>
      <c r="P510" s="158"/>
      <c r="Q510" s="177"/>
      <c r="R510" s="25"/>
      <c r="S510" s="20"/>
      <c r="T510" s="20"/>
      <c r="U510" s="20"/>
      <c r="V510" s="26"/>
      <c r="W510" s="48"/>
      <c r="X510" s="175"/>
      <c r="Y510" s="20"/>
      <c r="Z510" s="39"/>
      <c r="AA510" s="40"/>
      <c r="AB510" s="27"/>
      <c r="AC510" s="27"/>
      <c r="AD510" s="27"/>
      <c r="AE510" s="40"/>
      <c r="AF510" s="24"/>
      <c r="AG510" s="39"/>
      <c r="AH510" s="39"/>
      <c r="AI510" s="37"/>
      <c r="AJ510" s="37"/>
      <c r="AK510" s="39"/>
      <c r="AL510" s="39"/>
      <c r="AM510" s="37"/>
      <c r="AN510" s="37"/>
      <c r="AO510" s="27"/>
      <c r="AP510" s="27"/>
      <c r="AQ510" s="27"/>
      <c r="AR510" s="44"/>
      <c r="AS510" s="42"/>
      <c r="AT510" s="41"/>
      <c r="AU510" s="42"/>
      <c r="AV510" s="39"/>
      <c r="AW510" s="42"/>
      <c r="AX510" s="42"/>
      <c r="AY510" s="42"/>
      <c r="AZ510" s="37"/>
      <c r="BA510" s="37"/>
      <c r="BB510" s="37"/>
      <c r="BC510" s="37"/>
      <c r="BD510" s="159"/>
      <c r="BE510" s="27"/>
      <c r="BF510" s="20"/>
      <c r="BG510" s="30"/>
      <c r="BH510" s="94"/>
      <c r="BI510" s="60"/>
      <c r="BJ510" s="60"/>
    </row>
    <row r="511" spans="1:62" s="33" customFormat="1" ht="15" x14ac:dyDescent="0.2">
      <c r="A511" s="20"/>
      <c r="B511" s="36"/>
      <c r="C511" s="20"/>
      <c r="D511" s="20"/>
      <c r="E511" s="46"/>
      <c r="F511" s="20"/>
      <c r="G511" s="35"/>
      <c r="H511" s="35"/>
      <c r="I511" s="37"/>
      <c r="J511" s="69"/>
      <c r="K511" s="160"/>
      <c r="L511" s="25"/>
      <c r="M511" s="157"/>
      <c r="N511" s="25"/>
      <c r="O511" s="158"/>
      <c r="P511" s="158"/>
      <c r="Q511" s="177"/>
      <c r="R511" s="25"/>
      <c r="S511" s="20"/>
      <c r="T511" s="20"/>
      <c r="U511" s="20"/>
      <c r="V511" s="26"/>
      <c r="W511" s="48"/>
      <c r="X511" s="175"/>
      <c r="Y511" s="20"/>
      <c r="Z511" s="39"/>
      <c r="AA511" s="40"/>
      <c r="AB511" s="27"/>
      <c r="AC511" s="27"/>
      <c r="AD511" s="27"/>
      <c r="AE511" s="40"/>
      <c r="AF511" s="24"/>
      <c r="AG511" s="39"/>
      <c r="AH511" s="39"/>
      <c r="AI511" s="37"/>
      <c r="AJ511" s="37"/>
      <c r="AK511" s="39"/>
      <c r="AL511" s="39"/>
      <c r="AM511" s="37"/>
      <c r="AN511" s="37"/>
      <c r="AO511" s="27"/>
      <c r="AP511" s="27"/>
      <c r="AQ511" s="27"/>
      <c r="AR511" s="44"/>
      <c r="AS511" s="42"/>
      <c r="AT511" s="41"/>
      <c r="AU511" s="42"/>
      <c r="AV511" s="39"/>
      <c r="AW511" s="42"/>
      <c r="AX511" s="42"/>
      <c r="AY511" s="42"/>
      <c r="AZ511" s="37"/>
      <c r="BA511" s="37"/>
      <c r="BB511" s="37"/>
      <c r="BC511" s="37"/>
      <c r="BD511" s="159"/>
      <c r="BE511" s="27"/>
      <c r="BF511" s="20"/>
      <c r="BG511" s="30"/>
      <c r="BH511" s="94"/>
      <c r="BI511" s="60"/>
      <c r="BJ511" s="60"/>
    </row>
    <row r="512" spans="1:62" s="33" customFormat="1" ht="15" x14ac:dyDescent="0.2">
      <c r="A512" s="20"/>
      <c r="B512" s="36"/>
      <c r="C512" s="20"/>
      <c r="D512" s="20"/>
      <c r="E512" s="46"/>
      <c r="F512" s="20"/>
      <c r="G512" s="35"/>
      <c r="H512" s="35"/>
      <c r="I512" s="37"/>
      <c r="J512" s="110"/>
      <c r="K512" s="160"/>
      <c r="L512" s="25"/>
      <c r="M512" s="157"/>
      <c r="N512" s="25"/>
      <c r="O512" s="158"/>
      <c r="P512" s="158"/>
      <c r="Q512" s="177"/>
      <c r="R512" s="25"/>
      <c r="S512" s="20"/>
      <c r="T512" s="20"/>
      <c r="U512" s="20"/>
      <c r="V512" s="26"/>
      <c r="W512" s="48"/>
      <c r="X512" s="175"/>
      <c r="Y512" s="20"/>
      <c r="Z512" s="39"/>
      <c r="AA512" s="40"/>
      <c r="AB512" s="27"/>
      <c r="AC512" s="27"/>
      <c r="AD512" s="27"/>
      <c r="AE512" s="40"/>
      <c r="AF512" s="107"/>
      <c r="AG512" s="39"/>
      <c r="AH512" s="39"/>
      <c r="AI512" s="37"/>
      <c r="AJ512" s="37"/>
      <c r="AK512" s="39"/>
      <c r="AL512" s="39"/>
      <c r="AM512" s="37"/>
      <c r="AN512" s="37"/>
      <c r="AO512" s="27"/>
      <c r="AP512" s="27"/>
      <c r="AQ512" s="27"/>
      <c r="AR512" s="44"/>
      <c r="AS512" s="42"/>
      <c r="AT512" s="41"/>
      <c r="AU512" s="42"/>
      <c r="AV512" s="39"/>
      <c r="AW512" s="42"/>
      <c r="AX512" s="42"/>
      <c r="AY512" s="42"/>
      <c r="AZ512" s="37"/>
      <c r="BA512" s="37"/>
      <c r="BB512" s="37"/>
      <c r="BC512" s="37"/>
      <c r="BD512" s="159"/>
      <c r="BE512" s="27"/>
      <c r="BF512" s="20"/>
      <c r="BG512" s="30"/>
      <c r="BH512" s="94"/>
      <c r="BI512" s="60"/>
      <c r="BJ512" s="60"/>
    </row>
    <row r="513" spans="1:62" s="33" customFormat="1" ht="15" x14ac:dyDescent="0.2">
      <c r="A513" s="20"/>
      <c r="B513" s="36"/>
      <c r="C513" s="20"/>
      <c r="D513" s="20"/>
      <c r="E513" s="46"/>
      <c r="F513" s="20"/>
      <c r="G513" s="35"/>
      <c r="H513" s="35"/>
      <c r="I513" s="37"/>
      <c r="J513" s="68"/>
      <c r="K513" s="160"/>
      <c r="L513" s="25"/>
      <c r="M513" s="157"/>
      <c r="N513" s="25"/>
      <c r="O513" s="158"/>
      <c r="P513" s="158"/>
      <c r="Q513" s="177"/>
      <c r="R513" s="25"/>
      <c r="S513" s="20"/>
      <c r="T513" s="20"/>
      <c r="U513" s="20"/>
      <c r="V513" s="26"/>
      <c r="W513" s="48"/>
      <c r="X513" s="175"/>
      <c r="Y513" s="20"/>
      <c r="Z513" s="39"/>
      <c r="AA513" s="40"/>
      <c r="AB513" s="27"/>
      <c r="AC513" s="27"/>
      <c r="AD513" s="27"/>
      <c r="AE513" s="40"/>
      <c r="AF513" s="24"/>
      <c r="AG513" s="39"/>
      <c r="AH513" s="39"/>
      <c r="AI513" s="37"/>
      <c r="AJ513" s="37"/>
      <c r="AK513" s="39"/>
      <c r="AL513" s="39"/>
      <c r="AM513" s="37"/>
      <c r="AN513" s="37"/>
      <c r="AO513" s="27"/>
      <c r="AP513" s="27"/>
      <c r="AQ513" s="27"/>
      <c r="AR513" s="44"/>
      <c r="AS513" s="42"/>
      <c r="AT513" s="41"/>
      <c r="AU513" s="42"/>
      <c r="AV513" s="39"/>
      <c r="AW513" s="42"/>
      <c r="AX513" s="42"/>
      <c r="AY513" s="42"/>
      <c r="AZ513" s="37"/>
      <c r="BA513" s="37"/>
      <c r="BB513" s="37"/>
      <c r="BC513" s="37"/>
      <c r="BD513" s="159"/>
      <c r="BE513" s="27"/>
      <c r="BF513" s="20"/>
      <c r="BG513" s="30"/>
      <c r="BH513" s="94"/>
      <c r="BI513" s="60"/>
      <c r="BJ513" s="60"/>
    </row>
    <row r="514" spans="1:62" s="33" customFormat="1" ht="15" x14ac:dyDescent="0.2">
      <c r="A514" s="20"/>
      <c r="B514" s="36"/>
      <c r="C514" s="20"/>
      <c r="D514" s="20"/>
      <c r="E514" s="46"/>
      <c r="F514" s="20"/>
      <c r="G514" s="35"/>
      <c r="H514" s="35"/>
      <c r="I514" s="37"/>
      <c r="J514" s="111"/>
      <c r="K514" s="160"/>
      <c r="L514" s="25"/>
      <c r="M514" s="157"/>
      <c r="N514" s="25"/>
      <c r="O514" s="158"/>
      <c r="P514" s="158"/>
      <c r="Q514" s="177"/>
      <c r="R514" s="25"/>
      <c r="S514" s="20"/>
      <c r="T514" s="20"/>
      <c r="U514" s="20"/>
      <c r="V514" s="26"/>
      <c r="W514" s="48"/>
      <c r="X514" s="175"/>
      <c r="Y514" s="20"/>
      <c r="Z514" s="39"/>
      <c r="AA514" s="40"/>
      <c r="AB514" s="27"/>
      <c r="AC514" s="27"/>
      <c r="AD514" s="27"/>
      <c r="AE514" s="40"/>
      <c r="AF514" s="24"/>
      <c r="AG514" s="39"/>
      <c r="AH514" s="39"/>
      <c r="AI514" s="37"/>
      <c r="AJ514" s="37"/>
      <c r="AK514" s="39"/>
      <c r="AL514" s="39"/>
      <c r="AM514" s="37"/>
      <c r="AN514" s="37"/>
      <c r="AO514" s="27"/>
      <c r="AP514" s="27"/>
      <c r="AQ514" s="27"/>
      <c r="AR514" s="44"/>
      <c r="AS514" s="42"/>
      <c r="AT514" s="41"/>
      <c r="AU514" s="42"/>
      <c r="AV514" s="39"/>
      <c r="AW514" s="42"/>
      <c r="AX514" s="42"/>
      <c r="AY514" s="42"/>
      <c r="AZ514" s="37"/>
      <c r="BA514" s="37"/>
      <c r="BB514" s="37"/>
      <c r="BC514" s="37"/>
      <c r="BD514" s="159"/>
      <c r="BE514" s="27"/>
      <c r="BF514" s="20"/>
      <c r="BG514" s="30"/>
      <c r="BH514" s="94"/>
      <c r="BI514" s="60"/>
      <c r="BJ514" s="60"/>
    </row>
    <row r="515" spans="1:62" s="33" customFormat="1" ht="15" x14ac:dyDescent="0.2">
      <c r="A515" s="20"/>
      <c r="B515" s="36"/>
      <c r="C515" s="20"/>
      <c r="D515" s="20"/>
      <c r="E515" s="46"/>
      <c r="F515" s="20"/>
      <c r="G515" s="35"/>
      <c r="H515" s="35"/>
      <c r="I515" s="37"/>
      <c r="J515" s="51"/>
      <c r="K515" s="160"/>
      <c r="L515" s="25"/>
      <c r="M515" s="157"/>
      <c r="N515" s="25"/>
      <c r="O515" s="158"/>
      <c r="P515" s="158"/>
      <c r="Q515" s="177"/>
      <c r="R515" s="25"/>
      <c r="S515" s="20"/>
      <c r="T515" s="20"/>
      <c r="U515" s="20"/>
      <c r="V515" s="26"/>
      <c r="W515" s="48"/>
      <c r="X515" s="175"/>
      <c r="Y515" s="20"/>
      <c r="Z515" s="39"/>
      <c r="AA515" s="40"/>
      <c r="AB515" s="27"/>
      <c r="AC515" s="27"/>
      <c r="AD515" s="27"/>
      <c r="AE515" s="40"/>
      <c r="AF515" s="24"/>
      <c r="AG515" s="39"/>
      <c r="AH515" s="39"/>
      <c r="AI515" s="37"/>
      <c r="AJ515" s="37"/>
      <c r="AK515" s="39"/>
      <c r="AL515" s="39"/>
      <c r="AM515" s="37"/>
      <c r="AN515" s="37"/>
      <c r="AO515" s="27"/>
      <c r="AP515" s="27"/>
      <c r="AQ515" s="27"/>
      <c r="AR515" s="44"/>
      <c r="AS515" s="42"/>
      <c r="AT515" s="41"/>
      <c r="AU515" s="42"/>
      <c r="AV515" s="39"/>
      <c r="AW515" s="42"/>
      <c r="AX515" s="42"/>
      <c r="AY515" s="42"/>
      <c r="AZ515" s="37"/>
      <c r="BA515" s="37"/>
      <c r="BB515" s="37"/>
      <c r="BC515" s="37"/>
      <c r="BD515" s="159"/>
      <c r="BE515" s="27"/>
      <c r="BF515" s="20"/>
      <c r="BG515" s="30"/>
      <c r="BH515" s="94"/>
      <c r="BI515" s="60"/>
      <c r="BJ515" s="60"/>
    </row>
    <row r="516" spans="1:62" s="33" customFormat="1" ht="15" x14ac:dyDescent="0.2">
      <c r="A516" s="20"/>
      <c r="B516" s="36"/>
      <c r="C516" s="20"/>
      <c r="D516" s="20"/>
      <c r="E516" s="46"/>
      <c r="F516" s="20"/>
      <c r="G516" s="35"/>
      <c r="H516" s="35"/>
      <c r="I516" s="37"/>
      <c r="J516" s="112"/>
      <c r="K516" s="160"/>
      <c r="L516" s="25"/>
      <c r="M516" s="157"/>
      <c r="N516" s="25"/>
      <c r="O516" s="158"/>
      <c r="P516" s="158"/>
      <c r="Q516" s="177"/>
      <c r="R516" s="25"/>
      <c r="S516" s="20"/>
      <c r="T516" s="20"/>
      <c r="U516" s="20"/>
      <c r="V516" s="26"/>
      <c r="W516" s="105"/>
      <c r="X516" s="175"/>
      <c r="Y516" s="20"/>
      <c r="Z516" s="39"/>
      <c r="AA516" s="40"/>
      <c r="AB516" s="27"/>
      <c r="AC516" s="27"/>
      <c r="AD516" s="27"/>
      <c r="AE516" s="40"/>
      <c r="AF516" s="24"/>
      <c r="AG516" s="39"/>
      <c r="AH516" s="39"/>
      <c r="AI516" s="37"/>
      <c r="AJ516" s="37"/>
      <c r="AK516" s="39"/>
      <c r="AL516" s="39"/>
      <c r="AM516" s="37"/>
      <c r="AN516" s="37"/>
      <c r="AO516" s="27"/>
      <c r="AP516" s="27"/>
      <c r="AQ516" s="27"/>
      <c r="AR516" s="44"/>
      <c r="AS516" s="42"/>
      <c r="AT516" s="41"/>
      <c r="AU516" s="42"/>
      <c r="AV516" s="39"/>
      <c r="AW516" s="42"/>
      <c r="AX516" s="42"/>
      <c r="AY516" s="42"/>
      <c r="AZ516" s="37"/>
      <c r="BA516" s="37"/>
      <c r="BB516" s="37"/>
      <c r="BC516" s="37"/>
      <c r="BD516" s="159"/>
      <c r="BE516" s="27"/>
      <c r="BF516" s="20"/>
      <c r="BG516" s="30"/>
      <c r="BH516" s="94"/>
      <c r="BI516" s="60"/>
      <c r="BJ516" s="60"/>
    </row>
    <row r="517" spans="1:62" s="33" customFormat="1" ht="15" x14ac:dyDescent="0.2">
      <c r="A517" s="20"/>
      <c r="B517" s="36"/>
      <c r="C517" s="20"/>
      <c r="D517" s="20"/>
      <c r="E517" s="46"/>
      <c r="F517" s="20"/>
      <c r="G517" s="35"/>
      <c r="H517" s="35"/>
      <c r="I517" s="37"/>
      <c r="J517" s="111"/>
      <c r="K517" s="160"/>
      <c r="L517" s="25"/>
      <c r="M517" s="157"/>
      <c r="N517" s="25"/>
      <c r="O517" s="158"/>
      <c r="P517" s="158"/>
      <c r="Q517" s="177"/>
      <c r="R517" s="25"/>
      <c r="S517" s="20"/>
      <c r="T517" s="20"/>
      <c r="U517" s="20"/>
      <c r="V517" s="26"/>
      <c r="W517" s="113"/>
      <c r="X517" s="175"/>
      <c r="Y517" s="20"/>
      <c r="Z517" s="39"/>
      <c r="AA517" s="40"/>
      <c r="AB517" s="27"/>
      <c r="AC517" s="27"/>
      <c r="AD517" s="27"/>
      <c r="AE517" s="40"/>
      <c r="AF517" s="24"/>
      <c r="AG517" s="39"/>
      <c r="AH517" s="39"/>
      <c r="AI517" s="37"/>
      <c r="AJ517" s="37"/>
      <c r="AK517" s="39"/>
      <c r="AL517" s="39"/>
      <c r="AM517" s="37"/>
      <c r="AN517" s="37"/>
      <c r="AO517" s="27"/>
      <c r="AP517" s="27"/>
      <c r="AQ517" s="27"/>
      <c r="AR517" s="44"/>
      <c r="AS517" s="42"/>
      <c r="AT517" s="41"/>
      <c r="AU517" s="42"/>
      <c r="AV517" s="39"/>
      <c r="AW517" s="42"/>
      <c r="AX517" s="42"/>
      <c r="AY517" s="42"/>
      <c r="AZ517" s="37"/>
      <c r="BA517" s="37"/>
      <c r="BB517" s="37"/>
      <c r="BC517" s="37"/>
      <c r="BD517" s="159"/>
      <c r="BE517" s="27"/>
      <c r="BF517" s="20"/>
      <c r="BG517" s="30"/>
      <c r="BH517" s="94"/>
      <c r="BI517" s="60"/>
      <c r="BJ517" s="60"/>
    </row>
    <row r="518" spans="1:62" s="33" customFormat="1" ht="15" x14ac:dyDescent="0.2">
      <c r="A518" s="20"/>
      <c r="B518" s="36"/>
      <c r="C518" s="20"/>
      <c r="D518" s="20"/>
      <c r="E518" s="46"/>
      <c r="F518" s="20"/>
      <c r="G518" s="35"/>
      <c r="H518" s="35"/>
      <c r="I518" s="37"/>
      <c r="J518" s="68"/>
      <c r="K518" s="160"/>
      <c r="L518" s="25"/>
      <c r="M518" s="157"/>
      <c r="N518" s="25"/>
      <c r="O518" s="158"/>
      <c r="P518" s="158"/>
      <c r="Q518" s="177"/>
      <c r="R518" s="25"/>
      <c r="S518" s="20"/>
      <c r="T518" s="20"/>
      <c r="U518" s="20"/>
      <c r="V518" s="26"/>
      <c r="W518" s="113"/>
      <c r="X518" s="175"/>
      <c r="Y518" s="20"/>
      <c r="Z518" s="39"/>
      <c r="AA518" s="40"/>
      <c r="AB518" s="27"/>
      <c r="AC518" s="27"/>
      <c r="AD518" s="27"/>
      <c r="AE518" s="40"/>
      <c r="AF518" s="24"/>
      <c r="AG518" s="39"/>
      <c r="AH518" s="39"/>
      <c r="AI518" s="37"/>
      <c r="AJ518" s="37"/>
      <c r="AK518" s="39"/>
      <c r="AL518" s="39"/>
      <c r="AM518" s="37"/>
      <c r="AN518" s="37"/>
      <c r="AO518" s="27"/>
      <c r="AP518" s="27"/>
      <c r="AQ518" s="27"/>
      <c r="AR518" s="44"/>
      <c r="AS518" s="42"/>
      <c r="AT518" s="41"/>
      <c r="AU518" s="42"/>
      <c r="AV518" s="39"/>
      <c r="AW518" s="42"/>
      <c r="AX518" s="42"/>
      <c r="AY518" s="42"/>
      <c r="AZ518" s="37"/>
      <c r="BA518" s="37"/>
      <c r="BB518" s="37"/>
      <c r="BC518" s="37"/>
      <c r="BD518" s="159"/>
      <c r="BE518" s="27"/>
      <c r="BF518" s="20"/>
      <c r="BG518" s="30"/>
      <c r="BH518" s="94"/>
      <c r="BI518" s="60"/>
      <c r="BJ518" s="60"/>
    </row>
    <row r="519" spans="1:62" s="33" customFormat="1" ht="15" x14ac:dyDescent="0.2">
      <c r="A519" s="20"/>
      <c r="B519" s="36"/>
      <c r="C519" s="20"/>
      <c r="D519" s="20"/>
      <c r="E519" s="46"/>
      <c r="F519" s="20"/>
      <c r="G519" s="35"/>
      <c r="H519" s="35"/>
      <c r="I519" s="37"/>
      <c r="J519" s="111"/>
      <c r="K519" s="160"/>
      <c r="L519" s="25"/>
      <c r="M519" s="157"/>
      <c r="N519" s="25"/>
      <c r="O519" s="158"/>
      <c r="P519" s="158"/>
      <c r="Q519" s="177"/>
      <c r="R519" s="25"/>
      <c r="S519" s="20"/>
      <c r="T519" s="20"/>
      <c r="U519" s="20"/>
      <c r="V519" s="26"/>
      <c r="W519" s="105"/>
      <c r="X519" s="175"/>
      <c r="Y519" s="20"/>
      <c r="Z519" s="39"/>
      <c r="AA519" s="40"/>
      <c r="AB519" s="27"/>
      <c r="AC519" s="27"/>
      <c r="AD519" s="27"/>
      <c r="AE519" s="40"/>
      <c r="AF519" s="24"/>
      <c r="AG519" s="39"/>
      <c r="AH519" s="39"/>
      <c r="AI519" s="37"/>
      <c r="AJ519" s="37"/>
      <c r="AK519" s="39"/>
      <c r="AL519" s="39"/>
      <c r="AM519" s="37"/>
      <c r="AN519" s="37"/>
      <c r="AO519" s="27"/>
      <c r="AP519" s="27"/>
      <c r="AQ519" s="27"/>
      <c r="AR519" s="44"/>
      <c r="AS519" s="42"/>
      <c r="AT519" s="41"/>
      <c r="AU519" s="42"/>
      <c r="AV519" s="39"/>
      <c r="AW519" s="42"/>
      <c r="AX519" s="42"/>
      <c r="AY519" s="42"/>
      <c r="AZ519" s="37"/>
      <c r="BA519" s="37"/>
      <c r="BB519" s="37"/>
      <c r="BC519" s="37"/>
      <c r="BD519" s="159"/>
      <c r="BE519" s="27"/>
      <c r="BF519" s="20"/>
      <c r="BG519" s="30"/>
      <c r="BH519" s="94"/>
      <c r="BI519" s="60"/>
      <c r="BJ519" s="60"/>
    </row>
    <row r="520" spans="1:62" s="33" customFormat="1" ht="15" x14ac:dyDescent="0.2">
      <c r="A520" s="20"/>
      <c r="B520" s="36"/>
      <c r="C520" s="20"/>
      <c r="D520" s="20"/>
      <c r="E520" s="46"/>
      <c r="F520" s="20"/>
      <c r="G520" s="35"/>
      <c r="H520" s="35"/>
      <c r="I520" s="37"/>
      <c r="J520" s="112"/>
      <c r="K520" s="160"/>
      <c r="L520" s="25"/>
      <c r="M520" s="157"/>
      <c r="N520" s="25"/>
      <c r="O520" s="158"/>
      <c r="P520" s="158"/>
      <c r="Q520" s="177"/>
      <c r="R520" s="25"/>
      <c r="S520" s="20"/>
      <c r="T520" s="20"/>
      <c r="U520" s="20"/>
      <c r="V520" s="26"/>
      <c r="W520" s="114"/>
      <c r="X520" s="175"/>
      <c r="Y520" s="20"/>
      <c r="Z520" s="39"/>
      <c r="AA520" s="40"/>
      <c r="AB520" s="27"/>
      <c r="AC520" s="27"/>
      <c r="AD520" s="27"/>
      <c r="AE520" s="40"/>
      <c r="AF520" s="24"/>
      <c r="AG520" s="39"/>
      <c r="AH520" s="39"/>
      <c r="AI520" s="37"/>
      <c r="AJ520" s="37"/>
      <c r="AK520" s="39"/>
      <c r="AL520" s="39"/>
      <c r="AM520" s="37"/>
      <c r="AN520" s="37"/>
      <c r="AO520" s="27"/>
      <c r="AP520" s="27"/>
      <c r="AQ520" s="27"/>
      <c r="AR520" s="44"/>
      <c r="AS520" s="42"/>
      <c r="AT520" s="41"/>
      <c r="AU520" s="42"/>
      <c r="AV520" s="39"/>
      <c r="AW520" s="42"/>
      <c r="AX520" s="42"/>
      <c r="AY520" s="42"/>
      <c r="AZ520" s="37"/>
      <c r="BA520" s="37"/>
      <c r="BB520" s="37"/>
      <c r="BC520" s="37"/>
      <c r="BD520" s="159"/>
      <c r="BE520" s="27"/>
      <c r="BF520" s="20"/>
      <c r="BG520" s="30"/>
      <c r="BH520" s="94"/>
      <c r="BI520" s="60"/>
      <c r="BJ520" s="60"/>
    </row>
    <row r="521" spans="1:62" s="33" customFormat="1" ht="15" x14ac:dyDescent="0.2">
      <c r="A521" s="20"/>
      <c r="B521" s="36"/>
      <c r="C521" s="20"/>
      <c r="D521" s="20"/>
      <c r="E521" s="46"/>
      <c r="F521" s="20"/>
      <c r="G521" s="35"/>
      <c r="H521" s="35"/>
      <c r="I521" s="37"/>
      <c r="J521" s="112"/>
      <c r="K521" s="160"/>
      <c r="L521" s="25"/>
      <c r="M521" s="157"/>
      <c r="N521" s="25"/>
      <c r="O521" s="158"/>
      <c r="P521" s="158"/>
      <c r="Q521" s="177"/>
      <c r="R521" s="25"/>
      <c r="S521" s="20"/>
      <c r="T521" s="20"/>
      <c r="U521" s="20"/>
      <c r="V521" s="26"/>
      <c r="W521" s="114"/>
      <c r="X521" s="175"/>
      <c r="Y521" s="20"/>
      <c r="Z521" s="39"/>
      <c r="AA521" s="40"/>
      <c r="AB521" s="27"/>
      <c r="AC521" s="27"/>
      <c r="AD521" s="27"/>
      <c r="AE521" s="40"/>
      <c r="AF521" s="24"/>
      <c r="AG521" s="39"/>
      <c r="AH521" s="39"/>
      <c r="AI521" s="37"/>
      <c r="AJ521" s="37"/>
      <c r="AK521" s="39"/>
      <c r="AL521" s="39"/>
      <c r="AM521" s="37"/>
      <c r="AN521" s="37"/>
      <c r="AO521" s="27"/>
      <c r="AP521" s="27"/>
      <c r="AQ521" s="27"/>
      <c r="AR521" s="44"/>
      <c r="AS521" s="42"/>
      <c r="AT521" s="41"/>
      <c r="AU521" s="42"/>
      <c r="AV521" s="39"/>
      <c r="AW521" s="42"/>
      <c r="AX521" s="42"/>
      <c r="AY521" s="42"/>
      <c r="AZ521" s="37"/>
      <c r="BA521" s="37"/>
      <c r="BB521" s="37"/>
      <c r="BC521" s="37"/>
      <c r="BD521" s="159"/>
      <c r="BE521" s="27"/>
      <c r="BF521" s="20"/>
      <c r="BG521" s="30"/>
      <c r="BH521" s="94"/>
      <c r="BI521" s="60"/>
      <c r="BJ521" s="60"/>
    </row>
    <row r="522" spans="1:62" s="33" customFormat="1" ht="15" x14ac:dyDescent="0.2">
      <c r="A522" s="20"/>
      <c r="B522" s="36"/>
      <c r="C522" s="20"/>
      <c r="D522" s="20"/>
      <c r="E522" s="46"/>
      <c r="F522" s="20"/>
      <c r="G522" s="35"/>
      <c r="H522" s="35"/>
      <c r="I522" s="37"/>
      <c r="J522" s="111"/>
      <c r="K522" s="160"/>
      <c r="L522" s="25"/>
      <c r="M522" s="157"/>
      <c r="N522" s="25"/>
      <c r="O522" s="158"/>
      <c r="P522" s="158"/>
      <c r="Q522" s="177"/>
      <c r="R522" s="25"/>
      <c r="S522" s="20"/>
      <c r="T522" s="20"/>
      <c r="U522" s="20"/>
      <c r="V522" s="26"/>
      <c r="W522" s="113"/>
      <c r="X522" s="175"/>
      <c r="Y522" s="20"/>
      <c r="Z522" s="39"/>
      <c r="AA522" s="40"/>
      <c r="AB522" s="27"/>
      <c r="AC522" s="27"/>
      <c r="AD522" s="27"/>
      <c r="AE522" s="40"/>
      <c r="AF522" s="24"/>
      <c r="AG522" s="39"/>
      <c r="AH522" s="39"/>
      <c r="AI522" s="37"/>
      <c r="AJ522" s="37"/>
      <c r="AK522" s="39"/>
      <c r="AL522" s="39"/>
      <c r="AM522" s="37"/>
      <c r="AN522" s="37"/>
      <c r="AO522" s="27"/>
      <c r="AP522" s="27"/>
      <c r="AQ522" s="27"/>
      <c r="AR522" s="44"/>
      <c r="AS522" s="42"/>
      <c r="AT522" s="41"/>
      <c r="AU522" s="42"/>
      <c r="AV522" s="39"/>
      <c r="AW522" s="42"/>
      <c r="AX522" s="42"/>
      <c r="AY522" s="42"/>
      <c r="AZ522" s="37"/>
      <c r="BA522" s="37"/>
      <c r="BB522" s="37"/>
      <c r="BC522" s="37"/>
      <c r="BD522" s="159"/>
      <c r="BE522" s="27"/>
      <c r="BF522" s="20"/>
      <c r="BG522" s="30"/>
      <c r="BH522" s="94"/>
      <c r="BI522" s="60"/>
      <c r="BJ522" s="60"/>
    </row>
    <row r="523" spans="1:62" s="33" customFormat="1" ht="15" x14ac:dyDescent="0.2">
      <c r="A523" s="20"/>
      <c r="B523" s="36"/>
      <c r="C523" s="20"/>
      <c r="D523" s="20"/>
      <c r="E523" s="46"/>
      <c r="F523" s="20"/>
      <c r="G523" s="35"/>
      <c r="H523" s="35"/>
      <c r="I523" s="37"/>
      <c r="J523" s="68"/>
      <c r="K523" s="160"/>
      <c r="L523" s="25"/>
      <c r="M523" s="157"/>
      <c r="N523" s="25"/>
      <c r="O523" s="158"/>
      <c r="P523" s="158"/>
      <c r="Q523" s="177"/>
      <c r="R523" s="25"/>
      <c r="S523" s="20"/>
      <c r="T523" s="20"/>
      <c r="U523" s="20"/>
      <c r="V523" s="26"/>
      <c r="W523" s="105"/>
      <c r="X523" s="175"/>
      <c r="Y523" s="20"/>
      <c r="Z523" s="39"/>
      <c r="AA523" s="40"/>
      <c r="AB523" s="27"/>
      <c r="AC523" s="27"/>
      <c r="AD523" s="27"/>
      <c r="AE523" s="40"/>
      <c r="AF523" s="24"/>
      <c r="AG523" s="39"/>
      <c r="AH523" s="39"/>
      <c r="AI523" s="37"/>
      <c r="AJ523" s="37"/>
      <c r="AK523" s="39"/>
      <c r="AL523" s="39"/>
      <c r="AM523" s="37"/>
      <c r="AN523" s="37"/>
      <c r="AO523" s="27"/>
      <c r="AP523" s="27"/>
      <c r="AQ523" s="27"/>
      <c r="AR523" s="44"/>
      <c r="AS523" s="42"/>
      <c r="AT523" s="41"/>
      <c r="AU523" s="42"/>
      <c r="AV523" s="39"/>
      <c r="AW523" s="42"/>
      <c r="AX523" s="42"/>
      <c r="AY523" s="42"/>
      <c r="AZ523" s="37"/>
      <c r="BA523" s="37"/>
      <c r="BB523" s="37"/>
      <c r="BC523" s="37"/>
      <c r="BD523" s="159"/>
      <c r="BE523" s="27"/>
      <c r="BF523" s="20"/>
      <c r="BG523" s="30"/>
      <c r="BH523" s="94"/>
      <c r="BI523" s="60"/>
      <c r="BJ523" s="60"/>
    </row>
    <row r="524" spans="1:62" s="33" customFormat="1" ht="15" x14ac:dyDescent="0.2">
      <c r="A524" s="20"/>
      <c r="B524" s="36"/>
      <c r="C524" s="20"/>
      <c r="D524" s="20"/>
      <c r="E524" s="46"/>
      <c r="F524" s="20"/>
      <c r="G524" s="35"/>
      <c r="H524" s="35"/>
      <c r="I524" s="37"/>
      <c r="J524" s="111"/>
      <c r="K524" s="160"/>
      <c r="L524" s="25"/>
      <c r="M524" s="157"/>
      <c r="N524" s="25"/>
      <c r="O524" s="158"/>
      <c r="P524" s="158"/>
      <c r="Q524" s="177"/>
      <c r="R524" s="25"/>
      <c r="S524" s="20"/>
      <c r="T524" s="20"/>
      <c r="U524" s="20"/>
      <c r="V524" s="26"/>
      <c r="W524" s="113"/>
      <c r="X524" s="175"/>
      <c r="Y524" s="20"/>
      <c r="Z524" s="39"/>
      <c r="AA524" s="40"/>
      <c r="AB524" s="27"/>
      <c r="AC524" s="27"/>
      <c r="AD524" s="27"/>
      <c r="AE524" s="40"/>
      <c r="AF524" s="24"/>
      <c r="AG524" s="39"/>
      <c r="AH524" s="39"/>
      <c r="AI524" s="37"/>
      <c r="AJ524" s="55"/>
      <c r="AK524" s="39"/>
      <c r="AL524" s="39"/>
      <c r="AM524" s="37"/>
      <c r="AN524" s="37"/>
      <c r="AO524" s="27"/>
      <c r="AP524" s="27"/>
      <c r="AQ524" s="27"/>
      <c r="AR524" s="44"/>
      <c r="AS524" s="42"/>
      <c r="AT524" s="41"/>
      <c r="AU524" s="42"/>
      <c r="AV524" s="39"/>
      <c r="AW524" s="42"/>
      <c r="AX524" s="42"/>
      <c r="AY524" s="42"/>
      <c r="AZ524" s="37"/>
      <c r="BA524" s="37"/>
      <c r="BB524" s="37"/>
      <c r="BC524" s="37"/>
      <c r="BD524" s="159"/>
      <c r="BE524" s="27"/>
      <c r="BF524" s="20"/>
      <c r="BG524" s="30"/>
      <c r="BH524" s="94"/>
      <c r="BI524" s="60"/>
      <c r="BJ524" s="60"/>
    </row>
    <row r="525" spans="1:62" s="33" customFormat="1" ht="15" x14ac:dyDescent="0.2">
      <c r="A525" s="20"/>
      <c r="B525" s="36"/>
      <c r="C525" s="20"/>
      <c r="D525" s="20"/>
      <c r="E525" s="46"/>
      <c r="F525" s="20"/>
      <c r="G525" s="35"/>
      <c r="H525" s="35"/>
      <c r="I525" s="37"/>
      <c r="J525" s="68"/>
      <c r="K525" s="160"/>
      <c r="L525" s="25"/>
      <c r="M525" s="157"/>
      <c r="N525" s="25"/>
      <c r="O525" s="158"/>
      <c r="P525" s="158"/>
      <c r="Q525" s="177"/>
      <c r="R525" s="25"/>
      <c r="S525" s="20"/>
      <c r="T525" s="20"/>
      <c r="U525" s="20"/>
      <c r="V525" s="26"/>
      <c r="W525" s="113"/>
      <c r="X525" s="175"/>
      <c r="Y525" s="20"/>
      <c r="Z525" s="39"/>
      <c r="AA525" s="40"/>
      <c r="AB525" s="27"/>
      <c r="AC525" s="27"/>
      <c r="AD525" s="27"/>
      <c r="AE525" s="40"/>
      <c r="AF525" s="24"/>
      <c r="AG525" s="39"/>
      <c r="AH525" s="39"/>
      <c r="AI525" s="37"/>
      <c r="AJ525" s="37"/>
      <c r="AK525" s="39"/>
      <c r="AL525" s="39"/>
      <c r="AM525" s="37"/>
      <c r="AN525" s="37"/>
      <c r="AO525" s="27"/>
      <c r="AP525" s="27"/>
      <c r="AQ525" s="27"/>
      <c r="AR525" s="44"/>
      <c r="AS525" s="42"/>
      <c r="AT525" s="41"/>
      <c r="AU525" s="42"/>
      <c r="AV525" s="39"/>
      <c r="AW525" s="42"/>
      <c r="AX525" s="42"/>
      <c r="AY525" s="42"/>
      <c r="AZ525" s="37"/>
      <c r="BA525" s="37"/>
      <c r="BB525" s="37"/>
      <c r="BC525" s="37"/>
      <c r="BD525" s="159"/>
      <c r="BE525" s="27"/>
      <c r="BF525" s="20"/>
      <c r="BG525" s="30"/>
      <c r="BH525" s="94"/>
      <c r="BI525" s="60"/>
      <c r="BJ525" s="60"/>
    </row>
    <row r="526" spans="1:62" s="33" customFormat="1" ht="15" x14ac:dyDescent="0.2">
      <c r="A526" s="20"/>
      <c r="B526" s="36"/>
      <c r="C526" s="20"/>
      <c r="D526" s="20"/>
      <c r="E526" s="46"/>
      <c r="F526" s="20"/>
      <c r="G526" s="35"/>
      <c r="H526" s="35"/>
      <c r="I526" s="37"/>
      <c r="J526" s="68"/>
      <c r="K526" s="160"/>
      <c r="L526" s="25"/>
      <c r="M526" s="157"/>
      <c r="N526" s="25"/>
      <c r="O526" s="158"/>
      <c r="P526" s="158"/>
      <c r="Q526" s="177"/>
      <c r="R526" s="25"/>
      <c r="S526" s="20"/>
      <c r="T526" s="20"/>
      <c r="U526" s="20"/>
      <c r="V526" s="26"/>
      <c r="W526" s="105"/>
      <c r="X526" s="175"/>
      <c r="Y526" s="20"/>
      <c r="Z526" s="39"/>
      <c r="AA526" s="39"/>
      <c r="AB526" s="27"/>
      <c r="AC526" s="27"/>
      <c r="AD526" s="27"/>
      <c r="AE526" s="55"/>
      <c r="AF526" s="37"/>
      <c r="AG526" s="39"/>
      <c r="AH526" s="39"/>
      <c r="AI526" s="37"/>
      <c r="AJ526" s="55"/>
      <c r="AK526" s="39"/>
      <c r="AL526" s="39"/>
      <c r="AM526" s="37"/>
      <c r="AN526" s="37"/>
      <c r="AO526" s="27"/>
      <c r="AP526" s="27"/>
      <c r="AQ526" s="27"/>
      <c r="AR526" s="44"/>
      <c r="AS526" s="42"/>
      <c r="AT526" s="41"/>
      <c r="AU526" s="42"/>
      <c r="AV526" s="39"/>
      <c r="AW526" s="42"/>
      <c r="AX526" s="42"/>
      <c r="AY526" s="42"/>
      <c r="AZ526" s="37"/>
      <c r="BA526" s="37"/>
      <c r="BB526" s="37"/>
      <c r="BC526" s="37"/>
      <c r="BD526" s="159"/>
      <c r="BE526" s="27"/>
      <c r="BF526" s="20"/>
      <c r="BG526" s="30"/>
      <c r="BH526" s="94"/>
      <c r="BI526" s="60"/>
      <c r="BJ526" s="60"/>
    </row>
    <row r="527" spans="1:62" s="33" customFormat="1" ht="15" x14ac:dyDescent="0.2">
      <c r="A527" s="20"/>
      <c r="B527" s="36"/>
      <c r="C527" s="20"/>
      <c r="D527" s="20"/>
      <c r="E527" s="46"/>
      <c r="F527" s="20"/>
      <c r="G527" s="35"/>
      <c r="H527" s="35"/>
      <c r="I527" s="37"/>
      <c r="J527" s="68"/>
      <c r="K527" s="160"/>
      <c r="L527" s="25"/>
      <c r="M527" s="157"/>
      <c r="N527" s="25"/>
      <c r="O527" s="158"/>
      <c r="P527" s="158"/>
      <c r="Q527" s="177"/>
      <c r="R527" s="25"/>
      <c r="S527" s="20"/>
      <c r="T527" s="20"/>
      <c r="U527" s="20"/>
      <c r="V527" s="26"/>
      <c r="W527" s="48"/>
      <c r="X527" s="71"/>
      <c r="Y527" s="20"/>
      <c r="Z527" s="39"/>
      <c r="AA527" s="40"/>
      <c r="AB527" s="27"/>
      <c r="AC527" s="27"/>
      <c r="AD527" s="27"/>
      <c r="AE527" s="40"/>
      <c r="AF527" s="24"/>
      <c r="AG527" s="39"/>
      <c r="AH527" s="39"/>
      <c r="AI527" s="37"/>
      <c r="AJ527" s="37"/>
      <c r="AK527" s="39"/>
      <c r="AL527" s="39"/>
      <c r="AM527" s="37"/>
      <c r="AN527" s="37"/>
      <c r="AO527" s="27"/>
      <c r="AP527" s="27"/>
      <c r="AQ527" s="27"/>
      <c r="AR527" s="44"/>
      <c r="AS527" s="42"/>
      <c r="AT527" s="41"/>
      <c r="AU527" s="42"/>
      <c r="AV527" s="39"/>
      <c r="AW527" s="42"/>
      <c r="AX527" s="42"/>
      <c r="AY527" s="42"/>
      <c r="AZ527" s="37"/>
      <c r="BA527" s="37"/>
      <c r="BB527" s="37"/>
      <c r="BC527" s="37"/>
      <c r="BD527" s="159"/>
      <c r="BE527" s="27"/>
      <c r="BF527" s="20"/>
      <c r="BG527" s="30"/>
      <c r="BH527" s="94"/>
      <c r="BI527" s="60"/>
      <c r="BJ527" s="60"/>
    </row>
    <row r="528" spans="1:62" s="33" customFormat="1" ht="15" x14ac:dyDescent="0.2">
      <c r="A528" s="20"/>
      <c r="B528" s="36"/>
      <c r="C528" s="20"/>
      <c r="D528" s="20"/>
      <c r="E528" s="46"/>
      <c r="F528" s="20"/>
      <c r="G528" s="35"/>
      <c r="H528" s="35"/>
      <c r="I528" s="37"/>
      <c r="J528" s="68"/>
      <c r="K528" s="160"/>
      <c r="L528" s="25"/>
      <c r="M528" s="157"/>
      <c r="N528" s="25"/>
      <c r="O528" s="158"/>
      <c r="P528" s="158"/>
      <c r="Q528" s="177"/>
      <c r="R528" s="25"/>
      <c r="S528" s="20"/>
      <c r="T528" s="20"/>
      <c r="U528" s="20"/>
      <c r="V528" s="26"/>
      <c r="W528" s="48"/>
      <c r="X528" s="71"/>
      <c r="Y528" s="20"/>
      <c r="Z528" s="39"/>
      <c r="AA528" s="40"/>
      <c r="AB528" s="27"/>
      <c r="AC528" s="27"/>
      <c r="AD528" s="27"/>
      <c r="AE528" s="40"/>
      <c r="AF528" s="24"/>
      <c r="AG528" s="39"/>
      <c r="AH528" s="39"/>
      <c r="AI528" s="37"/>
      <c r="AJ528" s="37"/>
      <c r="AK528" s="39"/>
      <c r="AL528" s="39"/>
      <c r="AM528" s="37"/>
      <c r="AN528" s="37"/>
      <c r="AO528" s="27"/>
      <c r="AP528" s="27"/>
      <c r="AQ528" s="27"/>
      <c r="AR528" s="44"/>
      <c r="AS528" s="42"/>
      <c r="AT528" s="41"/>
      <c r="AU528" s="42"/>
      <c r="AV528" s="39"/>
      <c r="AW528" s="42"/>
      <c r="AX528" s="42"/>
      <c r="AY528" s="42"/>
      <c r="AZ528" s="37"/>
      <c r="BA528" s="37"/>
      <c r="BB528" s="37"/>
      <c r="BC528" s="37"/>
      <c r="BD528" s="159"/>
      <c r="BE528" s="27"/>
      <c r="BF528" s="20"/>
      <c r="BG528" s="30"/>
      <c r="BH528" s="94"/>
      <c r="BI528" s="60"/>
      <c r="BJ528" s="60"/>
    </row>
    <row r="529" spans="1:62" s="33" customFormat="1" ht="15" x14ac:dyDescent="0.2">
      <c r="A529" s="20"/>
      <c r="B529" s="36"/>
      <c r="C529" s="20"/>
      <c r="D529" s="20"/>
      <c r="E529" s="46"/>
      <c r="F529" s="20"/>
      <c r="G529" s="35"/>
      <c r="H529" s="35"/>
      <c r="I529" s="37"/>
      <c r="J529" s="68"/>
      <c r="K529" s="160"/>
      <c r="L529" s="25"/>
      <c r="M529" s="157"/>
      <c r="N529" s="25"/>
      <c r="O529" s="158"/>
      <c r="P529" s="158"/>
      <c r="Q529" s="177"/>
      <c r="R529" s="25"/>
      <c r="S529" s="20"/>
      <c r="T529" s="20"/>
      <c r="U529" s="20"/>
      <c r="V529" s="26"/>
      <c r="W529" s="48"/>
      <c r="X529" s="71"/>
      <c r="Y529" s="20"/>
      <c r="Z529" s="39"/>
      <c r="AA529" s="40"/>
      <c r="AB529" s="27"/>
      <c r="AC529" s="27"/>
      <c r="AD529" s="27"/>
      <c r="AE529" s="40"/>
      <c r="AF529" s="24"/>
      <c r="AG529" s="39"/>
      <c r="AH529" s="39"/>
      <c r="AI529" s="37"/>
      <c r="AJ529" s="37"/>
      <c r="AK529" s="39"/>
      <c r="AL529" s="39"/>
      <c r="AM529" s="37"/>
      <c r="AN529" s="37"/>
      <c r="AO529" s="27"/>
      <c r="AP529" s="27"/>
      <c r="AQ529" s="27"/>
      <c r="AR529" s="44"/>
      <c r="AS529" s="42"/>
      <c r="AT529" s="41"/>
      <c r="AU529" s="42"/>
      <c r="AV529" s="39"/>
      <c r="AW529" s="42"/>
      <c r="AX529" s="42"/>
      <c r="AY529" s="42"/>
      <c r="AZ529" s="37"/>
      <c r="BA529" s="37"/>
      <c r="BB529" s="37"/>
      <c r="BC529" s="37"/>
      <c r="BD529" s="159"/>
      <c r="BE529" s="27"/>
      <c r="BF529" s="20"/>
      <c r="BG529" s="30"/>
      <c r="BH529" s="94"/>
      <c r="BI529" s="60"/>
      <c r="BJ529" s="60"/>
    </row>
    <row r="530" spans="1:62" s="33" customFormat="1" ht="15" x14ac:dyDescent="0.2">
      <c r="A530" s="20"/>
      <c r="B530" s="36"/>
      <c r="C530" s="20"/>
      <c r="D530" s="20"/>
      <c r="E530" s="46"/>
      <c r="F530" s="20"/>
      <c r="G530" s="35"/>
      <c r="H530" s="35"/>
      <c r="I530" s="37"/>
      <c r="J530" s="68"/>
      <c r="K530" s="160"/>
      <c r="L530" s="25"/>
      <c r="M530" s="157"/>
      <c r="N530" s="25"/>
      <c r="O530" s="158"/>
      <c r="P530" s="158"/>
      <c r="Q530" s="177"/>
      <c r="R530" s="25"/>
      <c r="S530" s="20"/>
      <c r="T530" s="20"/>
      <c r="U530" s="20"/>
      <c r="V530" s="26"/>
      <c r="W530" s="48"/>
      <c r="X530" s="71"/>
      <c r="Y530" s="20"/>
      <c r="Z530" s="39"/>
      <c r="AA530" s="40"/>
      <c r="AB530" s="27"/>
      <c r="AC530" s="27"/>
      <c r="AD530" s="27"/>
      <c r="AE530" s="40"/>
      <c r="AF530" s="24"/>
      <c r="AG530" s="39"/>
      <c r="AH530" s="39"/>
      <c r="AI530" s="37"/>
      <c r="AJ530" s="37"/>
      <c r="AK530" s="39"/>
      <c r="AL530" s="39"/>
      <c r="AM530" s="37"/>
      <c r="AN530" s="37"/>
      <c r="AO530" s="27"/>
      <c r="AP530" s="27"/>
      <c r="AQ530" s="27"/>
      <c r="AR530" s="44"/>
      <c r="AS530" s="42"/>
      <c r="AT530" s="41"/>
      <c r="AU530" s="42"/>
      <c r="AV530" s="39"/>
      <c r="AW530" s="42"/>
      <c r="AX530" s="42"/>
      <c r="AY530" s="42"/>
      <c r="AZ530" s="37"/>
      <c r="BA530" s="37"/>
      <c r="BB530" s="37"/>
      <c r="BC530" s="37"/>
      <c r="BD530" s="159"/>
      <c r="BE530" s="27"/>
      <c r="BF530" s="20"/>
      <c r="BG530" s="30"/>
      <c r="BH530" s="94"/>
      <c r="BI530" s="60"/>
      <c r="BJ530" s="60"/>
    </row>
    <row r="531" spans="1:62" s="33" customFormat="1" ht="15" x14ac:dyDescent="0.2">
      <c r="A531" s="20"/>
      <c r="B531" s="36"/>
      <c r="C531" s="20"/>
      <c r="D531" s="20"/>
      <c r="E531" s="46"/>
      <c r="F531" s="20"/>
      <c r="G531" s="35"/>
      <c r="H531" s="35"/>
      <c r="I531" s="37"/>
      <c r="J531" s="69"/>
      <c r="K531" s="160"/>
      <c r="L531" s="25"/>
      <c r="M531" s="157"/>
      <c r="N531" s="25"/>
      <c r="O531" s="158"/>
      <c r="P531" s="158"/>
      <c r="Q531" s="177"/>
      <c r="R531" s="25"/>
      <c r="S531" s="20"/>
      <c r="T531" s="20"/>
      <c r="U531" s="20"/>
      <c r="V531" s="26"/>
      <c r="W531" s="48"/>
      <c r="X531" s="175"/>
      <c r="Y531" s="20"/>
      <c r="Z531" s="39"/>
      <c r="AA531" s="40"/>
      <c r="AB531" s="27"/>
      <c r="AC531" s="27"/>
      <c r="AD531" s="27"/>
      <c r="AE531" s="40"/>
      <c r="AF531" s="24"/>
      <c r="AG531" s="39"/>
      <c r="AH531" s="39"/>
      <c r="AI531" s="37"/>
      <c r="AJ531" s="37"/>
      <c r="AK531" s="39"/>
      <c r="AL531" s="39"/>
      <c r="AM531" s="37"/>
      <c r="AN531" s="37"/>
      <c r="AO531" s="27"/>
      <c r="AP531" s="27"/>
      <c r="AQ531" s="27"/>
      <c r="AR531" s="44"/>
      <c r="AS531" s="26"/>
      <c r="AT531" s="48"/>
      <c r="AU531" s="42"/>
      <c r="AV531" s="39"/>
      <c r="AW531" s="42"/>
      <c r="AX531" s="42"/>
      <c r="AY531" s="42"/>
      <c r="AZ531" s="37"/>
      <c r="BA531" s="37"/>
      <c r="BB531" s="37"/>
      <c r="BC531" s="37"/>
      <c r="BD531" s="159"/>
      <c r="BE531" s="27"/>
      <c r="BF531" s="20"/>
      <c r="BG531" s="30"/>
      <c r="BH531" s="94"/>
      <c r="BI531" s="60"/>
      <c r="BJ531" s="60"/>
    </row>
    <row r="532" spans="1:62" s="33" customFormat="1" ht="15" x14ac:dyDescent="0.2">
      <c r="A532" s="20"/>
      <c r="B532" s="36"/>
      <c r="C532" s="20"/>
      <c r="D532" s="20"/>
      <c r="E532" s="46"/>
      <c r="F532" s="20"/>
      <c r="G532" s="35"/>
      <c r="H532" s="35"/>
      <c r="I532" s="37"/>
      <c r="J532" s="50"/>
      <c r="K532" s="160"/>
      <c r="L532" s="25"/>
      <c r="M532" s="157"/>
      <c r="N532" s="25"/>
      <c r="O532" s="158"/>
      <c r="P532" s="158"/>
      <c r="Q532" s="177"/>
      <c r="R532" s="25"/>
      <c r="S532" s="20"/>
      <c r="T532" s="20"/>
      <c r="U532" s="20"/>
      <c r="V532" s="26"/>
      <c r="W532" s="48"/>
      <c r="X532" s="175"/>
      <c r="Y532" s="20"/>
      <c r="Z532" s="39"/>
      <c r="AA532" s="39"/>
      <c r="AB532" s="27"/>
      <c r="AC532" s="27"/>
      <c r="AD532" s="27"/>
      <c r="AE532" s="40"/>
      <c r="AF532" s="24"/>
      <c r="AG532" s="39"/>
      <c r="AH532" s="39"/>
      <c r="AI532" s="37"/>
      <c r="AJ532" s="37"/>
      <c r="AK532" s="39"/>
      <c r="AL532" s="39"/>
      <c r="AM532" s="37"/>
      <c r="AN532" s="37"/>
      <c r="AO532" s="27"/>
      <c r="AP532" s="27"/>
      <c r="AQ532" s="27"/>
      <c r="AR532" s="44"/>
      <c r="AS532" s="42"/>
      <c r="AT532" s="41"/>
      <c r="AU532" s="42"/>
      <c r="AV532" s="39"/>
      <c r="AW532" s="42"/>
      <c r="AX532" s="42"/>
      <c r="AY532" s="42"/>
      <c r="AZ532" s="37"/>
      <c r="BA532" s="37"/>
      <c r="BB532" s="37"/>
      <c r="BC532" s="37"/>
      <c r="BD532" s="159"/>
      <c r="BE532" s="27"/>
      <c r="BF532" s="20"/>
      <c r="BG532" s="30"/>
      <c r="BH532" s="94"/>
      <c r="BI532" s="60"/>
      <c r="BJ532" s="60"/>
    </row>
    <row r="533" spans="1:62" s="33" customFormat="1" ht="15" x14ac:dyDescent="0.2">
      <c r="A533" s="20"/>
      <c r="B533" s="36"/>
      <c r="C533" s="20"/>
      <c r="D533" s="20"/>
      <c r="E533" s="46"/>
      <c r="F533" s="20"/>
      <c r="G533" s="35"/>
      <c r="H533" s="35"/>
      <c r="I533" s="37"/>
      <c r="J533" s="50"/>
      <c r="K533" s="160"/>
      <c r="L533" s="25"/>
      <c r="M533" s="157"/>
      <c r="N533" s="25"/>
      <c r="O533" s="158"/>
      <c r="P533" s="158"/>
      <c r="Q533" s="177"/>
      <c r="R533" s="25"/>
      <c r="S533" s="20"/>
      <c r="T533" s="20"/>
      <c r="U533" s="20"/>
      <c r="V533" s="26"/>
      <c r="W533" s="48"/>
      <c r="X533" s="175"/>
      <c r="Y533" s="20"/>
      <c r="Z533" s="39"/>
      <c r="AA533" s="40"/>
      <c r="AB533" s="27"/>
      <c r="AC533" s="27"/>
      <c r="AD533" s="27"/>
      <c r="AE533" s="40"/>
      <c r="AF533" s="24"/>
      <c r="AG533" s="39"/>
      <c r="AH533" s="39"/>
      <c r="AI533" s="37"/>
      <c r="AJ533" s="37"/>
      <c r="AK533" s="39"/>
      <c r="AL533" s="39"/>
      <c r="AM533" s="37"/>
      <c r="AN533" s="37"/>
      <c r="AO533" s="27"/>
      <c r="AP533" s="27"/>
      <c r="AQ533" s="27"/>
      <c r="AR533" s="44"/>
      <c r="AS533" s="26"/>
      <c r="AT533" s="48"/>
      <c r="AU533" s="42"/>
      <c r="AV533" s="39"/>
      <c r="AW533" s="42"/>
      <c r="AX533" s="42"/>
      <c r="AY533" s="42"/>
      <c r="AZ533" s="37"/>
      <c r="BA533" s="37"/>
      <c r="BB533" s="37"/>
      <c r="BC533" s="37"/>
      <c r="BD533" s="159"/>
      <c r="BE533" s="27"/>
      <c r="BF533" s="20"/>
      <c r="BG533" s="30"/>
      <c r="BH533" s="94"/>
      <c r="BI533" s="60"/>
      <c r="BJ533" s="60"/>
    </row>
    <row r="534" spans="1:62" s="33" customFormat="1" ht="15" x14ac:dyDescent="0.2">
      <c r="A534" s="20"/>
      <c r="B534" s="36"/>
      <c r="C534" s="20"/>
      <c r="D534" s="20"/>
      <c r="E534" s="46"/>
      <c r="F534" s="20"/>
      <c r="G534" s="35"/>
      <c r="H534" s="35"/>
      <c r="I534" s="37"/>
      <c r="J534" s="50"/>
      <c r="K534" s="160"/>
      <c r="L534" s="25"/>
      <c r="M534" s="157"/>
      <c r="N534" s="25"/>
      <c r="O534" s="158"/>
      <c r="P534" s="158"/>
      <c r="Q534" s="177"/>
      <c r="R534" s="25"/>
      <c r="S534" s="20"/>
      <c r="T534" s="20"/>
      <c r="U534" s="20"/>
      <c r="V534" s="26"/>
      <c r="W534" s="48"/>
      <c r="X534" s="175"/>
      <c r="Y534" s="20"/>
      <c r="Z534" s="39"/>
      <c r="AA534" s="40"/>
      <c r="AB534" s="27"/>
      <c r="AC534" s="27"/>
      <c r="AD534" s="27"/>
      <c r="AE534" s="40"/>
      <c r="AF534" s="24"/>
      <c r="AG534" s="39"/>
      <c r="AH534" s="39"/>
      <c r="AI534" s="37"/>
      <c r="AJ534" s="37"/>
      <c r="AK534" s="39"/>
      <c r="AL534" s="39"/>
      <c r="AM534" s="37"/>
      <c r="AN534" s="37"/>
      <c r="AO534" s="27"/>
      <c r="AP534" s="27"/>
      <c r="AQ534" s="27"/>
      <c r="AR534" s="44"/>
      <c r="AS534" s="26"/>
      <c r="AT534" s="48"/>
      <c r="AU534" s="42"/>
      <c r="AV534" s="39"/>
      <c r="AW534" s="42"/>
      <c r="AX534" s="42"/>
      <c r="AY534" s="42"/>
      <c r="AZ534" s="37"/>
      <c r="BA534" s="37"/>
      <c r="BB534" s="37"/>
      <c r="BC534" s="37"/>
      <c r="BD534" s="159"/>
      <c r="BE534" s="27"/>
      <c r="BF534" s="20"/>
      <c r="BG534" s="30"/>
      <c r="BH534" s="94"/>
      <c r="BI534" s="60"/>
      <c r="BJ534" s="60"/>
    </row>
    <row r="535" spans="1:62" s="33" customFormat="1" ht="15" x14ac:dyDescent="0.2">
      <c r="A535" s="20"/>
      <c r="B535" s="36"/>
      <c r="C535" s="20"/>
      <c r="D535" s="20"/>
      <c r="E535" s="46"/>
      <c r="F535" s="20"/>
      <c r="G535" s="35"/>
      <c r="H535" s="35"/>
      <c r="I535" s="37"/>
      <c r="J535" s="67"/>
      <c r="K535" s="160"/>
      <c r="L535" s="25"/>
      <c r="M535" s="157"/>
      <c r="N535" s="25"/>
      <c r="O535" s="158"/>
      <c r="P535" s="158"/>
      <c r="Q535" s="177"/>
      <c r="R535" s="25"/>
      <c r="S535" s="20"/>
      <c r="T535" s="20"/>
      <c r="U535" s="20"/>
      <c r="V535" s="26"/>
      <c r="W535" s="48"/>
      <c r="X535" s="175"/>
      <c r="Y535" s="20"/>
      <c r="Z535" s="39"/>
      <c r="AA535" s="40"/>
      <c r="AB535" s="27"/>
      <c r="AC535" s="27"/>
      <c r="AD535" s="27"/>
      <c r="AE535" s="40"/>
      <c r="AF535" s="24"/>
      <c r="AG535" s="39"/>
      <c r="AH535" s="39"/>
      <c r="AI535" s="37"/>
      <c r="AJ535" s="37"/>
      <c r="AK535" s="39"/>
      <c r="AL535" s="39"/>
      <c r="AM535" s="37"/>
      <c r="AN535" s="37"/>
      <c r="AO535" s="27"/>
      <c r="AP535" s="27"/>
      <c r="AQ535" s="27"/>
      <c r="AR535" s="44"/>
      <c r="AS535" s="42"/>
      <c r="AT535" s="41"/>
      <c r="AU535" s="42"/>
      <c r="AV535" s="39"/>
      <c r="AW535" s="42"/>
      <c r="AX535" s="42"/>
      <c r="AY535" s="42"/>
      <c r="AZ535" s="37"/>
      <c r="BA535" s="37"/>
      <c r="BB535" s="37"/>
      <c r="BC535" s="37"/>
      <c r="BD535" s="159"/>
      <c r="BE535" s="27"/>
      <c r="BF535" s="20"/>
      <c r="BG535" s="30"/>
      <c r="BH535" s="94"/>
      <c r="BI535" s="60"/>
      <c r="BJ535" s="60"/>
    </row>
    <row r="536" spans="1:62" s="33" customFormat="1" ht="15" x14ac:dyDescent="0.2">
      <c r="A536" s="20"/>
      <c r="B536" s="36"/>
      <c r="C536" s="20"/>
      <c r="D536" s="20"/>
      <c r="E536" s="46"/>
      <c r="F536" s="20"/>
      <c r="G536" s="35"/>
      <c r="H536" s="35"/>
      <c r="I536" s="37"/>
      <c r="J536" s="67"/>
      <c r="K536" s="160"/>
      <c r="L536" s="25"/>
      <c r="M536" s="157"/>
      <c r="N536" s="25"/>
      <c r="O536" s="158"/>
      <c r="P536" s="158"/>
      <c r="Q536" s="177"/>
      <c r="R536" s="25"/>
      <c r="S536" s="20"/>
      <c r="T536" s="20"/>
      <c r="U536" s="20"/>
      <c r="V536" s="26"/>
      <c r="W536" s="48"/>
      <c r="X536" s="175"/>
      <c r="Y536" s="20"/>
      <c r="Z536" s="39"/>
      <c r="AA536" s="40"/>
      <c r="AB536" s="27"/>
      <c r="AC536" s="27"/>
      <c r="AD536" s="27"/>
      <c r="AE536" s="40"/>
      <c r="AF536" s="24"/>
      <c r="AG536" s="39"/>
      <c r="AH536" s="39"/>
      <c r="AI536" s="37"/>
      <c r="AJ536" s="37"/>
      <c r="AK536" s="39"/>
      <c r="AL536" s="39"/>
      <c r="AM536" s="37"/>
      <c r="AN536" s="37"/>
      <c r="AO536" s="27"/>
      <c r="AP536" s="27"/>
      <c r="AQ536" s="27"/>
      <c r="AR536" s="44"/>
      <c r="AS536" s="42"/>
      <c r="AT536" s="41"/>
      <c r="AU536" s="42"/>
      <c r="AV536" s="39"/>
      <c r="AW536" s="42"/>
      <c r="AX536" s="42"/>
      <c r="AY536" s="42"/>
      <c r="AZ536" s="37"/>
      <c r="BA536" s="37"/>
      <c r="BB536" s="37"/>
      <c r="BC536" s="37"/>
      <c r="BD536" s="159"/>
      <c r="BE536" s="27"/>
      <c r="BF536" s="20"/>
      <c r="BG536" s="30"/>
      <c r="BH536" s="94"/>
      <c r="BI536" s="60"/>
      <c r="BJ536" s="60"/>
    </row>
    <row r="537" spans="1:62" s="33" customFormat="1" ht="15" x14ac:dyDescent="0.2">
      <c r="A537" s="20"/>
      <c r="B537" s="36"/>
      <c r="C537" s="20"/>
      <c r="D537" s="20"/>
      <c r="E537" s="46"/>
      <c r="F537" s="20"/>
      <c r="G537" s="35"/>
      <c r="H537" s="35"/>
      <c r="I537" s="37"/>
      <c r="J537" s="50"/>
      <c r="K537" s="160"/>
      <c r="L537" s="25"/>
      <c r="M537" s="157"/>
      <c r="N537" s="25"/>
      <c r="O537" s="158"/>
      <c r="P537" s="158"/>
      <c r="Q537" s="177"/>
      <c r="R537" s="25"/>
      <c r="S537" s="20"/>
      <c r="T537" s="20"/>
      <c r="U537" s="20"/>
      <c r="V537" s="26"/>
      <c r="W537" s="48"/>
      <c r="X537" s="175"/>
      <c r="Y537" s="20"/>
      <c r="Z537" s="39"/>
      <c r="AA537" s="40"/>
      <c r="AB537" s="27"/>
      <c r="AC537" s="27"/>
      <c r="AD537" s="27"/>
      <c r="AE537" s="40"/>
      <c r="AF537" s="24"/>
      <c r="AG537" s="39"/>
      <c r="AH537" s="39"/>
      <c r="AI537" s="37"/>
      <c r="AJ537" s="37"/>
      <c r="AK537" s="39"/>
      <c r="AL537" s="39"/>
      <c r="AM537" s="37"/>
      <c r="AN537" s="37"/>
      <c r="AO537" s="27"/>
      <c r="AP537" s="27"/>
      <c r="AQ537" s="27"/>
      <c r="AR537" s="44"/>
      <c r="AS537" s="42"/>
      <c r="AT537" s="41"/>
      <c r="AU537" s="42"/>
      <c r="AV537" s="39"/>
      <c r="AW537" s="42"/>
      <c r="AX537" s="42"/>
      <c r="AY537" s="42"/>
      <c r="AZ537" s="37"/>
      <c r="BA537" s="37"/>
      <c r="BB537" s="37"/>
      <c r="BC537" s="37"/>
      <c r="BD537" s="159"/>
      <c r="BE537" s="27"/>
      <c r="BF537" s="20"/>
      <c r="BG537" s="30"/>
      <c r="BH537" s="94"/>
      <c r="BI537" s="60"/>
      <c r="BJ537" s="60"/>
    </row>
    <row r="538" spans="1:62" s="33" customFormat="1" ht="15" x14ac:dyDescent="0.2">
      <c r="A538" s="20"/>
      <c r="B538" s="36"/>
      <c r="C538" s="20"/>
      <c r="D538" s="20"/>
      <c r="E538" s="46"/>
      <c r="F538" s="20"/>
      <c r="G538" s="35"/>
      <c r="H538" s="35"/>
      <c r="I538" s="37"/>
      <c r="J538" s="59"/>
      <c r="K538" s="160"/>
      <c r="L538" s="25"/>
      <c r="M538" s="157"/>
      <c r="N538" s="25"/>
      <c r="O538" s="158"/>
      <c r="P538" s="158"/>
      <c r="Q538" s="177"/>
      <c r="R538" s="25"/>
      <c r="S538" s="20"/>
      <c r="T538" s="20"/>
      <c r="U538" s="20"/>
      <c r="V538" s="26"/>
      <c r="W538" s="48"/>
      <c r="X538" s="175"/>
      <c r="Y538" s="20"/>
      <c r="Z538" s="39"/>
      <c r="AA538" s="40"/>
      <c r="AB538" s="27"/>
      <c r="AC538" s="27"/>
      <c r="AD538" s="27"/>
      <c r="AE538" s="40"/>
      <c r="AF538" s="24"/>
      <c r="AG538" s="39"/>
      <c r="AH538" s="39"/>
      <c r="AI538" s="37"/>
      <c r="AJ538" s="37"/>
      <c r="AK538" s="39"/>
      <c r="AL538" s="39"/>
      <c r="AM538" s="37"/>
      <c r="AN538" s="37"/>
      <c r="AO538" s="27"/>
      <c r="AP538" s="27"/>
      <c r="AQ538" s="27"/>
      <c r="AR538" s="44"/>
      <c r="AS538" s="42"/>
      <c r="AT538" s="41"/>
      <c r="AU538" s="42"/>
      <c r="AV538" s="39"/>
      <c r="AW538" s="42"/>
      <c r="AX538" s="42"/>
      <c r="AY538" s="42"/>
      <c r="AZ538" s="37"/>
      <c r="BA538" s="37"/>
      <c r="BB538" s="37"/>
      <c r="BC538" s="37"/>
      <c r="BD538" s="159"/>
      <c r="BE538" s="27"/>
      <c r="BF538" s="20"/>
      <c r="BG538" s="30"/>
      <c r="BH538" s="94"/>
      <c r="BI538" s="60"/>
      <c r="BJ538" s="60"/>
    </row>
    <row r="539" spans="1:62" s="33" customFormat="1" ht="15" x14ac:dyDescent="0.2">
      <c r="A539" s="20"/>
      <c r="B539" s="36"/>
      <c r="C539" s="20"/>
      <c r="D539" s="20"/>
      <c r="E539" s="46"/>
      <c r="F539" s="20"/>
      <c r="G539" s="35"/>
      <c r="H539" s="35"/>
      <c r="I539" s="37"/>
      <c r="J539" s="59"/>
      <c r="K539" s="160"/>
      <c r="L539" s="25"/>
      <c r="M539" s="157"/>
      <c r="N539" s="25"/>
      <c r="O539" s="158"/>
      <c r="P539" s="158"/>
      <c r="Q539" s="177"/>
      <c r="R539" s="25"/>
      <c r="S539" s="20"/>
      <c r="T539" s="20"/>
      <c r="U539" s="20"/>
      <c r="V539" s="26"/>
      <c r="W539" s="48"/>
      <c r="X539" s="175"/>
      <c r="Y539" s="20"/>
      <c r="Z539" s="39"/>
      <c r="AA539" s="40"/>
      <c r="AB539" s="27"/>
      <c r="AC539" s="27"/>
      <c r="AD539" s="27"/>
      <c r="AE539" s="40"/>
      <c r="AF539" s="24"/>
      <c r="AG539" s="39"/>
      <c r="AH539" s="39"/>
      <c r="AI539" s="37"/>
      <c r="AJ539" s="37"/>
      <c r="AK539" s="39"/>
      <c r="AL539" s="39"/>
      <c r="AM539" s="37"/>
      <c r="AN539" s="37"/>
      <c r="AO539" s="27"/>
      <c r="AP539" s="27"/>
      <c r="AQ539" s="27"/>
      <c r="AR539" s="44"/>
      <c r="AS539" s="42"/>
      <c r="AT539" s="41"/>
      <c r="AU539" s="42"/>
      <c r="AV539" s="39"/>
      <c r="AW539" s="42"/>
      <c r="AX539" s="42"/>
      <c r="AY539" s="42"/>
      <c r="AZ539" s="37"/>
      <c r="BA539" s="37"/>
      <c r="BB539" s="37"/>
      <c r="BC539" s="37"/>
      <c r="BD539" s="159"/>
      <c r="BE539" s="27"/>
      <c r="BF539" s="20"/>
      <c r="BG539" s="30"/>
      <c r="BH539" s="94"/>
      <c r="BI539" s="60"/>
      <c r="BJ539" s="60"/>
    </row>
    <row r="540" spans="1:62" s="33" customFormat="1" ht="15" x14ac:dyDescent="0.2">
      <c r="A540" s="20"/>
      <c r="B540" s="36"/>
      <c r="C540" s="20"/>
      <c r="D540" s="20"/>
      <c r="E540" s="46"/>
      <c r="F540" s="20"/>
      <c r="G540" s="35"/>
      <c r="H540" s="35"/>
      <c r="I540" s="37"/>
      <c r="J540" s="59"/>
      <c r="K540" s="160"/>
      <c r="L540" s="25"/>
      <c r="M540" s="157"/>
      <c r="N540" s="25"/>
      <c r="O540" s="158"/>
      <c r="P540" s="158"/>
      <c r="Q540" s="177"/>
      <c r="R540" s="25"/>
      <c r="S540" s="20"/>
      <c r="T540" s="20"/>
      <c r="U540" s="20"/>
      <c r="V540" s="26"/>
      <c r="W540" s="48"/>
      <c r="X540" s="175"/>
      <c r="Y540" s="20"/>
      <c r="Z540" s="39"/>
      <c r="AA540" s="40"/>
      <c r="AB540" s="27"/>
      <c r="AC540" s="27"/>
      <c r="AD540" s="27"/>
      <c r="AE540" s="40"/>
      <c r="AF540" s="24"/>
      <c r="AG540" s="39"/>
      <c r="AH540" s="39"/>
      <c r="AI540" s="37"/>
      <c r="AJ540" s="37"/>
      <c r="AK540" s="39"/>
      <c r="AL540" s="39"/>
      <c r="AM540" s="37"/>
      <c r="AN540" s="37"/>
      <c r="AO540" s="27"/>
      <c r="AP540" s="27"/>
      <c r="AQ540" s="27"/>
      <c r="AR540" s="44"/>
      <c r="AS540" s="42"/>
      <c r="AT540" s="41"/>
      <c r="AU540" s="42"/>
      <c r="AV540" s="39"/>
      <c r="AW540" s="42"/>
      <c r="AX540" s="42"/>
      <c r="AY540" s="42"/>
      <c r="AZ540" s="37"/>
      <c r="BA540" s="37"/>
      <c r="BB540" s="37"/>
      <c r="BC540" s="37"/>
      <c r="BD540" s="159"/>
      <c r="BE540" s="27"/>
      <c r="BF540" s="20"/>
      <c r="BG540" s="30"/>
      <c r="BH540" s="94"/>
      <c r="BI540" s="60"/>
      <c r="BJ540" s="60"/>
    </row>
    <row r="541" spans="1:62" s="33" customFormat="1" ht="15" x14ac:dyDescent="0.2">
      <c r="A541" s="20"/>
      <c r="B541" s="36"/>
      <c r="C541" s="20"/>
      <c r="D541" s="20"/>
      <c r="E541" s="46"/>
      <c r="F541" s="20"/>
      <c r="G541" s="35"/>
      <c r="H541" s="35"/>
      <c r="I541" s="37"/>
      <c r="J541" s="67"/>
      <c r="K541" s="160"/>
      <c r="L541" s="25"/>
      <c r="M541" s="157"/>
      <c r="N541" s="25"/>
      <c r="O541" s="158"/>
      <c r="P541" s="158"/>
      <c r="Q541" s="177"/>
      <c r="R541" s="25"/>
      <c r="S541" s="20"/>
      <c r="T541" s="20"/>
      <c r="U541" s="20"/>
      <c r="V541" s="26"/>
      <c r="W541" s="48"/>
      <c r="X541" s="175"/>
      <c r="Y541" s="20"/>
      <c r="Z541" s="39"/>
      <c r="AA541" s="40"/>
      <c r="AB541" s="27"/>
      <c r="AC541" s="27"/>
      <c r="AD541" s="27"/>
      <c r="AE541" s="40"/>
      <c r="AF541" s="24"/>
      <c r="AG541" s="39"/>
      <c r="AH541" s="39"/>
      <c r="AI541" s="37"/>
      <c r="AJ541" s="37"/>
      <c r="AK541" s="39"/>
      <c r="AL541" s="39"/>
      <c r="AM541" s="37"/>
      <c r="AN541" s="37"/>
      <c r="AO541" s="27"/>
      <c r="AP541" s="27"/>
      <c r="AQ541" s="27"/>
      <c r="AR541" s="44"/>
      <c r="AS541" s="42"/>
      <c r="AT541" s="41"/>
      <c r="AU541" s="42"/>
      <c r="AV541" s="39"/>
      <c r="AW541" s="42"/>
      <c r="AX541" s="42"/>
      <c r="AY541" s="42"/>
      <c r="AZ541" s="37"/>
      <c r="BA541" s="37"/>
      <c r="BB541" s="37"/>
      <c r="BC541" s="37"/>
      <c r="BD541" s="159"/>
      <c r="BE541" s="27"/>
      <c r="BF541" s="20"/>
      <c r="BG541" s="30"/>
      <c r="BH541" s="94"/>
      <c r="BI541" s="60"/>
      <c r="BJ541" s="60"/>
    </row>
    <row r="542" spans="1:62" s="33" customFormat="1" ht="15" x14ac:dyDescent="0.2">
      <c r="A542" s="20"/>
      <c r="B542" s="36"/>
      <c r="C542" s="20"/>
      <c r="D542" s="20"/>
      <c r="E542" s="46"/>
      <c r="F542" s="20"/>
      <c r="G542" s="35"/>
      <c r="H542" s="35"/>
      <c r="I542" s="37"/>
      <c r="J542" s="67"/>
      <c r="K542" s="160"/>
      <c r="L542" s="25"/>
      <c r="M542" s="157"/>
      <c r="N542" s="25"/>
      <c r="O542" s="158"/>
      <c r="P542" s="158"/>
      <c r="Q542" s="177"/>
      <c r="R542" s="25"/>
      <c r="S542" s="20"/>
      <c r="T542" s="20"/>
      <c r="U542" s="20"/>
      <c r="V542" s="26"/>
      <c r="W542" s="48"/>
      <c r="X542" s="175"/>
      <c r="Y542" s="20"/>
      <c r="Z542" s="20"/>
      <c r="AA542" s="40"/>
      <c r="AB542" s="27"/>
      <c r="AC542" s="27"/>
      <c r="AD542" s="27"/>
      <c r="AE542" s="40"/>
      <c r="AF542" s="24"/>
      <c r="AG542" s="39"/>
      <c r="AH542" s="39"/>
      <c r="AI542" s="37"/>
      <c r="AJ542" s="37"/>
      <c r="AK542" s="39"/>
      <c r="AL542" s="39"/>
      <c r="AM542" s="37"/>
      <c r="AN542" s="37"/>
      <c r="AO542" s="27"/>
      <c r="AP542" s="27"/>
      <c r="AQ542" s="27"/>
      <c r="AR542" s="44"/>
      <c r="AS542" s="42"/>
      <c r="AT542" s="41"/>
      <c r="AU542" s="42"/>
      <c r="AV542" s="39"/>
      <c r="AW542" s="42"/>
      <c r="AX542" s="42"/>
      <c r="AY542" s="42"/>
      <c r="AZ542" s="37"/>
      <c r="BA542" s="37"/>
      <c r="BB542" s="37"/>
      <c r="BC542" s="37"/>
      <c r="BD542" s="159"/>
      <c r="BE542" s="27"/>
      <c r="BF542" s="20"/>
      <c r="BG542" s="30"/>
      <c r="BH542" s="94"/>
      <c r="BI542" s="60"/>
      <c r="BJ542" s="60"/>
    </row>
    <row r="543" spans="1:62" s="33" customFormat="1" ht="15" x14ac:dyDescent="0.2">
      <c r="A543" s="20"/>
      <c r="B543" s="36"/>
      <c r="C543" s="20"/>
      <c r="D543" s="20"/>
      <c r="E543" s="46"/>
      <c r="F543" s="20"/>
      <c r="G543" s="35"/>
      <c r="H543" s="35"/>
      <c r="I543" s="37"/>
      <c r="J543" s="67"/>
      <c r="K543" s="160"/>
      <c r="L543" s="25"/>
      <c r="M543" s="157"/>
      <c r="N543" s="25"/>
      <c r="O543" s="158"/>
      <c r="P543" s="158"/>
      <c r="Q543" s="177"/>
      <c r="R543" s="25"/>
      <c r="S543" s="20"/>
      <c r="T543" s="20"/>
      <c r="U543" s="20"/>
      <c r="V543" s="26"/>
      <c r="W543" s="48"/>
      <c r="X543" s="175"/>
      <c r="Y543" s="20"/>
      <c r="Z543" s="39"/>
      <c r="AA543" s="40"/>
      <c r="AB543" s="27"/>
      <c r="AC543" s="27"/>
      <c r="AD543" s="27"/>
      <c r="AE543" s="40"/>
      <c r="AF543" s="24"/>
      <c r="AG543" s="39"/>
      <c r="AH543" s="39"/>
      <c r="AI543" s="37"/>
      <c r="AJ543" s="37"/>
      <c r="AK543" s="39"/>
      <c r="AL543" s="39"/>
      <c r="AM543" s="37"/>
      <c r="AN543" s="37"/>
      <c r="AO543" s="27"/>
      <c r="AP543" s="27"/>
      <c r="AQ543" s="27"/>
      <c r="AR543" s="44"/>
      <c r="AS543" s="42"/>
      <c r="AT543" s="41"/>
      <c r="AU543" s="42"/>
      <c r="AV543" s="39"/>
      <c r="AW543" s="42"/>
      <c r="AX543" s="42"/>
      <c r="AY543" s="42"/>
      <c r="AZ543" s="37"/>
      <c r="BA543" s="37"/>
      <c r="BB543" s="37"/>
      <c r="BC543" s="37"/>
      <c r="BD543" s="159"/>
      <c r="BE543" s="27"/>
      <c r="BF543" s="20"/>
      <c r="BG543" s="30"/>
      <c r="BH543" s="94"/>
      <c r="BI543" s="60"/>
      <c r="BJ543" s="60"/>
    </row>
    <row r="544" spans="1:62" s="33" customFormat="1" ht="15" x14ac:dyDescent="0.2">
      <c r="A544" s="20"/>
      <c r="B544" s="36"/>
      <c r="C544" s="20"/>
      <c r="D544" s="20"/>
      <c r="E544" s="46"/>
      <c r="F544" s="20"/>
      <c r="G544" s="35"/>
      <c r="H544" s="35"/>
      <c r="I544" s="37"/>
      <c r="J544" s="67"/>
      <c r="K544" s="160"/>
      <c r="L544" s="25"/>
      <c r="M544" s="157"/>
      <c r="N544" s="25"/>
      <c r="O544" s="158"/>
      <c r="P544" s="158"/>
      <c r="Q544" s="177"/>
      <c r="R544" s="25"/>
      <c r="S544" s="20"/>
      <c r="T544" s="20"/>
      <c r="U544" s="20"/>
      <c r="V544" s="26"/>
      <c r="W544" s="48"/>
      <c r="X544" s="175"/>
      <c r="Y544" s="20"/>
      <c r="Z544" s="39"/>
      <c r="AA544" s="40"/>
      <c r="AB544" s="27"/>
      <c r="AC544" s="27"/>
      <c r="AD544" s="27"/>
      <c r="AE544" s="40"/>
      <c r="AF544" s="24"/>
      <c r="AG544" s="39"/>
      <c r="AH544" s="39"/>
      <c r="AI544" s="37"/>
      <c r="AJ544" s="37"/>
      <c r="AK544" s="37"/>
      <c r="AL544" s="39"/>
      <c r="AM544" s="37"/>
      <c r="AN544" s="37"/>
      <c r="AO544" s="27"/>
      <c r="AP544" s="27"/>
      <c r="AQ544" s="27"/>
      <c r="AR544" s="44"/>
      <c r="AS544" s="42"/>
      <c r="AT544" s="41"/>
      <c r="AU544" s="42"/>
      <c r="AV544" s="39"/>
      <c r="AW544" s="42"/>
      <c r="AX544" s="42"/>
      <c r="AY544" s="42"/>
      <c r="AZ544" s="37"/>
      <c r="BA544" s="37"/>
      <c r="BB544" s="37"/>
      <c r="BC544" s="37"/>
      <c r="BD544" s="159"/>
      <c r="BE544" s="27"/>
      <c r="BF544" s="20"/>
      <c r="BG544" s="30"/>
      <c r="BH544" s="94"/>
      <c r="BI544" s="60"/>
      <c r="BJ544" s="60"/>
    </row>
    <row r="545" spans="1:62" s="33" customFormat="1" ht="15" x14ac:dyDescent="0.2">
      <c r="A545" s="20"/>
      <c r="B545" s="36"/>
      <c r="C545" s="20"/>
      <c r="D545" s="20"/>
      <c r="E545" s="46"/>
      <c r="F545" s="20"/>
      <c r="G545" s="35"/>
      <c r="H545" s="35"/>
      <c r="I545" s="37"/>
      <c r="J545" s="67"/>
      <c r="K545" s="160"/>
      <c r="L545" s="25"/>
      <c r="M545" s="157"/>
      <c r="N545" s="25"/>
      <c r="O545" s="158"/>
      <c r="P545" s="158"/>
      <c r="Q545" s="177"/>
      <c r="R545" s="25"/>
      <c r="S545" s="20"/>
      <c r="T545" s="20"/>
      <c r="U545" s="20"/>
      <c r="V545" s="26"/>
      <c r="W545" s="48"/>
      <c r="X545" s="175"/>
      <c r="Y545" s="20"/>
      <c r="Z545" s="39"/>
      <c r="AA545" s="40"/>
      <c r="AB545" s="27"/>
      <c r="AC545" s="27"/>
      <c r="AD545" s="27"/>
      <c r="AE545" s="40"/>
      <c r="AF545" s="24"/>
      <c r="AG545" s="39"/>
      <c r="AH545" s="39"/>
      <c r="AI545" s="37"/>
      <c r="AJ545" s="37"/>
      <c r="AK545" s="37"/>
      <c r="AL545" s="39"/>
      <c r="AM545" s="37"/>
      <c r="AN545" s="37"/>
      <c r="AO545" s="27"/>
      <c r="AP545" s="27"/>
      <c r="AQ545" s="27"/>
      <c r="AR545" s="44"/>
      <c r="AS545" s="42"/>
      <c r="AT545" s="41"/>
      <c r="AU545" s="42"/>
      <c r="AV545" s="39"/>
      <c r="AW545" s="42"/>
      <c r="AX545" s="42"/>
      <c r="AY545" s="42"/>
      <c r="AZ545" s="37"/>
      <c r="BA545" s="37"/>
      <c r="BB545" s="37"/>
      <c r="BC545" s="37"/>
      <c r="BD545" s="159"/>
      <c r="BE545" s="27"/>
      <c r="BF545" s="20"/>
      <c r="BG545" s="30"/>
      <c r="BH545" s="94"/>
      <c r="BI545" s="60"/>
      <c r="BJ545" s="60"/>
    </row>
    <row r="546" spans="1:62" s="33" customFormat="1" ht="15" x14ac:dyDescent="0.2">
      <c r="A546" s="20"/>
      <c r="B546" s="36"/>
      <c r="C546" s="20"/>
      <c r="D546" s="20"/>
      <c r="E546" s="46"/>
      <c r="F546" s="20"/>
      <c r="G546" s="35"/>
      <c r="H546" s="35"/>
      <c r="I546" s="37"/>
      <c r="J546" s="67"/>
      <c r="K546" s="160"/>
      <c r="L546" s="25"/>
      <c r="M546" s="157"/>
      <c r="N546" s="25"/>
      <c r="O546" s="158"/>
      <c r="P546" s="158"/>
      <c r="Q546" s="177"/>
      <c r="R546" s="25"/>
      <c r="S546" s="20"/>
      <c r="T546" s="20"/>
      <c r="U546" s="20"/>
      <c r="V546" s="26"/>
      <c r="W546" s="48"/>
      <c r="X546" s="175"/>
      <c r="Y546" s="20"/>
      <c r="Z546" s="39"/>
      <c r="AA546" s="40"/>
      <c r="AB546" s="27"/>
      <c r="AC546" s="27"/>
      <c r="AD546" s="27"/>
      <c r="AE546" s="40"/>
      <c r="AF546" s="24"/>
      <c r="AG546" s="39"/>
      <c r="AH546" s="39"/>
      <c r="AI546" s="37"/>
      <c r="AJ546" s="37"/>
      <c r="AK546" s="37"/>
      <c r="AL546" s="39"/>
      <c r="AM546" s="37"/>
      <c r="AN546" s="37"/>
      <c r="AO546" s="27"/>
      <c r="AP546" s="27"/>
      <c r="AQ546" s="115"/>
      <c r="AR546" s="44"/>
      <c r="AS546" s="42"/>
      <c r="AT546" s="41"/>
      <c r="AU546" s="42"/>
      <c r="AV546" s="39"/>
      <c r="AW546" s="42"/>
      <c r="AX546" s="42"/>
      <c r="AY546" s="42"/>
      <c r="AZ546" s="37"/>
      <c r="BA546" s="37"/>
      <c r="BB546" s="37"/>
      <c r="BC546" s="37"/>
      <c r="BD546" s="159"/>
      <c r="BE546" s="27"/>
      <c r="BF546" s="20"/>
      <c r="BG546" s="30"/>
      <c r="BH546" s="94"/>
      <c r="BI546" s="60"/>
      <c r="BJ546" s="60"/>
    </row>
    <row r="547" spans="1:62" s="33" customFormat="1" ht="15" x14ac:dyDescent="0.2">
      <c r="A547" s="20"/>
      <c r="B547" s="36"/>
      <c r="C547" s="20"/>
      <c r="D547" s="20"/>
      <c r="E547" s="46"/>
      <c r="F547" s="20"/>
      <c r="G547" s="35"/>
      <c r="H547" s="35"/>
      <c r="I547" s="37"/>
      <c r="J547" s="67"/>
      <c r="K547" s="160"/>
      <c r="L547" s="25"/>
      <c r="M547" s="157"/>
      <c r="N547" s="25"/>
      <c r="O547" s="158"/>
      <c r="P547" s="158"/>
      <c r="Q547" s="177"/>
      <c r="R547" s="25"/>
      <c r="S547" s="20"/>
      <c r="T547" s="20"/>
      <c r="U547" s="20"/>
      <c r="V547" s="26"/>
      <c r="W547" s="48"/>
      <c r="X547" s="175"/>
      <c r="Y547" s="20"/>
      <c r="Z547" s="39"/>
      <c r="AA547" s="40"/>
      <c r="AB547" s="27"/>
      <c r="AC547" s="27"/>
      <c r="AD547" s="27"/>
      <c r="AE547" s="40"/>
      <c r="AF547" s="24"/>
      <c r="AG547" s="39"/>
      <c r="AH547" s="39"/>
      <c r="AI547" s="37"/>
      <c r="AJ547" s="37"/>
      <c r="AK547" s="37"/>
      <c r="AL547" s="39"/>
      <c r="AM547" s="37"/>
      <c r="AN547" s="37"/>
      <c r="AO547" s="27"/>
      <c r="AP547" s="27"/>
      <c r="AQ547" s="27"/>
      <c r="AR547" s="44"/>
      <c r="AS547" s="42"/>
      <c r="AT547" s="41"/>
      <c r="AU547" s="42"/>
      <c r="AV547" s="39"/>
      <c r="AW547" s="42"/>
      <c r="AX547" s="42"/>
      <c r="AY547" s="42"/>
      <c r="AZ547" s="37"/>
      <c r="BA547" s="37"/>
      <c r="BB547" s="37"/>
      <c r="BC547" s="37"/>
      <c r="BD547" s="159"/>
      <c r="BE547" s="27"/>
      <c r="BF547" s="20"/>
      <c r="BG547" s="30"/>
      <c r="BH547" s="94"/>
      <c r="BI547" s="60"/>
      <c r="BJ547" s="60"/>
    </row>
    <row r="548" spans="1:62" s="33" customFormat="1" ht="15" x14ac:dyDescent="0.2">
      <c r="A548" s="20"/>
      <c r="B548" s="36"/>
      <c r="C548" s="20"/>
      <c r="D548" s="20"/>
      <c r="E548" s="46"/>
      <c r="F548" s="20"/>
      <c r="G548" s="35"/>
      <c r="H548" s="35"/>
      <c r="I548" s="37"/>
      <c r="J548" s="51"/>
      <c r="K548" s="160"/>
      <c r="L548" s="25"/>
      <c r="M548" s="157"/>
      <c r="N548" s="25"/>
      <c r="O548" s="158"/>
      <c r="P548" s="158"/>
      <c r="Q548" s="177"/>
      <c r="R548" s="25"/>
      <c r="S548" s="20"/>
      <c r="T548" s="20"/>
      <c r="U548" s="20"/>
      <c r="V548" s="26"/>
      <c r="W548" s="48"/>
      <c r="X548" s="175"/>
      <c r="Y548" s="20"/>
      <c r="Z548" s="39"/>
      <c r="AA548" s="40"/>
      <c r="AB548" s="27"/>
      <c r="AC548" s="27"/>
      <c r="AD548" s="27"/>
      <c r="AE548" s="40"/>
      <c r="AF548" s="24"/>
      <c r="AG548" s="39"/>
      <c r="AH548" s="39"/>
      <c r="AI548" s="37"/>
      <c r="AJ548" s="37"/>
      <c r="AK548" s="39"/>
      <c r="AL548" s="39"/>
      <c r="AM548" s="37"/>
      <c r="AN548" s="37"/>
      <c r="AO548" s="27"/>
      <c r="AP548" s="27"/>
      <c r="AQ548" s="27"/>
      <c r="AR548" s="44"/>
      <c r="AS548" s="42"/>
      <c r="AT548" s="41"/>
      <c r="AU548" s="42"/>
      <c r="AV548" s="39"/>
      <c r="AW548" s="42"/>
      <c r="AX548" s="42"/>
      <c r="AY548" s="42"/>
      <c r="AZ548" s="37"/>
      <c r="BA548" s="37"/>
      <c r="BB548" s="37"/>
      <c r="BC548" s="37"/>
      <c r="BD548" s="159"/>
      <c r="BE548" s="27"/>
      <c r="BF548" s="20"/>
      <c r="BG548" s="30"/>
      <c r="BH548" s="94"/>
      <c r="BI548" s="60"/>
      <c r="BJ548" s="60"/>
    </row>
    <row r="549" spans="1:62" s="33" customFormat="1" ht="15" x14ac:dyDescent="0.2">
      <c r="A549" s="20"/>
      <c r="B549" s="36"/>
      <c r="C549" s="20"/>
      <c r="D549" s="20"/>
      <c r="E549" s="46"/>
      <c r="F549" s="20"/>
      <c r="G549" s="35"/>
      <c r="H549" s="35"/>
      <c r="I549" s="37"/>
      <c r="J549" s="51"/>
      <c r="K549" s="160"/>
      <c r="L549" s="25"/>
      <c r="M549" s="157"/>
      <c r="N549" s="25"/>
      <c r="O549" s="158"/>
      <c r="P549" s="158"/>
      <c r="Q549" s="177"/>
      <c r="R549" s="25"/>
      <c r="S549" s="20"/>
      <c r="T549" s="20"/>
      <c r="U549" s="20"/>
      <c r="V549" s="26"/>
      <c r="W549" s="48"/>
      <c r="X549" s="175"/>
      <c r="Y549" s="20"/>
      <c r="Z549" s="39"/>
      <c r="AA549" s="40"/>
      <c r="AB549" s="27"/>
      <c r="AC549" s="27"/>
      <c r="AD549" s="27"/>
      <c r="AE549" s="40"/>
      <c r="AF549" s="24"/>
      <c r="AG549" s="39"/>
      <c r="AH549" s="39"/>
      <c r="AI549" s="37"/>
      <c r="AJ549" s="37"/>
      <c r="AK549" s="39"/>
      <c r="AL549" s="39"/>
      <c r="AM549" s="37"/>
      <c r="AN549" s="37"/>
      <c r="AO549" s="27"/>
      <c r="AP549" s="27"/>
      <c r="AQ549" s="27"/>
      <c r="AR549" s="44"/>
      <c r="AS549" s="42"/>
      <c r="AT549" s="41"/>
      <c r="AU549" s="42"/>
      <c r="AV549" s="39"/>
      <c r="AW549" s="42"/>
      <c r="AX549" s="42"/>
      <c r="AY549" s="42"/>
      <c r="AZ549" s="37"/>
      <c r="BA549" s="37"/>
      <c r="BB549" s="37"/>
      <c r="BC549" s="37"/>
      <c r="BD549" s="159"/>
      <c r="BE549" s="27"/>
      <c r="BF549" s="20"/>
      <c r="BG549" s="30"/>
      <c r="BH549" s="94"/>
      <c r="BI549" s="60"/>
      <c r="BJ549" s="60"/>
    </row>
    <row r="550" spans="1:62" s="33" customFormat="1" ht="15" x14ac:dyDescent="0.2">
      <c r="A550" s="20"/>
      <c r="B550" s="36"/>
      <c r="C550" s="20"/>
      <c r="D550" s="20"/>
      <c r="E550" s="46"/>
      <c r="F550" s="20"/>
      <c r="G550" s="35"/>
      <c r="H550" s="35"/>
      <c r="I550" s="37"/>
      <c r="J550" s="51"/>
      <c r="K550" s="160"/>
      <c r="L550" s="25"/>
      <c r="M550" s="157"/>
      <c r="N550" s="25"/>
      <c r="O550" s="158"/>
      <c r="P550" s="158"/>
      <c r="Q550" s="177"/>
      <c r="R550" s="25"/>
      <c r="S550" s="20"/>
      <c r="T550" s="20"/>
      <c r="U550" s="20"/>
      <c r="V550" s="26"/>
      <c r="W550" s="48"/>
      <c r="X550" s="175"/>
      <c r="Y550" s="20"/>
      <c r="Z550" s="39"/>
      <c r="AA550" s="40"/>
      <c r="AB550" s="27"/>
      <c r="AC550" s="27"/>
      <c r="AD550" s="27"/>
      <c r="AE550" s="40"/>
      <c r="AF550" s="24"/>
      <c r="AG550" s="39"/>
      <c r="AH550" s="39"/>
      <c r="AI550" s="37"/>
      <c r="AJ550" s="37"/>
      <c r="AK550" s="37"/>
      <c r="AL550" s="39"/>
      <c r="AM550" s="37"/>
      <c r="AN550" s="37"/>
      <c r="AO550" s="27"/>
      <c r="AP550" s="27"/>
      <c r="AQ550" s="27"/>
      <c r="AR550" s="44"/>
      <c r="AS550" s="42"/>
      <c r="AT550" s="41"/>
      <c r="AU550" s="42"/>
      <c r="AV550" s="39"/>
      <c r="AW550" s="42"/>
      <c r="AX550" s="42"/>
      <c r="AY550" s="42"/>
      <c r="AZ550" s="37"/>
      <c r="BA550" s="37"/>
      <c r="BB550" s="37"/>
      <c r="BC550" s="37"/>
      <c r="BD550" s="159"/>
      <c r="BE550" s="27"/>
      <c r="BF550" s="20"/>
      <c r="BG550" s="30"/>
      <c r="BH550" s="94"/>
      <c r="BI550" s="60"/>
      <c r="BJ550" s="60"/>
    </row>
    <row r="551" spans="1:62" s="33" customFormat="1" ht="15" x14ac:dyDescent="0.2">
      <c r="A551" s="20"/>
      <c r="B551" s="36"/>
      <c r="C551" s="20"/>
      <c r="D551" s="20"/>
      <c r="E551" s="46"/>
      <c r="F551" s="20"/>
      <c r="G551" s="35"/>
      <c r="H551" s="35"/>
      <c r="I551" s="37"/>
      <c r="J551" s="51"/>
      <c r="K551" s="160"/>
      <c r="L551" s="25"/>
      <c r="M551" s="157"/>
      <c r="N551" s="25"/>
      <c r="O551" s="158"/>
      <c r="P551" s="158"/>
      <c r="Q551" s="177"/>
      <c r="R551" s="25"/>
      <c r="S551" s="20"/>
      <c r="T551" s="20"/>
      <c r="U551" s="20"/>
      <c r="V551" s="26"/>
      <c r="W551" s="48"/>
      <c r="X551" s="175"/>
      <c r="Y551" s="20"/>
      <c r="Z551" s="39"/>
      <c r="AA551" s="40"/>
      <c r="AB551" s="27"/>
      <c r="AC551" s="27"/>
      <c r="AD551" s="27"/>
      <c r="AE551" s="40"/>
      <c r="AF551" s="24"/>
      <c r="AG551" s="39"/>
      <c r="AH551" s="39"/>
      <c r="AI551" s="37"/>
      <c r="AJ551" s="37"/>
      <c r="AK551" s="37"/>
      <c r="AL551" s="39"/>
      <c r="AM551" s="37"/>
      <c r="AN551" s="37"/>
      <c r="AO551" s="27"/>
      <c r="AP551" s="27"/>
      <c r="AQ551" s="27"/>
      <c r="AR551" s="44"/>
      <c r="AS551" s="42"/>
      <c r="AT551" s="41"/>
      <c r="AU551" s="42"/>
      <c r="AV551" s="39"/>
      <c r="AW551" s="42"/>
      <c r="AX551" s="42"/>
      <c r="AY551" s="42"/>
      <c r="AZ551" s="37"/>
      <c r="BA551" s="37"/>
      <c r="BB551" s="37"/>
      <c r="BC551" s="37"/>
      <c r="BD551" s="159"/>
      <c r="BE551" s="27"/>
      <c r="BF551" s="20"/>
      <c r="BG551" s="30"/>
      <c r="BH551" s="94"/>
      <c r="BI551" s="60"/>
      <c r="BJ551" s="60"/>
    </row>
    <row r="552" spans="1:62" s="33" customFormat="1" ht="15" x14ac:dyDescent="0.2">
      <c r="A552" s="20"/>
      <c r="B552" s="36"/>
      <c r="C552" s="20"/>
      <c r="D552" s="20"/>
      <c r="E552" s="46"/>
      <c r="F552" s="20"/>
      <c r="G552" s="35"/>
      <c r="H552" s="35"/>
      <c r="I552" s="37"/>
      <c r="J552" s="51"/>
      <c r="K552" s="160"/>
      <c r="L552" s="25"/>
      <c r="M552" s="157"/>
      <c r="N552" s="25"/>
      <c r="O552" s="158"/>
      <c r="P552" s="158"/>
      <c r="Q552" s="177"/>
      <c r="R552" s="25"/>
      <c r="S552" s="20"/>
      <c r="T552" s="20"/>
      <c r="U552" s="20"/>
      <c r="V552" s="26"/>
      <c r="W552" s="48"/>
      <c r="X552" s="175"/>
      <c r="Y552" s="20"/>
      <c r="Z552" s="39"/>
      <c r="AA552" s="40"/>
      <c r="AB552" s="27"/>
      <c r="AC552" s="27"/>
      <c r="AD552" s="27"/>
      <c r="AE552" s="40"/>
      <c r="AF552" s="24"/>
      <c r="AG552" s="39"/>
      <c r="AH552" s="39"/>
      <c r="AI552" s="37"/>
      <c r="AJ552" s="37"/>
      <c r="AK552" s="37"/>
      <c r="AL552" s="39"/>
      <c r="AM552" s="37"/>
      <c r="AN552" s="37"/>
      <c r="AO552" s="27"/>
      <c r="AP552" s="27"/>
      <c r="AQ552" s="27"/>
      <c r="AR552" s="44"/>
      <c r="AS552" s="42"/>
      <c r="AT552" s="41"/>
      <c r="AU552" s="42"/>
      <c r="AV552" s="39"/>
      <c r="AW552" s="42"/>
      <c r="AX552" s="42"/>
      <c r="AY552" s="42"/>
      <c r="AZ552" s="37"/>
      <c r="BA552" s="37"/>
      <c r="BB552" s="37"/>
      <c r="BC552" s="37"/>
      <c r="BD552" s="159"/>
      <c r="BE552" s="27"/>
      <c r="BF552" s="20"/>
      <c r="BG552" s="30"/>
      <c r="BH552" s="94"/>
      <c r="BI552" s="60"/>
      <c r="BJ552" s="60"/>
    </row>
    <row r="553" spans="1:62" s="33" customFormat="1" ht="15" x14ac:dyDescent="0.2">
      <c r="A553" s="20"/>
      <c r="B553" s="36"/>
      <c r="C553" s="20"/>
      <c r="D553" s="20"/>
      <c r="E553" s="46"/>
      <c r="F553" s="20"/>
      <c r="G553" s="35"/>
      <c r="H553" s="35"/>
      <c r="I553" s="37"/>
      <c r="J553" s="51"/>
      <c r="K553" s="160"/>
      <c r="L553" s="25"/>
      <c r="M553" s="157"/>
      <c r="N553" s="25"/>
      <c r="O553" s="158"/>
      <c r="P553" s="158"/>
      <c r="Q553" s="177"/>
      <c r="R553" s="25"/>
      <c r="S553" s="20"/>
      <c r="T553" s="20"/>
      <c r="U553" s="20"/>
      <c r="V553" s="26"/>
      <c r="W553" s="48"/>
      <c r="X553" s="175"/>
      <c r="Y553" s="20"/>
      <c r="Z553" s="39"/>
      <c r="AA553" s="40"/>
      <c r="AB553" s="27"/>
      <c r="AC553" s="27"/>
      <c r="AD553" s="27"/>
      <c r="AE553" s="40"/>
      <c r="AF553" s="24"/>
      <c r="AG553" s="39"/>
      <c r="AH553" s="39"/>
      <c r="AI553" s="37"/>
      <c r="AJ553" s="37"/>
      <c r="AK553" s="37"/>
      <c r="AL553" s="39"/>
      <c r="AM553" s="37"/>
      <c r="AN553" s="37"/>
      <c r="AO553" s="27"/>
      <c r="AP553" s="27"/>
      <c r="AQ553" s="27"/>
      <c r="AR553" s="44"/>
      <c r="AS553" s="42"/>
      <c r="AT553" s="41"/>
      <c r="AU553" s="42"/>
      <c r="AV553" s="39"/>
      <c r="AW553" s="42"/>
      <c r="AX553" s="42"/>
      <c r="AY553" s="42"/>
      <c r="AZ553" s="37"/>
      <c r="BA553" s="37"/>
      <c r="BB553" s="37"/>
      <c r="BC553" s="37"/>
      <c r="BD553" s="159"/>
      <c r="BE553" s="27"/>
      <c r="BF553" s="20"/>
      <c r="BG553" s="30"/>
      <c r="BH553" s="94"/>
      <c r="BI553" s="60"/>
      <c r="BJ553" s="60"/>
    </row>
    <row r="554" spans="1:62" s="33" customFormat="1" ht="15" x14ac:dyDescent="0.2">
      <c r="A554" s="20"/>
      <c r="B554" s="36"/>
      <c r="C554" s="20"/>
      <c r="D554" s="20"/>
      <c r="E554" s="46"/>
      <c r="F554" s="20"/>
      <c r="G554" s="35"/>
      <c r="H554" s="35"/>
      <c r="I554" s="37"/>
      <c r="J554" s="51"/>
      <c r="K554" s="160"/>
      <c r="L554" s="25"/>
      <c r="M554" s="157"/>
      <c r="N554" s="25"/>
      <c r="O554" s="158"/>
      <c r="P554" s="158"/>
      <c r="Q554" s="177"/>
      <c r="R554" s="25"/>
      <c r="S554" s="20"/>
      <c r="T554" s="20"/>
      <c r="U554" s="20"/>
      <c r="V554" s="26"/>
      <c r="W554" s="48"/>
      <c r="X554" s="175"/>
      <c r="Y554" s="20"/>
      <c r="Z554" s="39"/>
      <c r="AA554" s="40"/>
      <c r="AB554" s="27"/>
      <c r="AC554" s="27"/>
      <c r="AD554" s="27"/>
      <c r="AE554" s="40"/>
      <c r="AF554" s="24"/>
      <c r="AG554" s="39"/>
      <c r="AH554" s="39"/>
      <c r="AI554" s="37"/>
      <c r="AJ554" s="37"/>
      <c r="AK554" s="37"/>
      <c r="AL554" s="39"/>
      <c r="AM554" s="37"/>
      <c r="AN554" s="37"/>
      <c r="AO554" s="27"/>
      <c r="AP554" s="27"/>
      <c r="AQ554" s="27"/>
      <c r="AR554" s="44"/>
      <c r="AS554" s="42"/>
      <c r="AT554" s="41"/>
      <c r="AU554" s="42"/>
      <c r="AV554" s="39"/>
      <c r="AW554" s="42"/>
      <c r="AX554" s="42"/>
      <c r="AY554" s="42"/>
      <c r="AZ554" s="37"/>
      <c r="BA554" s="37"/>
      <c r="BB554" s="37"/>
      <c r="BC554" s="37"/>
      <c r="BD554" s="159"/>
      <c r="BE554" s="27"/>
      <c r="BF554" s="20"/>
      <c r="BG554" s="30"/>
      <c r="BH554" s="94"/>
      <c r="BI554" s="60"/>
      <c r="BJ554" s="60"/>
    </row>
    <row r="555" spans="1:62" s="33" customFormat="1" ht="15" x14ac:dyDescent="0.2">
      <c r="A555" s="20"/>
      <c r="B555" s="36"/>
      <c r="C555" s="20"/>
      <c r="D555" s="20"/>
      <c r="E555" s="46"/>
      <c r="F555" s="20"/>
      <c r="G555" s="35"/>
      <c r="H555" s="35"/>
      <c r="I555" s="37"/>
      <c r="J555" s="51"/>
      <c r="K555" s="160"/>
      <c r="L555" s="25"/>
      <c r="M555" s="157"/>
      <c r="N555" s="25"/>
      <c r="O555" s="158"/>
      <c r="P555" s="158"/>
      <c r="Q555" s="177"/>
      <c r="R555" s="25"/>
      <c r="S555" s="20"/>
      <c r="T555" s="20"/>
      <c r="U555" s="20"/>
      <c r="V555" s="26"/>
      <c r="W555" s="48"/>
      <c r="X555" s="175"/>
      <c r="Y555" s="20"/>
      <c r="Z555" s="39"/>
      <c r="AA555" s="40"/>
      <c r="AB555" s="27"/>
      <c r="AC555" s="27"/>
      <c r="AD555" s="27"/>
      <c r="AE555" s="40"/>
      <c r="AF555" s="24"/>
      <c r="AG555" s="39"/>
      <c r="AH555" s="39"/>
      <c r="AI555" s="39"/>
      <c r="AJ555" s="39"/>
      <c r="AK555" s="37"/>
      <c r="AL555" s="39"/>
      <c r="AM555" s="37"/>
      <c r="AN555" s="37"/>
      <c r="AO555" s="27"/>
      <c r="AP555" s="27"/>
      <c r="AQ555" s="27"/>
      <c r="AR555" s="44"/>
      <c r="AS555" s="42"/>
      <c r="AT555" s="41"/>
      <c r="AU555" s="42"/>
      <c r="AV555" s="39"/>
      <c r="AW555" s="42"/>
      <c r="AX555" s="42"/>
      <c r="AY555" s="42"/>
      <c r="AZ555" s="37"/>
      <c r="BA555" s="37"/>
      <c r="BB555" s="37"/>
      <c r="BC555" s="37"/>
      <c r="BD555" s="159"/>
      <c r="BE555" s="27"/>
      <c r="BF555" s="20"/>
      <c r="BG555" s="30"/>
      <c r="BH555" s="94"/>
      <c r="BI555" s="60"/>
      <c r="BJ555" s="60"/>
    </row>
    <row r="556" spans="1:62" s="33" customFormat="1" ht="15" x14ac:dyDescent="0.2">
      <c r="A556" s="20"/>
      <c r="B556" s="36"/>
      <c r="C556" s="20"/>
      <c r="D556" s="20"/>
      <c r="E556" s="46"/>
      <c r="F556" s="20"/>
      <c r="G556" s="35"/>
      <c r="H556" s="35"/>
      <c r="I556" s="37"/>
      <c r="J556" s="51"/>
      <c r="K556" s="160"/>
      <c r="L556" s="25"/>
      <c r="M556" s="157"/>
      <c r="N556" s="25"/>
      <c r="O556" s="158"/>
      <c r="P556" s="158"/>
      <c r="Q556" s="177"/>
      <c r="R556" s="25"/>
      <c r="S556" s="20"/>
      <c r="T556" s="20"/>
      <c r="U556" s="20"/>
      <c r="V556" s="26"/>
      <c r="W556" s="48"/>
      <c r="X556" s="175"/>
      <c r="Y556" s="20"/>
      <c r="Z556" s="39"/>
      <c r="AA556" s="40"/>
      <c r="AB556" s="27"/>
      <c r="AC556" s="27"/>
      <c r="AD556" s="27"/>
      <c r="AE556" s="40"/>
      <c r="AF556" s="24"/>
      <c r="AG556" s="39"/>
      <c r="AH556" s="39"/>
      <c r="AI556" s="37"/>
      <c r="AJ556" s="37"/>
      <c r="AK556" s="37"/>
      <c r="AL556" s="39"/>
      <c r="AM556" s="37"/>
      <c r="AN556" s="37"/>
      <c r="AO556" s="27"/>
      <c r="AP556" s="27"/>
      <c r="AQ556" s="27"/>
      <c r="AR556" s="44"/>
      <c r="AS556" s="42"/>
      <c r="AT556" s="41"/>
      <c r="AU556" s="42"/>
      <c r="AV556" s="39"/>
      <c r="AW556" s="42"/>
      <c r="AX556" s="42"/>
      <c r="AY556" s="42"/>
      <c r="AZ556" s="37"/>
      <c r="BA556" s="37"/>
      <c r="BB556" s="37"/>
      <c r="BC556" s="37"/>
      <c r="BD556" s="159"/>
      <c r="BE556" s="27"/>
      <c r="BF556" s="20"/>
      <c r="BG556" s="30"/>
      <c r="BH556" s="94"/>
      <c r="BI556" s="60"/>
      <c r="BJ556" s="60"/>
    </row>
    <row r="557" spans="1:62" s="33" customFormat="1" ht="15" x14ac:dyDescent="0.2">
      <c r="A557" s="20"/>
      <c r="B557" s="36"/>
      <c r="C557" s="20"/>
      <c r="D557" s="20"/>
      <c r="E557" s="46"/>
      <c r="F557" s="20"/>
      <c r="G557" s="35"/>
      <c r="H557" s="35"/>
      <c r="I557" s="37"/>
      <c r="J557" s="51"/>
      <c r="K557" s="160"/>
      <c r="L557" s="25"/>
      <c r="M557" s="157"/>
      <c r="N557" s="25"/>
      <c r="O557" s="158"/>
      <c r="P557" s="158"/>
      <c r="Q557" s="177"/>
      <c r="R557" s="25"/>
      <c r="S557" s="20"/>
      <c r="T557" s="20"/>
      <c r="U557" s="20"/>
      <c r="V557" s="26"/>
      <c r="W557" s="48"/>
      <c r="X557" s="175"/>
      <c r="Y557" s="20"/>
      <c r="Z557" s="39"/>
      <c r="AA557" s="40"/>
      <c r="AB557" s="27"/>
      <c r="AC557" s="27"/>
      <c r="AD557" s="27"/>
      <c r="AE557" s="40"/>
      <c r="AF557" s="24"/>
      <c r="AG557" s="39"/>
      <c r="AH557" s="39"/>
      <c r="AI557" s="37"/>
      <c r="AJ557" s="37"/>
      <c r="AK557" s="37"/>
      <c r="AL557" s="39"/>
      <c r="AM557" s="37"/>
      <c r="AN557" s="37"/>
      <c r="AO557" s="27"/>
      <c r="AP557" s="27"/>
      <c r="AQ557" s="27"/>
      <c r="AR557" s="44"/>
      <c r="AS557" s="42"/>
      <c r="AT557" s="41"/>
      <c r="AU557" s="42"/>
      <c r="AV557" s="39"/>
      <c r="AW557" s="42"/>
      <c r="AX557" s="42"/>
      <c r="AY557" s="42"/>
      <c r="AZ557" s="37"/>
      <c r="BA557" s="37"/>
      <c r="BB557" s="37"/>
      <c r="BC557" s="37"/>
      <c r="BD557" s="159"/>
      <c r="BE557" s="27"/>
      <c r="BF557" s="20"/>
      <c r="BG557" s="30"/>
      <c r="BH557" s="94"/>
      <c r="BI557" s="60"/>
      <c r="BJ557" s="60"/>
    </row>
    <row r="558" spans="1:62" s="33" customFormat="1" ht="15" x14ac:dyDescent="0.2">
      <c r="A558" s="20"/>
      <c r="B558" s="36"/>
      <c r="C558" s="20"/>
      <c r="D558" s="20"/>
      <c r="E558" s="46"/>
      <c r="F558" s="20"/>
      <c r="G558" s="35"/>
      <c r="H558" s="35"/>
      <c r="I558" s="37"/>
      <c r="J558" s="51"/>
      <c r="K558" s="160"/>
      <c r="L558" s="25"/>
      <c r="M558" s="157"/>
      <c r="N558" s="25"/>
      <c r="O558" s="158"/>
      <c r="P558" s="158"/>
      <c r="Q558" s="177"/>
      <c r="R558" s="25"/>
      <c r="S558" s="20"/>
      <c r="T558" s="20"/>
      <c r="U558" s="20"/>
      <c r="V558" s="26"/>
      <c r="W558" s="48"/>
      <c r="X558" s="175"/>
      <c r="Y558" s="20"/>
      <c r="Z558" s="39"/>
      <c r="AA558" s="40"/>
      <c r="AB558" s="27"/>
      <c r="AC558" s="27"/>
      <c r="AD558" s="27"/>
      <c r="AE558" s="40"/>
      <c r="AF558" s="24"/>
      <c r="AG558" s="39"/>
      <c r="AH558" s="39"/>
      <c r="AI558" s="37"/>
      <c r="AJ558" s="37"/>
      <c r="AK558" s="37"/>
      <c r="AL558" s="39"/>
      <c r="AM558" s="37"/>
      <c r="AN558" s="37"/>
      <c r="AO558" s="27"/>
      <c r="AP558" s="27"/>
      <c r="AQ558" s="27"/>
      <c r="AR558" s="44"/>
      <c r="AS558" s="42"/>
      <c r="AT558" s="41"/>
      <c r="AU558" s="42"/>
      <c r="AV558" s="39"/>
      <c r="AW558" s="42"/>
      <c r="AX558" s="42"/>
      <c r="AY558" s="42"/>
      <c r="AZ558" s="37"/>
      <c r="BA558" s="37"/>
      <c r="BB558" s="37"/>
      <c r="BC558" s="37"/>
      <c r="BD558" s="159"/>
      <c r="BE558" s="27"/>
      <c r="BF558" s="20"/>
      <c r="BG558" s="30"/>
      <c r="BH558" s="94"/>
      <c r="BI558" s="60"/>
      <c r="BJ558" s="60"/>
    </row>
    <row r="559" spans="1:62" s="33" customFormat="1" ht="15" x14ac:dyDescent="0.2">
      <c r="A559" s="20"/>
      <c r="B559" s="36"/>
      <c r="C559" s="20"/>
      <c r="D559" s="20"/>
      <c r="E559" s="46"/>
      <c r="F559" s="20"/>
      <c r="G559" s="35"/>
      <c r="H559" s="35"/>
      <c r="I559" s="37"/>
      <c r="J559" s="51"/>
      <c r="K559" s="160"/>
      <c r="L559" s="25"/>
      <c r="M559" s="157"/>
      <c r="N559" s="25"/>
      <c r="O559" s="158"/>
      <c r="P559" s="158"/>
      <c r="Q559" s="177"/>
      <c r="R559" s="25"/>
      <c r="S559" s="20"/>
      <c r="T559" s="20"/>
      <c r="U559" s="20"/>
      <c r="V559" s="26"/>
      <c r="W559" s="48"/>
      <c r="X559" s="175"/>
      <c r="Y559" s="20"/>
      <c r="Z559" s="39"/>
      <c r="AA559" s="40"/>
      <c r="AB559" s="27"/>
      <c r="AC559" s="27"/>
      <c r="AD559" s="27"/>
      <c r="AE559" s="40"/>
      <c r="AF559" s="24"/>
      <c r="AG559" s="39"/>
      <c r="AH559" s="39"/>
      <c r="AI559" s="37"/>
      <c r="AJ559" s="37"/>
      <c r="AK559" s="39"/>
      <c r="AL559" s="39"/>
      <c r="AM559" s="37"/>
      <c r="AN559" s="37"/>
      <c r="AO559" s="27"/>
      <c r="AP559" s="27"/>
      <c r="AQ559" s="27"/>
      <c r="AR559" s="44"/>
      <c r="AS559" s="42"/>
      <c r="AT559" s="41"/>
      <c r="AU559" s="42"/>
      <c r="AV559" s="39"/>
      <c r="AW559" s="42"/>
      <c r="AX559" s="42"/>
      <c r="AY559" s="42"/>
      <c r="AZ559" s="37"/>
      <c r="BA559" s="37"/>
      <c r="BB559" s="37"/>
      <c r="BC559" s="37"/>
      <c r="BD559" s="159"/>
      <c r="BE559" s="27"/>
      <c r="BF559" s="20"/>
      <c r="BG559" s="30"/>
      <c r="BH559" s="94"/>
      <c r="BI559" s="60"/>
      <c r="BJ559" s="60"/>
    </row>
    <row r="560" spans="1:62" s="33" customFormat="1" ht="15" x14ac:dyDescent="0.2">
      <c r="A560" s="20"/>
      <c r="B560" s="36"/>
      <c r="C560" s="20"/>
      <c r="D560" s="20"/>
      <c r="E560" s="46"/>
      <c r="F560" s="20"/>
      <c r="G560" s="35"/>
      <c r="H560" s="35"/>
      <c r="I560" s="37"/>
      <c r="J560" s="51"/>
      <c r="K560" s="160"/>
      <c r="L560" s="25"/>
      <c r="M560" s="157"/>
      <c r="N560" s="25"/>
      <c r="O560" s="158"/>
      <c r="P560" s="158"/>
      <c r="Q560" s="177"/>
      <c r="R560" s="25"/>
      <c r="S560" s="20"/>
      <c r="T560" s="20"/>
      <c r="U560" s="20"/>
      <c r="V560" s="26"/>
      <c r="W560" s="48"/>
      <c r="X560" s="175"/>
      <c r="Y560" s="20"/>
      <c r="Z560" s="39"/>
      <c r="AA560" s="40"/>
      <c r="AB560" s="27"/>
      <c r="AC560" s="27"/>
      <c r="AD560" s="27"/>
      <c r="AE560" s="40"/>
      <c r="AF560" s="24"/>
      <c r="AG560" s="39"/>
      <c r="AH560" s="39"/>
      <c r="AI560" s="37"/>
      <c r="AJ560" s="37"/>
      <c r="AK560" s="39"/>
      <c r="AL560" s="39"/>
      <c r="AM560" s="37"/>
      <c r="AN560" s="37"/>
      <c r="AO560" s="27"/>
      <c r="AP560" s="27"/>
      <c r="AQ560" s="27"/>
      <c r="AR560" s="44"/>
      <c r="AS560" s="42"/>
      <c r="AT560" s="41"/>
      <c r="AU560" s="42"/>
      <c r="AV560" s="39"/>
      <c r="AW560" s="42"/>
      <c r="AX560" s="42"/>
      <c r="AY560" s="42"/>
      <c r="AZ560" s="37"/>
      <c r="BA560" s="37"/>
      <c r="BB560" s="37"/>
      <c r="BC560" s="37"/>
      <c r="BD560" s="159"/>
      <c r="BE560" s="27"/>
      <c r="BF560" s="20"/>
      <c r="BG560" s="30"/>
      <c r="BH560" s="94"/>
      <c r="BI560" s="60"/>
      <c r="BJ560" s="60"/>
    </row>
    <row r="561" spans="1:62" s="33" customFormat="1" ht="15" x14ac:dyDescent="0.2">
      <c r="A561" s="20"/>
      <c r="B561" s="36"/>
      <c r="C561" s="20"/>
      <c r="D561" s="20"/>
      <c r="E561" s="46"/>
      <c r="F561" s="20"/>
      <c r="G561" s="35"/>
      <c r="H561" s="35"/>
      <c r="I561" s="37"/>
      <c r="J561" s="51"/>
      <c r="K561" s="160"/>
      <c r="L561" s="25"/>
      <c r="M561" s="157"/>
      <c r="N561" s="25"/>
      <c r="O561" s="158"/>
      <c r="P561" s="158"/>
      <c r="Q561" s="177"/>
      <c r="R561" s="25"/>
      <c r="S561" s="20"/>
      <c r="T561" s="20"/>
      <c r="U561" s="20"/>
      <c r="V561" s="26"/>
      <c r="W561" s="48"/>
      <c r="X561" s="175"/>
      <c r="Y561" s="20"/>
      <c r="Z561" s="39"/>
      <c r="AA561" s="40"/>
      <c r="AB561" s="27"/>
      <c r="AC561" s="27"/>
      <c r="AD561" s="27"/>
      <c r="AE561" s="40"/>
      <c r="AF561" s="24"/>
      <c r="AG561" s="39"/>
      <c r="AH561" s="39"/>
      <c r="AI561" s="37"/>
      <c r="AJ561" s="37"/>
      <c r="AK561" s="39"/>
      <c r="AL561" s="39"/>
      <c r="AM561" s="37"/>
      <c r="AN561" s="37"/>
      <c r="AO561" s="27"/>
      <c r="AP561" s="27"/>
      <c r="AQ561" s="27"/>
      <c r="AR561" s="27"/>
      <c r="AS561" s="42"/>
      <c r="AT561" s="41"/>
      <c r="AU561" s="42"/>
      <c r="AV561" s="39"/>
      <c r="AW561" s="42"/>
      <c r="AX561" s="42"/>
      <c r="AY561" s="42"/>
      <c r="AZ561" s="37"/>
      <c r="BA561" s="37"/>
      <c r="BB561" s="37"/>
      <c r="BC561" s="37"/>
      <c r="BD561" s="159"/>
      <c r="BE561" s="27"/>
      <c r="BF561" s="20"/>
      <c r="BG561" s="30"/>
      <c r="BH561" s="94"/>
      <c r="BI561" s="60"/>
      <c r="BJ561" s="60"/>
    </row>
    <row r="562" spans="1:62" s="33" customFormat="1" ht="15" x14ac:dyDescent="0.2">
      <c r="A562" s="20"/>
      <c r="B562" s="36"/>
      <c r="C562" s="20"/>
      <c r="D562" s="20"/>
      <c r="E562" s="46"/>
      <c r="F562" s="20"/>
      <c r="G562" s="35"/>
      <c r="H562" s="35"/>
      <c r="I562" s="37"/>
      <c r="J562" s="51"/>
      <c r="K562" s="160"/>
      <c r="L562" s="25"/>
      <c r="M562" s="157"/>
      <c r="N562" s="25"/>
      <c r="O562" s="158"/>
      <c r="P562" s="158"/>
      <c r="Q562" s="177"/>
      <c r="R562" s="25"/>
      <c r="S562" s="20"/>
      <c r="T562" s="20"/>
      <c r="U562" s="20"/>
      <c r="V562" s="26"/>
      <c r="W562" s="48"/>
      <c r="X562" s="175"/>
      <c r="Y562" s="20"/>
      <c r="Z562" s="39"/>
      <c r="AA562" s="40"/>
      <c r="AB562" s="27"/>
      <c r="AC562" s="27"/>
      <c r="AD562" s="27"/>
      <c r="AE562" s="40"/>
      <c r="AF562" s="24"/>
      <c r="AG562" s="39"/>
      <c r="AH562" s="39"/>
      <c r="AI562" s="37"/>
      <c r="AJ562" s="37"/>
      <c r="AK562" s="39"/>
      <c r="AL562" s="39"/>
      <c r="AM562" s="37"/>
      <c r="AN562" s="37"/>
      <c r="AO562" s="27"/>
      <c r="AP562" s="27"/>
      <c r="AQ562" s="27"/>
      <c r="AR562" s="27"/>
      <c r="AS562" s="42"/>
      <c r="AT562" s="41"/>
      <c r="AU562" s="42"/>
      <c r="AV562" s="39"/>
      <c r="AW562" s="42"/>
      <c r="AX562" s="42"/>
      <c r="AY562" s="42"/>
      <c r="AZ562" s="37"/>
      <c r="BA562" s="37"/>
      <c r="BB562" s="37"/>
      <c r="BC562" s="37"/>
      <c r="BD562" s="159"/>
      <c r="BE562" s="27"/>
      <c r="BF562" s="20"/>
      <c r="BG562" s="30"/>
      <c r="BH562" s="94"/>
      <c r="BI562" s="60"/>
      <c r="BJ562" s="60"/>
    </row>
    <row r="563" spans="1:62" s="33" customFormat="1" ht="15" x14ac:dyDescent="0.2">
      <c r="A563" s="20"/>
      <c r="B563" s="36"/>
      <c r="C563" s="20"/>
      <c r="D563" s="20"/>
      <c r="E563" s="46"/>
      <c r="F563" s="20"/>
      <c r="G563" s="35"/>
      <c r="H563" s="35"/>
      <c r="I563" s="37"/>
      <c r="J563" s="51"/>
      <c r="K563" s="160"/>
      <c r="L563" s="25"/>
      <c r="M563" s="157"/>
      <c r="N563" s="25"/>
      <c r="O563" s="158"/>
      <c r="P563" s="158"/>
      <c r="Q563" s="177"/>
      <c r="R563" s="25"/>
      <c r="S563" s="20"/>
      <c r="T563" s="20"/>
      <c r="U563" s="20"/>
      <c r="V563" s="26"/>
      <c r="W563" s="48"/>
      <c r="X563" s="175"/>
      <c r="Y563" s="20"/>
      <c r="Z563" s="39"/>
      <c r="AA563" s="40"/>
      <c r="AB563" s="27"/>
      <c r="AC563" s="27"/>
      <c r="AD563" s="27"/>
      <c r="AE563" s="40"/>
      <c r="AF563" s="24"/>
      <c r="AG563" s="39"/>
      <c r="AH563" s="39"/>
      <c r="AI563" s="37"/>
      <c r="AJ563" s="37"/>
      <c r="AK563" s="39"/>
      <c r="AL563" s="39"/>
      <c r="AM563" s="37"/>
      <c r="AN563" s="37"/>
      <c r="AO563" s="27"/>
      <c r="AP563" s="27"/>
      <c r="AQ563" s="27"/>
      <c r="AR563" s="27"/>
      <c r="AS563" s="42"/>
      <c r="AT563" s="41"/>
      <c r="AU563" s="42"/>
      <c r="AV563" s="39"/>
      <c r="AW563" s="42"/>
      <c r="AX563" s="42"/>
      <c r="AY563" s="42"/>
      <c r="AZ563" s="37"/>
      <c r="BA563" s="37"/>
      <c r="BB563" s="37"/>
      <c r="BC563" s="37"/>
      <c r="BD563" s="159"/>
      <c r="BE563" s="27"/>
      <c r="BF563" s="20"/>
      <c r="BG563" s="30"/>
      <c r="BH563" s="94"/>
      <c r="BI563" s="60"/>
      <c r="BJ563" s="60"/>
    </row>
    <row r="564" spans="1:62" s="33" customFormat="1" ht="15" x14ac:dyDescent="0.2">
      <c r="A564" s="20"/>
      <c r="B564" s="36"/>
      <c r="C564" s="20"/>
      <c r="D564" s="20"/>
      <c r="E564" s="46"/>
      <c r="F564" s="20"/>
      <c r="G564" s="35"/>
      <c r="H564" s="35"/>
      <c r="I564" s="37"/>
      <c r="J564" s="51"/>
      <c r="K564" s="160"/>
      <c r="L564" s="25"/>
      <c r="M564" s="157"/>
      <c r="N564" s="25"/>
      <c r="O564" s="158"/>
      <c r="P564" s="158"/>
      <c r="Q564" s="177"/>
      <c r="R564" s="25"/>
      <c r="S564" s="20"/>
      <c r="T564" s="20"/>
      <c r="U564" s="20"/>
      <c r="V564" s="26"/>
      <c r="W564" s="48"/>
      <c r="X564" s="175"/>
      <c r="Y564" s="20"/>
      <c r="Z564" s="39"/>
      <c r="AA564" s="40"/>
      <c r="AB564" s="27"/>
      <c r="AC564" s="27"/>
      <c r="AD564" s="27"/>
      <c r="AE564" s="40"/>
      <c r="AF564" s="24"/>
      <c r="AG564" s="39"/>
      <c r="AH564" s="39"/>
      <c r="AI564" s="37"/>
      <c r="AJ564" s="37"/>
      <c r="AK564" s="39"/>
      <c r="AL564" s="39"/>
      <c r="AM564" s="37"/>
      <c r="AN564" s="37"/>
      <c r="AO564" s="27"/>
      <c r="AP564" s="27"/>
      <c r="AQ564" s="27"/>
      <c r="AR564" s="27"/>
      <c r="AS564" s="42"/>
      <c r="AT564" s="41"/>
      <c r="AU564" s="42"/>
      <c r="AV564" s="39"/>
      <c r="AW564" s="42"/>
      <c r="AX564" s="42"/>
      <c r="AY564" s="42"/>
      <c r="AZ564" s="37"/>
      <c r="BA564" s="37"/>
      <c r="BB564" s="37"/>
      <c r="BC564" s="37"/>
      <c r="BD564" s="159"/>
      <c r="BE564" s="27"/>
      <c r="BF564" s="20"/>
      <c r="BG564" s="30"/>
      <c r="BH564" s="94"/>
      <c r="BI564" s="60"/>
      <c r="BJ564" s="60"/>
    </row>
    <row r="565" spans="1:62" s="33" customFormat="1" ht="15" x14ac:dyDescent="0.2">
      <c r="A565" s="20"/>
      <c r="B565" s="36"/>
      <c r="C565" s="20"/>
      <c r="D565" s="20"/>
      <c r="E565" s="46"/>
      <c r="F565" s="20"/>
      <c r="G565" s="35"/>
      <c r="H565" s="35"/>
      <c r="I565" s="37"/>
      <c r="J565" s="51"/>
      <c r="K565" s="160"/>
      <c r="L565" s="25"/>
      <c r="M565" s="157"/>
      <c r="N565" s="25"/>
      <c r="O565" s="158"/>
      <c r="P565" s="158"/>
      <c r="Q565" s="177"/>
      <c r="R565" s="25"/>
      <c r="S565" s="20"/>
      <c r="T565" s="20"/>
      <c r="U565" s="20"/>
      <c r="V565" s="26"/>
      <c r="W565" s="48"/>
      <c r="X565" s="175"/>
      <c r="Y565" s="20"/>
      <c r="Z565" s="39"/>
      <c r="AA565" s="39"/>
      <c r="AB565" s="27"/>
      <c r="AC565" s="27"/>
      <c r="AD565" s="27"/>
      <c r="AE565" s="40"/>
      <c r="AF565" s="24"/>
      <c r="AG565" s="37"/>
      <c r="AH565" s="39"/>
      <c r="AI565" s="37"/>
      <c r="AJ565" s="37"/>
      <c r="AK565" s="39"/>
      <c r="AL565" s="39"/>
      <c r="AM565" s="37"/>
      <c r="AN565" s="37"/>
      <c r="AO565" s="27"/>
      <c r="AP565" s="27"/>
      <c r="AQ565" s="27"/>
      <c r="AR565" s="27"/>
      <c r="AS565" s="42"/>
      <c r="AT565" s="41"/>
      <c r="AU565" s="42"/>
      <c r="AV565" s="39"/>
      <c r="AW565" s="42"/>
      <c r="AX565" s="42"/>
      <c r="AY565" s="42"/>
      <c r="AZ565" s="37"/>
      <c r="BA565" s="37"/>
      <c r="BB565" s="37"/>
      <c r="BC565" s="37"/>
      <c r="BD565" s="159"/>
      <c r="BE565" s="27"/>
      <c r="BF565" s="20"/>
      <c r="BG565" s="30"/>
      <c r="BH565" s="94"/>
      <c r="BI565" s="60"/>
      <c r="BJ565" s="60"/>
    </row>
    <row r="566" spans="1:62" s="33" customFormat="1" ht="15" x14ac:dyDescent="0.2">
      <c r="A566" s="20"/>
      <c r="B566" s="36"/>
      <c r="C566" s="20"/>
      <c r="D566" s="20"/>
      <c r="E566" s="46"/>
      <c r="F566" s="20"/>
      <c r="G566" s="35"/>
      <c r="H566" s="35"/>
      <c r="I566" s="37"/>
      <c r="J566" s="51"/>
      <c r="K566" s="160"/>
      <c r="L566" s="25"/>
      <c r="M566" s="157"/>
      <c r="N566" s="25"/>
      <c r="O566" s="158"/>
      <c r="P566" s="158"/>
      <c r="Q566" s="177"/>
      <c r="R566" s="25"/>
      <c r="S566" s="20"/>
      <c r="T566" s="20"/>
      <c r="U566" s="20"/>
      <c r="V566" s="26"/>
      <c r="W566" s="48"/>
      <c r="X566" s="175"/>
      <c r="Y566" s="20"/>
      <c r="Z566" s="39"/>
      <c r="AA566" s="40"/>
      <c r="AB566" s="27"/>
      <c r="AC566" s="27"/>
      <c r="AD566" s="27"/>
      <c r="AE566" s="40"/>
      <c r="AF566" s="24"/>
      <c r="AG566" s="39"/>
      <c r="AH566" s="39"/>
      <c r="AI566" s="37"/>
      <c r="AJ566" s="37"/>
      <c r="AK566" s="39"/>
      <c r="AL566" s="39"/>
      <c r="AM566" s="37"/>
      <c r="AN566" s="37"/>
      <c r="AO566" s="27"/>
      <c r="AP566" s="27"/>
      <c r="AQ566" s="27"/>
      <c r="AR566" s="27"/>
      <c r="AS566" s="42"/>
      <c r="AT566" s="41"/>
      <c r="AU566" s="42"/>
      <c r="AV566" s="39"/>
      <c r="AW566" s="42"/>
      <c r="AX566" s="42"/>
      <c r="AY566" s="42"/>
      <c r="AZ566" s="37"/>
      <c r="BA566" s="37"/>
      <c r="BB566" s="37"/>
      <c r="BC566" s="37"/>
      <c r="BD566" s="159"/>
      <c r="BE566" s="27"/>
      <c r="BF566" s="20"/>
      <c r="BG566" s="30"/>
      <c r="BH566" s="94"/>
      <c r="BI566" s="60"/>
      <c r="BJ566" s="60"/>
    </row>
    <row r="567" spans="1:62" s="33" customFormat="1" ht="15" x14ac:dyDescent="0.2">
      <c r="A567" s="20"/>
      <c r="B567" s="36"/>
      <c r="C567" s="20"/>
      <c r="D567" s="20"/>
      <c r="E567" s="46"/>
      <c r="F567" s="20"/>
      <c r="G567" s="35"/>
      <c r="H567" s="35"/>
      <c r="I567" s="37"/>
      <c r="J567" s="51"/>
      <c r="K567" s="160"/>
      <c r="L567" s="25"/>
      <c r="M567" s="157"/>
      <c r="N567" s="25"/>
      <c r="O567" s="158"/>
      <c r="P567" s="158"/>
      <c r="Q567" s="177"/>
      <c r="R567" s="25"/>
      <c r="S567" s="20"/>
      <c r="T567" s="20"/>
      <c r="U567" s="20"/>
      <c r="V567" s="26"/>
      <c r="W567" s="48"/>
      <c r="X567" s="175"/>
      <c r="Y567" s="20"/>
      <c r="Z567" s="39"/>
      <c r="AA567" s="40"/>
      <c r="AB567" s="27"/>
      <c r="AC567" s="27"/>
      <c r="AD567" s="27"/>
      <c r="AE567" s="40"/>
      <c r="AF567" s="24"/>
      <c r="AG567" s="37"/>
      <c r="AH567" s="39"/>
      <c r="AI567" s="37"/>
      <c r="AJ567" s="37"/>
      <c r="AK567" s="39"/>
      <c r="AL567" s="39"/>
      <c r="AM567" s="37"/>
      <c r="AN567" s="37"/>
      <c r="AO567" s="27"/>
      <c r="AP567" s="27"/>
      <c r="AQ567" s="27"/>
      <c r="AR567" s="27"/>
      <c r="AS567" s="42"/>
      <c r="AT567" s="41"/>
      <c r="AU567" s="42"/>
      <c r="AV567" s="39"/>
      <c r="AW567" s="42"/>
      <c r="AX567" s="42"/>
      <c r="AY567" s="42"/>
      <c r="AZ567" s="37"/>
      <c r="BA567" s="37"/>
      <c r="BB567" s="37"/>
      <c r="BC567" s="37"/>
      <c r="BD567" s="159"/>
      <c r="BE567" s="27"/>
      <c r="BF567" s="20"/>
      <c r="BG567" s="30"/>
      <c r="BH567" s="94"/>
      <c r="BI567" s="60"/>
      <c r="BJ567" s="60"/>
    </row>
    <row r="568" spans="1:62" s="33" customFormat="1" ht="15" x14ac:dyDescent="0.2">
      <c r="A568" s="20"/>
      <c r="B568" s="36"/>
      <c r="C568" s="20"/>
      <c r="D568" s="20"/>
      <c r="E568" s="46"/>
      <c r="F568" s="20"/>
      <c r="G568" s="35"/>
      <c r="H568" s="35"/>
      <c r="I568" s="37"/>
      <c r="J568" s="51"/>
      <c r="K568" s="160"/>
      <c r="L568" s="25"/>
      <c r="M568" s="157"/>
      <c r="N568" s="25"/>
      <c r="O568" s="158"/>
      <c r="P568" s="158"/>
      <c r="Q568" s="177"/>
      <c r="R568" s="25"/>
      <c r="S568" s="20"/>
      <c r="T568" s="20"/>
      <c r="U568" s="20"/>
      <c r="V568" s="26"/>
      <c r="W568" s="48"/>
      <c r="X568" s="175"/>
      <c r="Y568" s="20"/>
      <c r="Z568" s="39"/>
      <c r="AA568" s="40"/>
      <c r="AB568" s="27"/>
      <c r="AC568" s="27"/>
      <c r="AD568" s="27"/>
      <c r="AE568" s="40"/>
      <c r="AF568" s="24"/>
      <c r="AG568" s="39"/>
      <c r="AH568" s="39"/>
      <c r="AI568" s="37"/>
      <c r="AJ568" s="37"/>
      <c r="AK568" s="39"/>
      <c r="AL568" s="39"/>
      <c r="AM568" s="37"/>
      <c r="AN568" s="37"/>
      <c r="AO568" s="27"/>
      <c r="AP568" s="27"/>
      <c r="AQ568" s="27"/>
      <c r="AR568" s="27"/>
      <c r="AS568" s="42"/>
      <c r="AT568" s="41"/>
      <c r="AU568" s="42"/>
      <c r="AV568" s="39"/>
      <c r="AW568" s="42"/>
      <c r="AX568" s="42"/>
      <c r="AY568" s="42"/>
      <c r="AZ568" s="37"/>
      <c r="BA568" s="37"/>
      <c r="BB568" s="37"/>
      <c r="BC568" s="37"/>
      <c r="BD568" s="159"/>
      <c r="BE568" s="27"/>
      <c r="BF568" s="20"/>
      <c r="BG568" s="30"/>
      <c r="BH568" s="94"/>
      <c r="BI568" s="60"/>
      <c r="BJ568" s="60"/>
    </row>
    <row r="569" spans="1:62" s="33" customFormat="1" ht="15" x14ac:dyDescent="0.2">
      <c r="A569" s="20"/>
      <c r="B569" s="36"/>
      <c r="C569" s="20"/>
      <c r="D569" s="20"/>
      <c r="E569" s="46"/>
      <c r="F569" s="20"/>
      <c r="G569" s="35"/>
      <c r="H569" s="35"/>
      <c r="I569" s="37"/>
      <c r="J569" s="51"/>
      <c r="K569" s="160"/>
      <c r="L569" s="25"/>
      <c r="M569" s="157"/>
      <c r="N569" s="25"/>
      <c r="O569" s="158"/>
      <c r="P569" s="158"/>
      <c r="Q569" s="177"/>
      <c r="R569" s="25"/>
      <c r="S569" s="20"/>
      <c r="T569" s="20"/>
      <c r="U569" s="20"/>
      <c r="V569" s="26"/>
      <c r="W569" s="48"/>
      <c r="X569" s="175"/>
      <c r="Y569" s="20"/>
      <c r="Z569" s="39"/>
      <c r="AA569" s="40"/>
      <c r="AB569" s="27"/>
      <c r="AC569" s="27"/>
      <c r="AD569" s="27"/>
      <c r="AE569" s="40"/>
      <c r="AF569" s="24"/>
      <c r="AG569" s="37"/>
      <c r="AH569" s="39"/>
      <c r="AI569" s="37"/>
      <c r="AJ569" s="37"/>
      <c r="AK569" s="39"/>
      <c r="AL569" s="39"/>
      <c r="AM569" s="37"/>
      <c r="AN569" s="37"/>
      <c r="AO569" s="27"/>
      <c r="AP569" s="27"/>
      <c r="AQ569" s="27"/>
      <c r="AR569" s="27"/>
      <c r="AS569" s="42"/>
      <c r="AT569" s="41"/>
      <c r="AU569" s="42"/>
      <c r="AV569" s="39"/>
      <c r="AW569" s="42"/>
      <c r="AX569" s="42"/>
      <c r="AY569" s="42"/>
      <c r="AZ569" s="37"/>
      <c r="BA569" s="37"/>
      <c r="BB569" s="37"/>
      <c r="BC569" s="37"/>
      <c r="BD569" s="159"/>
      <c r="BE569" s="27"/>
      <c r="BF569" s="20"/>
      <c r="BG569" s="30"/>
      <c r="BH569" s="94"/>
      <c r="BI569" s="60"/>
      <c r="BJ569" s="60"/>
    </row>
    <row r="570" spans="1:62" s="33" customFormat="1" ht="15" x14ac:dyDescent="0.2">
      <c r="A570" s="20"/>
      <c r="B570" s="36"/>
      <c r="C570" s="20"/>
      <c r="D570" s="20"/>
      <c r="E570" s="46"/>
      <c r="F570" s="20"/>
      <c r="G570" s="35"/>
      <c r="H570" s="35"/>
      <c r="I570" s="37"/>
      <c r="J570" s="51"/>
      <c r="K570" s="160"/>
      <c r="L570" s="25"/>
      <c r="M570" s="157"/>
      <c r="N570" s="25"/>
      <c r="O570" s="158"/>
      <c r="P570" s="158"/>
      <c r="Q570" s="177"/>
      <c r="R570" s="25"/>
      <c r="S570" s="20"/>
      <c r="T570" s="20"/>
      <c r="U570" s="20"/>
      <c r="V570" s="26"/>
      <c r="W570" s="48"/>
      <c r="X570" s="175"/>
      <c r="Y570" s="20"/>
      <c r="Z570" s="39"/>
      <c r="AA570" s="40"/>
      <c r="AB570" s="27"/>
      <c r="AC570" s="27"/>
      <c r="AD570" s="27"/>
      <c r="AE570" s="40"/>
      <c r="AF570" s="24"/>
      <c r="AG570" s="39"/>
      <c r="AH570" s="39"/>
      <c r="AI570" s="37"/>
      <c r="AJ570" s="37"/>
      <c r="AK570" s="37"/>
      <c r="AL570" s="39"/>
      <c r="AM570" s="37"/>
      <c r="AN570" s="37"/>
      <c r="AO570" s="27"/>
      <c r="AP570" s="27"/>
      <c r="AQ570" s="27"/>
      <c r="AR570" s="27"/>
      <c r="AS570" s="42"/>
      <c r="AT570" s="41"/>
      <c r="AU570" s="42"/>
      <c r="AV570" s="39"/>
      <c r="AW570" s="42"/>
      <c r="AX570" s="42"/>
      <c r="AY570" s="42"/>
      <c r="AZ570" s="37"/>
      <c r="BA570" s="37"/>
      <c r="BB570" s="37"/>
      <c r="BC570" s="37"/>
      <c r="BD570" s="159"/>
      <c r="BE570" s="27"/>
      <c r="BF570" s="20"/>
      <c r="BG570" s="30"/>
      <c r="BH570" s="94"/>
      <c r="BI570" s="60"/>
      <c r="BJ570" s="60"/>
    </row>
    <row r="571" spans="1:62" s="33" customFormat="1" ht="15" x14ac:dyDescent="0.2">
      <c r="A571" s="20"/>
      <c r="B571" s="36"/>
      <c r="C571" s="20"/>
      <c r="D571" s="20"/>
      <c r="E571" s="46"/>
      <c r="F571" s="20"/>
      <c r="G571" s="35"/>
      <c r="H571" s="35"/>
      <c r="I571" s="37"/>
      <c r="J571" s="51"/>
      <c r="K571" s="160"/>
      <c r="L571" s="25"/>
      <c r="M571" s="157"/>
      <c r="N571" s="25"/>
      <c r="O571" s="158"/>
      <c r="P571" s="158"/>
      <c r="Q571" s="177"/>
      <c r="R571" s="25"/>
      <c r="S571" s="20"/>
      <c r="T571" s="20"/>
      <c r="U571" s="20"/>
      <c r="V571" s="26"/>
      <c r="W571" s="48"/>
      <c r="X571" s="175"/>
      <c r="Y571" s="20"/>
      <c r="Z571" s="39"/>
      <c r="AA571" s="40"/>
      <c r="AB571" s="27"/>
      <c r="AC571" s="27"/>
      <c r="AD571" s="27"/>
      <c r="AE571" s="40"/>
      <c r="AF571" s="24"/>
      <c r="AG571" s="39"/>
      <c r="AH571" s="39"/>
      <c r="AI571" s="37"/>
      <c r="AJ571" s="37"/>
      <c r="AK571" s="37"/>
      <c r="AL571" s="39"/>
      <c r="AM571" s="37"/>
      <c r="AN571" s="37"/>
      <c r="AO571" s="27"/>
      <c r="AP571" s="27"/>
      <c r="AQ571" s="27"/>
      <c r="AR571" s="27"/>
      <c r="AS571" s="42"/>
      <c r="AT571" s="41"/>
      <c r="AU571" s="42"/>
      <c r="AV571" s="39"/>
      <c r="AW571" s="42"/>
      <c r="AX571" s="42"/>
      <c r="AY571" s="42"/>
      <c r="AZ571" s="37"/>
      <c r="BA571" s="37"/>
      <c r="BB571" s="37"/>
      <c r="BC571" s="37"/>
      <c r="BD571" s="159"/>
      <c r="BE571" s="27"/>
      <c r="BF571" s="20"/>
      <c r="BG571" s="30"/>
      <c r="BH571" s="94"/>
      <c r="BI571" s="60"/>
      <c r="BJ571" s="60"/>
    </row>
    <row r="572" spans="1:62" s="33" customFormat="1" ht="15" x14ac:dyDescent="0.2">
      <c r="A572" s="20"/>
      <c r="B572" s="36"/>
      <c r="C572" s="20"/>
      <c r="D572" s="20"/>
      <c r="E572" s="46"/>
      <c r="F572" s="20"/>
      <c r="G572" s="35"/>
      <c r="H572" s="35"/>
      <c r="I572" s="37"/>
      <c r="J572" s="51"/>
      <c r="K572" s="160"/>
      <c r="L572" s="25"/>
      <c r="M572" s="157"/>
      <c r="N572" s="25"/>
      <c r="O572" s="158"/>
      <c r="P572" s="158"/>
      <c r="Q572" s="177"/>
      <c r="R572" s="25"/>
      <c r="S572" s="20"/>
      <c r="T572" s="20"/>
      <c r="U572" s="20"/>
      <c r="V572" s="26"/>
      <c r="W572" s="48"/>
      <c r="X572" s="175"/>
      <c r="Y572" s="20"/>
      <c r="Z572" s="39"/>
      <c r="AA572" s="40"/>
      <c r="AB572" s="27"/>
      <c r="AC572" s="27"/>
      <c r="AD572" s="27"/>
      <c r="AE572" s="40"/>
      <c r="AF572" s="24"/>
      <c r="AG572" s="39"/>
      <c r="AH572" s="39"/>
      <c r="AI572" s="37"/>
      <c r="AJ572" s="37"/>
      <c r="AK572" s="37"/>
      <c r="AL572" s="39"/>
      <c r="AM572" s="37"/>
      <c r="AN572" s="37"/>
      <c r="AO572" s="27"/>
      <c r="AP572" s="27"/>
      <c r="AQ572" s="27"/>
      <c r="AR572" s="27"/>
      <c r="AS572" s="42"/>
      <c r="AT572" s="41"/>
      <c r="AU572" s="42"/>
      <c r="AV572" s="39"/>
      <c r="AW572" s="42"/>
      <c r="AX572" s="42"/>
      <c r="AY572" s="42"/>
      <c r="AZ572" s="37"/>
      <c r="BA572" s="37"/>
      <c r="BB572" s="37"/>
      <c r="BC572" s="37"/>
      <c r="BD572" s="159"/>
      <c r="BE572" s="27"/>
      <c r="BF572" s="20"/>
      <c r="BG572" s="30"/>
      <c r="BH572" s="94"/>
      <c r="BI572" s="60"/>
      <c r="BJ572" s="60"/>
    </row>
    <row r="573" spans="1:62" s="33" customFormat="1" ht="15" x14ac:dyDescent="0.2">
      <c r="A573" s="20"/>
      <c r="B573" s="36"/>
      <c r="C573" s="20"/>
      <c r="D573" s="20"/>
      <c r="E573" s="46"/>
      <c r="F573" s="20"/>
      <c r="G573" s="35"/>
      <c r="H573" s="35"/>
      <c r="I573" s="37"/>
      <c r="J573" s="51"/>
      <c r="K573" s="160"/>
      <c r="L573" s="25"/>
      <c r="M573" s="157"/>
      <c r="N573" s="25"/>
      <c r="O573" s="158"/>
      <c r="P573" s="158"/>
      <c r="Q573" s="177"/>
      <c r="R573" s="25"/>
      <c r="S573" s="20"/>
      <c r="T573" s="20"/>
      <c r="U573" s="20"/>
      <c r="V573" s="26"/>
      <c r="W573" s="48"/>
      <c r="X573" s="175"/>
      <c r="Y573" s="20"/>
      <c r="Z573" s="39"/>
      <c r="AA573" s="40"/>
      <c r="AB573" s="27"/>
      <c r="AC573" s="27"/>
      <c r="AD573" s="27"/>
      <c r="AE573" s="40"/>
      <c r="AF573" s="24"/>
      <c r="AG573" s="39"/>
      <c r="AH573" s="39"/>
      <c r="AI573" s="37"/>
      <c r="AJ573" s="37"/>
      <c r="AK573" s="39"/>
      <c r="AL573" s="39"/>
      <c r="AM573" s="37"/>
      <c r="AN573" s="37"/>
      <c r="AO573" s="27"/>
      <c r="AP573" s="27"/>
      <c r="AQ573" s="27"/>
      <c r="AR573" s="27"/>
      <c r="AS573" s="42"/>
      <c r="AT573" s="41"/>
      <c r="AU573" s="42"/>
      <c r="AV573" s="39"/>
      <c r="AW573" s="42"/>
      <c r="AX573" s="42"/>
      <c r="AY573" s="42"/>
      <c r="AZ573" s="37"/>
      <c r="BA573" s="37"/>
      <c r="BB573" s="37"/>
      <c r="BC573" s="37"/>
      <c r="BD573" s="159"/>
      <c r="BE573" s="27"/>
      <c r="BF573" s="20"/>
      <c r="BG573" s="30"/>
      <c r="BH573" s="94"/>
      <c r="BI573" s="60"/>
      <c r="BJ573" s="60"/>
    </row>
    <row r="574" spans="1:62" s="33" customFormat="1" ht="15" x14ac:dyDescent="0.2">
      <c r="A574" s="20"/>
      <c r="B574" s="36"/>
      <c r="C574" s="20"/>
      <c r="D574" s="20"/>
      <c r="E574" s="46"/>
      <c r="F574" s="20"/>
      <c r="G574" s="35"/>
      <c r="H574" s="35"/>
      <c r="I574" s="37"/>
      <c r="J574" s="51"/>
      <c r="K574" s="160"/>
      <c r="L574" s="25"/>
      <c r="M574" s="157"/>
      <c r="N574" s="25"/>
      <c r="O574" s="158"/>
      <c r="P574" s="158"/>
      <c r="Q574" s="177"/>
      <c r="R574" s="25"/>
      <c r="S574" s="20"/>
      <c r="T574" s="20"/>
      <c r="U574" s="20"/>
      <c r="V574" s="26"/>
      <c r="W574" s="48"/>
      <c r="X574" s="175"/>
      <c r="Y574" s="20"/>
      <c r="Z574" s="39"/>
      <c r="AA574" s="40"/>
      <c r="AB574" s="27"/>
      <c r="AC574" s="27"/>
      <c r="AD574" s="27"/>
      <c r="AE574" s="40"/>
      <c r="AF574" s="24"/>
      <c r="AG574" s="39"/>
      <c r="AH574" s="39"/>
      <c r="AI574" s="37"/>
      <c r="AJ574" s="37"/>
      <c r="AK574" s="39"/>
      <c r="AL574" s="39"/>
      <c r="AM574" s="37"/>
      <c r="AN574" s="37"/>
      <c r="AO574" s="27"/>
      <c r="AP574" s="27"/>
      <c r="AQ574" s="27"/>
      <c r="AR574" s="27"/>
      <c r="AS574" s="42"/>
      <c r="AT574" s="41"/>
      <c r="AU574" s="42"/>
      <c r="AV574" s="39"/>
      <c r="AW574" s="42"/>
      <c r="AX574" s="42"/>
      <c r="AY574" s="42"/>
      <c r="AZ574" s="37"/>
      <c r="BA574" s="37"/>
      <c r="BB574" s="37"/>
      <c r="BC574" s="37"/>
      <c r="BD574" s="159"/>
      <c r="BE574" s="27"/>
      <c r="BF574" s="20"/>
      <c r="BG574" s="30"/>
      <c r="BH574" s="94"/>
      <c r="BI574" s="60"/>
      <c r="BJ574" s="60"/>
    </row>
    <row r="575" spans="1:62" s="33" customFormat="1" ht="15" x14ac:dyDescent="0.2">
      <c r="A575" s="20"/>
      <c r="B575" s="36"/>
      <c r="C575" s="20"/>
      <c r="D575" s="20"/>
      <c r="E575" s="46"/>
      <c r="F575" s="20"/>
      <c r="G575" s="35"/>
      <c r="H575" s="35"/>
      <c r="I575" s="37"/>
      <c r="J575" s="51"/>
      <c r="K575" s="160"/>
      <c r="L575" s="25"/>
      <c r="M575" s="157"/>
      <c r="N575" s="25"/>
      <c r="O575" s="158"/>
      <c r="P575" s="158"/>
      <c r="Q575" s="177"/>
      <c r="R575" s="25"/>
      <c r="S575" s="20"/>
      <c r="T575" s="20"/>
      <c r="U575" s="20"/>
      <c r="V575" s="26"/>
      <c r="W575" s="48"/>
      <c r="X575" s="175"/>
      <c r="Y575" s="20"/>
      <c r="Z575" s="39"/>
      <c r="AA575" s="40"/>
      <c r="AB575" s="27"/>
      <c r="AC575" s="27"/>
      <c r="AD575" s="27"/>
      <c r="AE575" s="40"/>
      <c r="AF575" s="24"/>
      <c r="AG575" s="39"/>
      <c r="AH575" s="39"/>
      <c r="AI575" s="37"/>
      <c r="AJ575" s="37"/>
      <c r="AK575" s="39"/>
      <c r="AL575" s="39"/>
      <c r="AM575" s="37"/>
      <c r="AN575" s="37"/>
      <c r="AO575" s="27"/>
      <c r="AP575" s="27"/>
      <c r="AQ575" s="27"/>
      <c r="AR575" s="27"/>
      <c r="AS575" s="42"/>
      <c r="AT575" s="41"/>
      <c r="AU575" s="42"/>
      <c r="AV575" s="39"/>
      <c r="AW575" s="42"/>
      <c r="AX575" s="42"/>
      <c r="AY575" s="42"/>
      <c r="AZ575" s="37"/>
      <c r="BA575" s="37"/>
      <c r="BB575" s="37"/>
      <c r="BC575" s="37"/>
      <c r="BD575" s="159"/>
      <c r="BE575" s="27"/>
      <c r="BF575" s="20"/>
      <c r="BG575" s="30"/>
      <c r="BH575" s="94"/>
      <c r="BI575" s="60"/>
      <c r="BJ575" s="60"/>
    </row>
    <row r="576" spans="1:62" s="33" customFormat="1" ht="15" x14ac:dyDescent="0.2">
      <c r="A576" s="20"/>
      <c r="B576" s="36"/>
      <c r="C576" s="20"/>
      <c r="D576" s="20"/>
      <c r="E576" s="46"/>
      <c r="F576" s="20"/>
      <c r="G576" s="35"/>
      <c r="H576" s="35"/>
      <c r="I576" s="37"/>
      <c r="J576" s="51"/>
      <c r="K576" s="160"/>
      <c r="L576" s="25"/>
      <c r="M576" s="157"/>
      <c r="N576" s="25"/>
      <c r="O576" s="158"/>
      <c r="P576" s="158"/>
      <c r="Q576" s="177"/>
      <c r="R576" s="25"/>
      <c r="S576" s="20"/>
      <c r="T576" s="20"/>
      <c r="U576" s="20"/>
      <c r="V576" s="26"/>
      <c r="W576" s="48"/>
      <c r="X576" s="175"/>
      <c r="Y576" s="20"/>
      <c r="Z576" s="39"/>
      <c r="AA576" s="40"/>
      <c r="AB576" s="27"/>
      <c r="AC576" s="27"/>
      <c r="AD576" s="27"/>
      <c r="AE576" s="40"/>
      <c r="AF576" s="24"/>
      <c r="AG576" s="39"/>
      <c r="AH576" s="39"/>
      <c r="AI576" s="37"/>
      <c r="AJ576" s="37"/>
      <c r="AK576" s="39"/>
      <c r="AL576" s="39"/>
      <c r="AM576" s="37"/>
      <c r="AN576" s="37"/>
      <c r="AO576" s="27"/>
      <c r="AP576" s="27"/>
      <c r="AQ576" s="27"/>
      <c r="AR576" s="27"/>
      <c r="AS576" s="42"/>
      <c r="AT576" s="41"/>
      <c r="AU576" s="42"/>
      <c r="AV576" s="39"/>
      <c r="AW576" s="42"/>
      <c r="AX576" s="42"/>
      <c r="AY576" s="42"/>
      <c r="AZ576" s="37"/>
      <c r="BA576" s="37"/>
      <c r="BB576" s="37"/>
      <c r="BC576" s="37"/>
      <c r="BD576" s="159"/>
      <c r="BE576" s="27"/>
      <c r="BF576" s="20"/>
      <c r="BG576" s="30"/>
      <c r="BH576" s="94"/>
      <c r="BI576" s="60"/>
      <c r="BJ576" s="60"/>
    </row>
    <row r="577" spans="1:62" s="33" customFormat="1" ht="15" x14ac:dyDescent="0.2">
      <c r="A577" s="20"/>
      <c r="B577" s="36"/>
      <c r="C577" s="20"/>
      <c r="D577" s="20"/>
      <c r="E577" s="46"/>
      <c r="F577" s="20"/>
      <c r="G577" s="35"/>
      <c r="H577" s="35"/>
      <c r="I577" s="37"/>
      <c r="J577" s="51"/>
      <c r="K577" s="160"/>
      <c r="L577" s="25"/>
      <c r="M577" s="157"/>
      <c r="N577" s="25"/>
      <c r="O577" s="158"/>
      <c r="P577" s="158"/>
      <c r="Q577" s="177"/>
      <c r="R577" s="25"/>
      <c r="S577" s="20"/>
      <c r="T577" s="20"/>
      <c r="U577" s="20"/>
      <c r="V577" s="26"/>
      <c r="W577" s="48"/>
      <c r="X577" s="175"/>
      <c r="Y577" s="20"/>
      <c r="Z577" s="39"/>
      <c r="AA577" s="40"/>
      <c r="AB577" s="27"/>
      <c r="AC577" s="27"/>
      <c r="AD577" s="27"/>
      <c r="AE577" s="40"/>
      <c r="AF577" s="24"/>
      <c r="AG577" s="39"/>
      <c r="AH577" s="39"/>
      <c r="AI577" s="37"/>
      <c r="AJ577" s="37"/>
      <c r="AK577" s="39"/>
      <c r="AL577" s="39"/>
      <c r="AM577" s="37"/>
      <c r="AN577" s="37"/>
      <c r="AO577" s="27"/>
      <c r="AP577" s="27"/>
      <c r="AQ577" s="27"/>
      <c r="AR577" s="27"/>
      <c r="AS577" s="42"/>
      <c r="AT577" s="41"/>
      <c r="AU577" s="42"/>
      <c r="AV577" s="39"/>
      <c r="AW577" s="42"/>
      <c r="AX577" s="42"/>
      <c r="AY577" s="42"/>
      <c r="AZ577" s="37"/>
      <c r="BA577" s="37"/>
      <c r="BB577" s="37"/>
      <c r="BC577" s="37"/>
      <c r="BD577" s="159"/>
      <c r="BE577" s="27"/>
      <c r="BF577" s="20"/>
      <c r="BG577" s="30"/>
      <c r="BH577" s="94"/>
      <c r="BI577" s="60"/>
      <c r="BJ577" s="60"/>
    </row>
    <row r="578" spans="1:62" s="33" customFormat="1" ht="15" x14ac:dyDescent="0.2">
      <c r="A578" s="20"/>
      <c r="B578" s="36"/>
      <c r="C578" s="20"/>
      <c r="D578" s="20"/>
      <c r="E578" s="46"/>
      <c r="F578" s="20"/>
      <c r="G578" s="35"/>
      <c r="H578" s="35"/>
      <c r="I578" s="37"/>
      <c r="J578" s="51"/>
      <c r="K578" s="160"/>
      <c r="L578" s="25"/>
      <c r="M578" s="157"/>
      <c r="N578" s="25"/>
      <c r="O578" s="158"/>
      <c r="P578" s="158"/>
      <c r="Q578" s="177"/>
      <c r="R578" s="25"/>
      <c r="S578" s="20"/>
      <c r="T578" s="20"/>
      <c r="U578" s="20"/>
      <c r="V578" s="26"/>
      <c r="W578" s="48"/>
      <c r="X578" s="175"/>
      <c r="Y578" s="20"/>
      <c r="Z578" s="39"/>
      <c r="AA578" s="40"/>
      <c r="AB578" s="27"/>
      <c r="AC578" s="27"/>
      <c r="AD578" s="27"/>
      <c r="AE578" s="40"/>
      <c r="AF578" s="24"/>
      <c r="AG578" s="39"/>
      <c r="AH578" s="39"/>
      <c r="AI578" s="37"/>
      <c r="AJ578" s="37"/>
      <c r="AK578" s="39"/>
      <c r="AL578" s="39"/>
      <c r="AM578" s="37"/>
      <c r="AN578" s="37"/>
      <c r="AO578" s="27"/>
      <c r="AP578" s="27"/>
      <c r="AQ578" s="27"/>
      <c r="AR578" s="27"/>
      <c r="AS578" s="42"/>
      <c r="AT578" s="41"/>
      <c r="AU578" s="42"/>
      <c r="AV578" s="39"/>
      <c r="AW578" s="42"/>
      <c r="AX578" s="42"/>
      <c r="AY578" s="42"/>
      <c r="AZ578" s="37"/>
      <c r="BA578" s="37"/>
      <c r="BB578" s="37"/>
      <c r="BC578" s="37"/>
      <c r="BD578" s="159"/>
      <c r="BE578" s="27"/>
      <c r="BF578" s="20"/>
      <c r="BG578" s="30"/>
      <c r="BH578" s="94"/>
      <c r="BI578" s="60"/>
      <c r="BJ578" s="60"/>
    </row>
    <row r="579" spans="1:62" s="33" customFormat="1" ht="15" x14ac:dyDescent="0.2">
      <c r="A579" s="20"/>
      <c r="B579" s="36"/>
      <c r="C579" s="20"/>
      <c r="D579" s="20"/>
      <c r="E579" s="46"/>
      <c r="F579" s="20"/>
      <c r="G579" s="35"/>
      <c r="H579" s="35"/>
      <c r="I579" s="37"/>
      <c r="J579" s="51"/>
      <c r="K579" s="160"/>
      <c r="L579" s="25"/>
      <c r="M579" s="157"/>
      <c r="N579" s="25"/>
      <c r="O579" s="158"/>
      <c r="P579" s="158"/>
      <c r="Q579" s="177"/>
      <c r="R579" s="25"/>
      <c r="S579" s="20"/>
      <c r="T579" s="20"/>
      <c r="U579" s="20"/>
      <c r="V579" s="26"/>
      <c r="W579" s="48"/>
      <c r="X579" s="175"/>
      <c r="Y579" s="20"/>
      <c r="Z579" s="39"/>
      <c r="AA579" s="40"/>
      <c r="AB579" s="27"/>
      <c r="AC579" s="27"/>
      <c r="AD579" s="27"/>
      <c r="AE579" s="40"/>
      <c r="AF579" s="24"/>
      <c r="AG579" s="39"/>
      <c r="AH579" s="39"/>
      <c r="AI579" s="37"/>
      <c r="AJ579" s="37"/>
      <c r="AK579" s="39"/>
      <c r="AL579" s="39"/>
      <c r="AM579" s="37"/>
      <c r="AN579" s="37"/>
      <c r="AO579" s="27"/>
      <c r="AP579" s="27"/>
      <c r="AQ579" s="27"/>
      <c r="AR579" s="27"/>
      <c r="AS579" s="42"/>
      <c r="AT579" s="41"/>
      <c r="AU579" s="42"/>
      <c r="AV579" s="39"/>
      <c r="AW579" s="42"/>
      <c r="AX579" s="42"/>
      <c r="AY579" s="42"/>
      <c r="AZ579" s="37"/>
      <c r="BA579" s="37"/>
      <c r="BB579" s="37"/>
      <c r="BC579" s="37"/>
      <c r="BD579" s="159"/>
      <c r="BE579" s="27"/>
      <c r="BF579" s="20"/>
      <c r="BG579" s="30"/>
      <c r="BH579" s="94"/>
      <c r="BI579" s="60"/>
      <c r="BJ579" s="60"/>
    </row>
    <row r="580" spans="1:62" s="33" customFormat="1" ht="15" x14ac:dyDescent="0.2">
      <c r="A580" s="20"/>
      <c r="B580" s="36"/>
      <c r="C580" s="20"/>
      <c r="D580" s="20"/>
      <c r="E580" s="46"/>
      <c r="F580" s="20"/>
      <c r="G580" s="35"/>
      <c r="H580" s="35"/>
      <c r="I580" s="37"/>
      <c r="J580" s="51"/>
      <c r="K580" s="160"/>
      <c r="L580" s="25"/>
      <c r="M580" s="157"/>
      <c r="N580" s="25"/>
      <c r="O580" s="158"/>
      <c r="P580" s="158"/>
      <c r="Q580" s="177"/>
      <c r="R580" s="25"/>
      <c r="S580" s="20"/>
      <c r="T580" s="20"/>
      <c r="U580" s="20"/>
      <c r="V580" s="26"/>
      <c r="W580" s="48"/>
      <c r="X580" s="175"/>
      <c r="Y580" s="20"/>
      <c r="Z580" s="39"/>
      <c r="AA580" s="40"/>
      <c r="AB580" s="27"/>
      <c r="AC580" s="27"/>
      <c r="AD580" s="27"/>
      <c r="AE580" s="40"/>
      <c r="AF580" s="24"/>
      <c r="AG580" s="39"/>
      <c r="AH580" s="39"/>
      <c r="AI580" s="37"/>
      <c r="AJ580" s="37"/>
      <c r="AK580" s="39"/>
      <c r="AL580" s="39"/>
      <c r="AM580" s="37"/>
      <c r="AN580" s="37"/>
      <c r="AO580" s="27"/>
      <c r="AP580" s="27"/>
      <c r="AQ580" s="27"/>
      <c r="AR580" s="27"/>
      <c r="AS580" s="42"/>
      <c r="AT580" s="41"/>
      <c r="AU580" s="42"/>
      <c r="AV580" s="39"/>
      <c r="AW580" s="42"/>
      <c r="AX580" s="42"/>
      <c r="AY580" s="42"/>
      <c r="AZ580" s="37"/>
      <c r="BA580" s="37"/>
      <c r="BB580" s="37"/>
      <c r="BC580" s="37"/>
      <c r="BD580" s="159"/>
      <c r="BE580" s="27"/>
      <c r="BF580" s="20"/>
      <c r="BG580" s="30"/>
      <c r="BH580" s="94"/>
      <c r="BI580" s="60"/>
      <c r="BJ580" s="60"/>
    </row>
    <row r="581" spans="1:62" s="33" customFormat="1" ht="15" x14ac:dyDescent="0.2">
      <c r="A581" s="20"/>
      <c r="B581" s="36"/>
      <c r="C581" s="20"/>
      <c r="D581" s="20"/>
      <c r="E581" s="46"/>
      <c r="F581" s="20"/>
      <c r="G581" s="35"/>
      <c r="H581" s="35"/>
      <c r="I581" s="37"/>
      <c r="J581" s="51"/>
      <c r="K581" s="160"/>
      <c r="L581" s="25"/>
      <c r="M581" s="157"/>
      <c r="N581" s="25"/>
      <c r="O581" s="158"/>
      <c r="P581" s="158"/>
      <c r="Q581" s="177"/>
      <c r="R581" s="25"/>
      <c r="S581" s="20"/>
      <c r="T581" s="20"/>
      <c r="U581" s="20"/>
      <c r="V581" s="26"/>
      <c r="W581" s="48"/>
      <c r="X581" s="175"/>
      <c r="Y581" s="20"/>
      <c r="Z581" s="39"/>
      <c r="AA581" s="40"/>
      <c r="AB581" s="27"/>
      <c r="AC581" s="27"/>
      <c r="AD581" s="27"/>
      <c r="AE581" s="40"/>
      <c r="AF581" s="24"/>
      <c r="AG581" s="39"/>
      <c r="AH581" s="39"/>
      <c r="AI581" s="37"/>
      <c r="AJ581" s="37"/>
      <c r="AK581" s="39"/>
      <c r="AL581" s="39"/>
      <c r="AM581" s="37"/>
      <c r="AN581" s="37"/>
      <c r="AO581" s="27"/>
      <c r="AP581" s="27"/>
      <c r="AQ581" s="27"/>
      <c r="AR581" s="27"/>
      <c r="AS581" s="42"/>
      <c r="AT581" s="41"/>
      <c r="AU581" s="42"/>
      <c r="AV581" s="39"/>
      <c r="AW581" s="42"/>
      <c r="AX581" s="42"/>
      <c r="AY581" s="42"/>
      <c r="AZ581" s="37"/>
      <c r="BA581" s="37"/>
      <c r="BB581" s="37"/>
      <c r="BC581" s="37"/>
      <c r="BD581" s="159"/>
      <c r="BE581" s="27"/>
      <c r="BF581" s="20"/>
      <c r="BG581" s="30"/>
      <c r="BH581" s="94"/>
      <c r="BI581" s="60"/>
      <c r="BJ581" s="60"/>
    </row>
    <row r="582" spans="1:62" s="33" customFormat="1" ht="15" x14ac:dyDescent="0.2">
      <c r="A582" s="20"/>
      <c r="B582" s="36"/>
      <c r="C582" s="20"/>
      <c r="D582" s="20"/>
      <c r="E582" s="46"/>
      <c r="F582" s="20"/>
      <c r="G582" s="35"/>
      <c r="H582" s="35"/>
      <c r="I582" s="37"/>
      <c r="J582" s="51"/>
      <c r="K582" s="160"/>
      <c r="L582" s="25"/>
      <c r="M582" s="157"/>
      <c r="N582" s="25"/>
      <c r="O582" s="158"/>
      <c r="P582" s="158"/>
      <c r="Q582" s="177"/>
      <c r="R582" s="25"/>
      <c r="S582" s="20"/>
      <c r="T582" s="20"/>
      <c r="U582" s="20"/>
      <c r="V582" s="26"/>
      <c r="W582" s="48"/>
      <c r="X582" s="175"/>
      <c r="Y582" s="20"/>
      <c r="Z582" s="39"/>
      <c r="AA582" s="40"/>
      <c r="AB582" s="27"/>
      <c r="AC582" s="27"/>
      <c r="AD582" s="27"/>
      <c r="AE582" s="40"/>
      <c r="AF582" s="24"/>
      <c r="AG582" s="39"/>
      <c r="AH582" s="39"/>
      <c r="AI582" s="37"/>
      <c r="AJ582" s="37"/>
      <c r="AK582" s="39"/>
      <c r="AL582" s="39"/>
      <c r="AM582" s="37"/>
      <c r="AN582" s="37"/>
      <c r="AO582" s="27"/>
      <c r="AP582" s="27"/>
      <c r="AQ582" s="27"/>
      <c r="AR582" s="27"/>
      <c r="AS582" s="42"/>
      <c r="AT582" s="41"/>
      <c r="AU582" s="42"/>
      <c r="AV582" s="39"/>
      <c r="AW582" s="42"/>
      <c r="AX582" s="42"/>
      <c r="AY582" s="42"/>
      <c r="AZ582" s="37"/>
      <c r="BA582" s="37"/>
      <c r="BB582" s="37"/>
      <c r="BC582" s="37"/>
      <c r="BD582" s="159"/>
      <c r="BE582" s="27"/>
      <c r="BF582" s="20"/>
      <c r="BG582" s="30"/>
      <c r="BH582" s="94"/>
      <c r="BI582" s="60"/>
      <c r="BJ582" s="60"/>
    </row>
    <row r="583" spans="1:62" s="33" customFormat="1" ht="15" x14ac:dyDescent="0.2">
      <c r="A583" s="20"/>
      <c r="B583" s="36"/>
      <c r="C583" s="20"/>
      <c r="D583" s="20"/>
      <c r="E583" s="46"/>
      <c r="F583" s="20"/>
      <c r="G583" s="35"/>
      <c r="H583" s="35"/>
      <c r="I583" s="37"/>
      <c r="J583" s="51"/>
      <c r="K583" s="160"/>
      <c r="L583" s="25"/>
      <c r="M583" s="157"/>
      <c r="N583" s="25"/>
      <c r="O583" s="158"/>
      <c r="P583" s="158"/>
      <c r="Q583" s="177"/>
      <c r="R583" s="25"/>
      <c r="S583" s="20"/>
      <c r="T583" s="20"/>
      <c r="U583" s="20"/>
      <c r="V583" s="26"/>
      <c r="W583" s="48"/>
      <c r="X583" s="175"/>
      <c r="Y583" s="20"/>
      <c r="Z583" s="39"/>
      <c r="AA583" s="40"/>
      <c r="AB583" s="27"/>
      <c r="AC583" s="27"/>
      <c r="AD583" s="27"/>
      <c r="AE583" s="40"/>
      <c r="AF583" s="24"/>
      <c r="AG583" s="39"/>
      <c r="AH583" s="39"/>
      <c r="AI583" s="37"/>
      <c r="AJ583" s="37"/>
      <c r="AK583" s="39"/>
      <c r="AL583" s="39"/>
      <c r="AM583" s="37"/>
      <c r="AN583" s="37"/>
      <c r="AO583" s="27"/>
      <c r="AP583" s="27"/>
      <c r="AQ583" s="27"/>
      <c r="AR583" s="27"/>
      <c r="AS583" s="42"/>
      <c r="AT583" s="41"/>
      <c r="AU583" s="42"/>
      <c r="AV583" s="39"/>
      <c r="AW583" s="42"/>
      <c r="AX583" s="42"/>
      <c r="AY583" s="42"/>
      <c r="AZ583" s="37"/>
      <c r="BA583" s="37"/>
      <c r="BB583" s="37"/>
      <c r="BC583" s="37"/>
      <c r="BD583" s="159"/>
      <c r="BE583" s="27"/>
      <c r="BF583" s="20"/>
      <c r="BG583" s="30"/>
      <c r="BH583" s="94"/>
      <c r="BI583" s="60"/>
      <c r="BJ583" s="60"/>
    </row>
    <row r="584" spans="1:62" s="33" customFormat="1" ht="15" x14ac:dyDescent="0.2">
      <c r="A584" s="20"/>
      <c r="B584" s="36"/>
      <c r="C584" s="20"/>
      <c r="D584" s="20"/>
      <c r="E584" s="46"/>
      <c r="F584" s="20"/>
      <c r="G584" s="35"/>
      <c r="H584" s="35"/>
      <c r="I584" s="37"/>
      <c r="J584" s="51"/>
      <c r="K584" s="160"/>
      <c r="L584" s="25"/>
      <c r="M584" s="157"/>
      <c r="N584" s="25"/>
      <c r="O584" s="158"/>
      <c r="P584" s="158"/>
      <c r="Q584" s="177"/>
      <c r="R584" s="25"/>
      <c r="S584" s="20"/>
      <c r="T584" s="20"/>
      <c r="U584" s="20"/>
      <c r="V584" s="26"/>
      <c r="W584" s="48"/>
      <c r="X584" s="175"/>
      <c r="Y584" s="20"/>
      <c r="Z584" s="39"/>
      <c r="AA584" s="40"/>
      <c r="AB584" s="27"/>
      <c r="AC584" s="27"/>
      <c r="AD584" s="27"/>
      <c r="AE584" s="40"/>
      <c r="AF584" s="24"/>
      <c r="AG584" s="39"/>
      <c r="AH584" s="39"/>
      <c r="AI584" s="37"/>
      <c r="AJ584" s="37"/>
      <c r="AK584" s="39"/>
      <c r="AL584" s="39"/>
      <c r="AM584" s="37"/>
      <c r="AN584" s="37"/>
      <c r="AO584" s="27"/>
      <c r="AP584" s="27"/>
      <c r="AQ584" s="27"/>
      <c r="AR584" s="27"/>
      <c r="AS584" s="42"/>
      <c r="AT584" s="41"/>
      <c r="AU584" s="42"/>
      <c r="AV584" s="39"/>
      <c r="AW584" s="42"/>
      <c r="AX584" s="42"/>
      <c r="AY584" s="42"/>
      <c r="AZ584" s="37"/>
      <c r="BA584" s="37"/>
      <c r="BB584" s="37"/>
      <c r="BC584" s="37"/>
      <c r="BD584" s="159"/>
      <c r="BE584" s="27"/>
      <c r="BF584" s="20"/>
      <c r="BG584" s="30"/>
      <c r="BH584" s="94"/>
      <c r="BI584" s="60"/>
      <c r="BJ584" s="60"/>
    </row>
    <row r="585" spans="1:62" s="33" customFormat="1" ht="15" x14ac:dyDescent="0.2">
      <c r="A585" s="20"/>
      <c r="B585" s="36"/>
      <c r="C585" s="20"/>
      <c r="D585" s="20"/>
      <c r="E585" s="46"/>
      <c r="F585" s="20"/>
      <c r="G585" s="35"/>
      <c r="H585" s="35"/>
      <c r="I585" s="37"/>
      <c r="J585" s="51"/>
      <c r="K585" s="160"/>
      <c r="L585" s="25"/>
      <c r="M585" s="157"/>
      <c r="N585" s="25"/>
      <c r="O585" s="158"/>
      <c r="P585" s="158"/>
      <c r="Q585" s="177"/>
      <c r="R585" s="25"/>
      <c r="S585" s="20"/>
      <c r="T585" s="20"/>
      <c r="U585" s="20"/>
      <c r="V585" s="26"/>
      <c r="W585" s="48"/>
      <c r="X585" s="175"/>
      <c r="Y585" s="20"/>
      <c r="Z585" s="39"/>
      <c r="AA585" s="40"/>
      <c r="AB585" s="27"/>
      <c r="AC585" s="27"/>
      <c r="AD585" s="27"/>
      <c r="AE585" s="40"/>
      <c r="AF585" s="24"/>
      <c r="AG585" s="39"/>
      <c r="AH585" s="39"/>
      <c r="AI585" s="37"/>
      <c r="AJ585" s="37"/>
      <c r="AK585" s="39"/>
      <c r="AL585" s="39"/>
      <c r="AM585" s="37"/>
      <c r="AN585" s="37"/>
      <c r="AO585" s="27"/>
      <c r="AP585" s="27"/>
      <c r="AQ585" s="27"/>
      <c r="AR585" s="27"/>
      <c r="AS585" s="42"/>
      <c r="AT585" s="41"/>
      <c r="AU585" s="42"/>
      <c r="AV585" s="39"/>
      <c r="AW585" s="42"/>
      <c r="AX585" s="42"/>
      <c r="AY585" s="42"/>
      <c r="AZ585" s="37"/>
      <c r="BA585" s="37"/>
      <c r="BB585" s="37"/>
      <c r="BC585" s="37"/>
      <c r="BD585" s="159"/>
      <c r="BE585" s="27"/>
      <c r="BF585" s="20"/>
      <c r="BG585" s="30"/>
      <c r="BH585" s="94"/>
      <c r="BI585" s="60"/>
      <c r="BJ585" s="60"/>
    </row>
    <row r="586" spans="1:62" s="33" customFormat="1" ht="15" x14ac:dyDescent="0.2">
      <c r="A586" s="20"/>
      <c r="B586" s="36"/>
      <c r="C586" s="20"/>
      <c r="D586" s="20"/>
      <c r="E586" s="46"/>
      <c r="F586" s="20"/>
      <c r="G586" s="35"/>
      <c r="H586" s="35"/>
      <c r="I586" s="37"/>
      <c r="J586" s="51"/>
      <c r="K586" s="160"/>
      <c r="L586" s="25"/>
      <c r="M586" s="157"/>
      <c r="N586" s="25"/>
      <c r="O586" s="158"/>
      <c r="P586" s="158"/>
      <c r="Q586" s="177"/>
      <c r="R586" s="25"/>
      <c r="S586" s="20"/>
      <c r="T586" s="20"/>
      <c r="U586" s="20"/>
      <c r="V586" s="26"/>
      <c r="W586" s="48"/>
      <c r="X586" s="175"/>
      <c r="Y586" s="20"/>
      <c r="Z586" s="39"/>
      <c r="AA586" s="40"/>
      <c r="AB586" s="27"/>
      <c r="AC586" s="27"/>
      <c r="AD586" s="27"/>
      <c r="AE586" s="40"/>
      <c r="AF586" s="24"/>
      <c r="AG586" s="39"/>
      <c r="AH586" s="39"/>
      <c r="AI586" s="37"/>
      <c r="AJ586" s="37"/>
      <c r="AK586" s="39"/>
      <c r="AL586" s="39"/>
      <c r="AM586" s="37"/>
      <c r="AN586" s="37"/>
      <c r="AO586" s="27"/>
      <c r="AP586" s="27"/>
      <c r="AQ586" s="27"/>
      <c r="AR586" s="27"/>
      <c r="AS586" s="42"/>
      <c r="AT586" s="41"/>
      <c r="AU586" s="42"/>
      <c r="AV586" s="39"/>
      <c r="AW586" s="42"/>
      <c r="AX586" s="42"/>
      <c r="AY586" s="42"/>
      <c r="AZ586" s="37"/>
      <c r="BA586" s="37"/>
      <c r="BB586" s="37"/>
      <c r="BC586" s="37"/>
      <c r="BD586" s="159"/>
      <c r="BE586" s="27"/>
      <c r="BF586" s="20"/>
      <c r="BG586" s="30"/>
      <c r="BH586" s="94"/>
      <c r="BI586" s="60"/>
      <c r="BJ586" s="60"/>
    </row>
    <row r="587" spans="1:62" s="33" customFormat="1" ht="15" x14ac:dyDescent="0.2">
      <c r="A587" s="20"/>
      <c r="B587" s="36"/>
      <c r="C587" s="20"/>
      <c r="D587" s="20"/>
      <c r="E587" s="46"/>
      <c r="F587" s="20"/>
      <c r="G587" s="35"/>
      <c r="H587" s="35"/>
      <c r="I587" s="37"/>
      <c r="J587" s="51"/>
      <c r="K587" s="160"/>
      <c r="L587" s="25"/>
      <c r="M587" s="157"/>
      <c r="N587" s="25"/>
      <c r="O587" s="158"/>
      <c r="P587" s="158"/>
      <c r="Q587" s="177"/>
      <c r="R587" s="25"/>
      <c r="S587" s="20"/>
      <c r="T587" s="20"/>
      <c r="U587" s="20"/>
      <c r="V587" s="26"/>
      <c r="W587" s="48"/>
      <c r="X587" s="175"/>
      <c r="Y587" s="20"/>
      <c r="Z587" s="39"/>
      <c r="AA587" s="40"/>
      <c r="AB587" s="27"/>
      <c r="AC587" s="27"/>
      <c r="AD587" s="27"/>
      <c r="AE587" s="40"/>
      <c r="AF587" s="24"/>
      <c r="AG587" s="39"/>
      <c r="AH587" s="39"/>
      <c r="AI587" s="37"/>
      <c r="AJ587" s="37"/>
      <c r="AK587" s="39"/>
      <c r="AL587" s="39"/>
      <c r="AM587" s="37"/>
      <c r="AN587" s="37"/>
      <c r="AO587" s="27"/>
      <c r="AP587" s="27"/>
      <c r="AQ587" s="27"/>
      <c r="AR587" s="27"/>
      <c r="AS587" s="42"/>
      <c r="AT587" s="41"/>
      <c r="AU587" s="42"/>
      <c r="AV587" s="39"/>
      <c r="AW587" s="42"/>
      <c r="AX587" s="42"/>
      <c r="AY587" s="42"/>
      <c r="AZ587" s="37"/>
      <c r="BA587" s="37"/>
      <c r="BB587" s="37"/>
      <c r="BC587" s="37"/>
      <c r="BD587" s="159"/>
      <c r="BE587" s="27"/>
      <c r="BF587" s="20"/>
      <c r="BG587" s="30"/>
      <c r="BH587" s="94"/>
      <c r="BI587" s="60"/>
      <c r="BJ587" s="60"/>
    </row>
    <row r="588" spans="1:62" s="33" customFormat="1" ht="15" x14ac:dyDescent="0.2">
      <c r="A588" s="20"/>
      <c r="B588" s="36"/>
      <c r="C588" s="20"/>
      <c r="D588" s="20"/>
      <c r="E588" s="46"/>
      <c r="F588" s="20"/>
      <c r="G588" s="35"/>
      <c r="H588" s="35"/>
      <c r="I588" s="37"/>
      <c r="J588" s="51"/>
      <c r="K588" s="160"/>
      <c r="L588" s="25"/>
      <c r="M588" s="157"/>
      <c r="N588" s="25"/>
      <c r="O588" s="158"/>
      <c r="P588" s="158"/>
      <c r="Q588" s="177"/>
      <c r="R588" s="25"/>
      <c r="S588" s="20"/>
      <c r="T588" s="20"/>
      <c r="U588" s="20"/>
      <c r="V588" s="26"/>
      <c r="W588" s="48"/>
      <c r="X588" s="175"/>
      <c r="Y588" s="20"/>
      <c r="Z588" s="39"/>
      <c r="AA588" s="40"/>
      <c r="AB588" s="27"/>
      <c r="AC588" s="27"/>
      <c r="AD588" s="27"/>
      <c r="AE588" s="40"/>
      <c r="AF588" s="24"/>
      <c r="AG588" s="39"/>
      <c r="AH588" s="39"/>
      <c r="AI588" s="37"/>
      <c r="AJ588" s="37"/>
      <c r="AK588" s="39"/>
      <c r="AL588" s="39"/>
      <c r="AM588" s="37"/>
      <c r="AN588" s="37"/>
      <c r="AO588" s="27"/>
      <c r="AP588" s="27"/>
      <c r="AQ588" s="27"/>
      <c r="AR588" s="27"/>
      <c r="AS588" s="42"/>
      <c r="AT588" s="41"/>
      <c r="AU588" s="42"/>
      <c r="AV588" s="39"/>
      <c r="AW588" s="42"/>
      <c r="AX588" s="42"/>
      <c r="AY588" s="42"/>
      <c r="AZ588" s="37"/>
      <c r="BA588" s="37"/>
      <c r="BB588" s="37"/>
      <c r="BC588" s="37"/>
      <c r="BD588" s="159"/>
      <c r="BE588" s="27"/>
      <c r="BF588" s="20"/>
      <c r="BG588" s="30"/>
      <c r="BH588" s="94"/>
      <c r="BI588" s="60"/>
      <c r="BJ588" s="60"/>
    </row>
    <row r="589" spans="1:62" s="33" customFormat="1" ht="15" x14ac:dyDescent="0.2">
      <c r="A589" s="20"/>
      <c r="B589" s="36"/>
      <c r="C589" s="20"/>
      <c r="D589" s="20"/>
      <c r="E589" s="46"/>
      <c r="F589" s="20"/>
      <c r="G589" s="35"/>
      <c r="H589" s="35"/>
      <c r="I589" s="37"/>
      <c r="J589" s="51"/>
      <c r="K589" s="160"/>
      <c r="L589" s="25"/>
      <c r="M589" s="157"/>
      <c r="N589" s="25"/>
      <c r="O589" s="158"/>
      <c r="P589" s="158"/>
      <c r="Q589" s="177"/>
      <c r="R589" s="25"/>
      <c r="S589" s="20"/>
      <c r="T589" s="20"/>
      <c r="U589" s="20"/>
      <c r="V589" s="26"/>
      <c r="W589" s="48"/>
      <c r="X589" s="175"/>
      <c r="Y589" s="20"/>
      <c r="Z589" s="39"/>
      <c r="AA589" s="40"/>
      <c r="AB589" s="27"/>
      <c r="AC589" s="27"/>
      <c r="AD589" s="27"/>
      <c r="AE589" s="40"/>
      <c r="AF589" s="24"/>
      <c r="AG589" s="39"/>
      <c r="AH589" s="39"/>
      <c r="AI589" s="37"/>
      <c r="AJ589" s="37"/>
      <c r="AK589" s="39"/>
      <c r="AL589" s="39"/>
      <c r="AM589" s="37"/>
      <c r="AN589" s="37"/>
      <c r="AO589" s="27"/>
      <c r="AP589" s="27"/>
      <c r="AQ589" s="27"/>
      <c r="AR589" s="27"/>
      <c r="AS589" s="42"/>
      <c r="AT589" s="41"/>
      <c r="AU589" s="42"/>
      <c r="AV589" s="39"/>
      <c r="AW589" s="42"/>
      <c r="AX589" s="42"/>
      <c r="AY589" s="42"/>
      <c r="AZ589" s="37"/>
      <c r="BA589" s="37"/>
      <c r="BB589" s="37"/>
      <c r="BC589" s="37"/>
      <c r="BD589" s="159"/>
      <c r="BE589" s="27"/>
      <c r="BF589" s="20"/>
      <c r="BG589" s="30"/>
      <c r="BH589" s="94"/>
      <c r="BI589" s="60"/>
      <c r="BJ589" s="60"/>
    </row>
    <row r="590" spans="1:62" s="33" customFormat="1" ht="15" x14ac:dyDescent="0.2">
      <c r="A590" s="20"/>
      <c r="B590" s="36"/>
      <c r="C590" s="20"/>
      <c r="D590" s="20"/>
      <c r="E590" s="46"/>
      <c r="F590" s="20"/>
      <c r="G590" s="35"/>
      <c r="H590" s="35"/>
      <c r="I590" s="37"/>
      <c r="J590" s="51"/>
      <c r="K590" s="160"/>
      <c r="L590" s="25"/>
      <c r="M590" s="157"/>
      <c r="N590" s="25"/>
      <c r="O590" s="158"/>
      <c r="P590" s="158"/>
      <c r="Q590" s="177"/>
      <c r="R590" s="25"/>
      <c r="S590" s="20"/>
      <c r="T590" s="20"/>
      <c r="U590" s="20"/>
      <c r="V590" s="26"/>
      <c r="W590" s="48"/>
      <c r="X590" s="175"/>
      <c r="Y590" s="20"/>
      <c r="Z590" s="39"/>
      <c r="AA590" s="40"/>
      <c r="AB590" s="27"/>
      <c r="AC590" s="27"/>
      <c r="AD590" s="27"/>
      <c r="AE590" s="40"/>
      <c r="AF590" s="24"/>
      <c r="AG590" s="39"/>
      <c r="AH590" s="39"/>
      <c r="AI590" s="37"/>
      <c r="AJ590" s="37"/>
      <c r="AK590" s="39"/>
      <c r="AL590" s="39"/>
      <c r="AM590" s="37"/>
      <c r="AN590" s="37"/>
      <c r="AO590" s="27"/>
      <c r="AP590" s="27"/>
      <c r="AQ590" s="27"/>
      <c r="AR590" s="27"/>
      <c r="AS590" s="42"/>
      <c r="AT590" s="41"/>
      <c r="AU590" s="42"/>
      <c r="AV590" s="39"/>
      <c r="AW590" s="42"/>
      <c r="AX590" s="42"/>
      <c r="AY590" s="42"/>
      <c r="AZ590" s="37"/>
      <c r="BA590" s="37"/>
      <c r="BB590" s="37"/>
      <c r="BC590" s="37"/>
      <c r="BD590" s="159"/>
      <c r="BE590" s="27"/>
      <c r="BF590" s="20"/>
      <c r="BG590" s="30"/>
      <c r="BH590" s="94"/>
      <c r="BI590" s="60"/>
      <c r="BJ590" s="60"/>
    </row>
    <row r="591" spans="1:62" s="33" customFormat="1" ht="15" x14ac:dyDescent="0.2">
      <c r="A591" s="20"/>
      <c r="B591" s="36"/>
      <c r="C591" s="20"/>
      <c r="D591" s="20"/>
      <c r="E591" s="46"/>
      <c r="F591" s="20"/>
      <c r="G591" s="35"/>
      <c r="H591" s="35"/>
      <c r="I591" s="37"/>
      <c r="J591" s="51"/>
      <c r="K591" s="160"/>
      <c r="L591" s="25"/>
      <c r="M591" s="157"/>
      <c r="N591" s="25"/>
      <c r="O591" s="158"/>
      <c r="P591" s="158"/>
      <c r="Q591" s="177"/>
      <c r="R591" s="25"/>
      <c r="S591" s="20"/>
      <c r="T591" s="20"/>
      <c r="U591" s="20"/>
      <c r="V591" s="26"/>
      <c r="W591" s="48"/>
      <c r="X591" s="175"/>
      <c r="Y591" s="20"/>
      <c r="Z591" s="39"/>
      <c r="AA591" s="40"/>
      <c r="AB591" s="27"/>
      <c r="AC591" s="27"/>
      <c r="AD591" s="27"/>
      <c r="AE591" s="40"/>
      <c r="AF591" s="24"/>
      <c r="AG591" s="39"/>
      <c r="AH591" s="39"/>
      <c r="AI591" s="37"/>
      <c r="AJ591" s="37"/>
      <c r="AK591" s="39"/>
      <c r="AL591" s="39"/>
      <c r="AM591" s="37"/>
      <c r="AN591" s="37"/>
      <c r="AO591" s="27"/>
      <c r="AP591" s="27"/>
      <c r="AQ591" s="27"/>
      <c r="AR591" s="27"/>
      <c r="AS591" s="42"/>
      <c r="AT591" s="41"/>
      <c r="AU591" s="42"/>
      <c r="AV591" s="39"/>
      <c r="AW591" s="42"/>
      <c r="AX591" s="42"/>
      <c r="AY591" s="42"/>
      <c r="AZ591" s="37"/>
      <c r="BA591" s="37"/>
      <c r="BB591" s="37"/>
      <c r="BC591" s="37"/>
      <c r="BD591" s="159"/>
      <c r="BE591" s="27"/>
      <c r="BF591" s="20"/>
      <c r="BG591" s="30"/>
      <c r="BH591" s="94"/>
      <c r="BI591" s="60"/>
      <c r="BJ591" s="60"/>
    </row>
    <row r="592" spans="1:62" s="33" customFormat="1" ht="15" x14ac:dyDescent="0.2">
      <c r="A592" s="20"/>
      <c r="B592" s="36"/>
      <c r="C592" s="20"/>
      <c r="D592" s="20"/>
      <c r="E592" s="46"/>
      <c r="F592" s="20"/>
      <c r="G592" s="35"/>
      <c r="H592" s="35"/>
      <c r="I592" s="37"/>
      <c r="J592" s="51"/>
      <c r="K592" s="160"/>
      <c r="L592" s="25"/>
      <c r="M592" s="157"/>
      <c r="N592" s="25"/>
      <c r="O592" s="158"/>
      <c r="P592" s="158"/>
      <c r="Q592" s="177"/>
      <c r="R592" s="25"/>
      <c r="S592" s="20"/>
      <c r="T592" s="20"/>
      <c r="U592" s="20"/>
      <c r="V592" s="26"/>
      <c r="W592" s="48"/>
      <c r="X592" s="175"/>
      <c r="Y592" s="20"/>
      <c r="Z592" s="39"/>
      <c r="AA592" s="40"/>
      <c r="AB592" s="27"/>
      <c r="AC592" s="27"/>
      <c r="AD592" s="27"/>
      <c r="AE592" s="40"/>
      <c r="AF592" s="24"/>
      <c r="AG592" s="39"/>
      <c r="AH592" s="39"/>
      <c r="AI592" s="37"/>
      <c r="AJ592" s="37"/>
      <c r="AK592" s="39"/>
      <c r="AL592" s="39"/>
      <c r="AM592" s="37"/>
      <c r="AN592" s="37"/>
      <c r="AO592" s="27"/>
      <c r="AP592" s="27"/>
      <c r="AQ592" s="27"/>
      <c r="AR592" s="27"/>
      <c r="AS592" s="42"/>
      <c r="AT592" s="41"/>
      <c r="AU592" s="42"/>
      <c r="AV592" s="39"/>
      <c r="AW592" s="42"/>
      <c r="AX592" s="42"/>
      <c r="AY592" s="42"/>
      <c r="AZ592" s="37"/>
      <c r="BA592" s="37"/>
      <c r="BB592" s="37"/>
      <c r="BC592" s="37"/>
      <c r="BD592" s="159"/>
      <c r="BE592" s="27"/>
      <c r="BF592" s="20"/>
      <c r="BG592" s="30"/>
      <c r="BH592" s="94"/>
      <c r="BI592" s="60"/>
      <c r="BJ592" s="60"/>
    </row>
    <row r="593" spans="1:62" s="33" customFormat="1" ht="15" x14ac:dyDescent="0.2">
      <c r="A593" s="20"/>
      <c r="B593" s="36"/>
      <c r="C593" s="20"/>
      <c r="D593" s="20"/>
      <c r="E593" s="46"/>
      <c r="F593" s="20"/>
      <c r="G593" s="35"/>
      <c r="H593" s="35"/>
      <c r="I593" s="37"/>
      <c r="J593" s="51"/>
      <c r="K593" s="160"/>
      <c r="L593" s="25"/>
      <c r="M593" s="157"/>
      <c r="N593" s="25"/>
      <c r="O593" s="158"/>
      <c r="P593" s="158"/>
      <c r="Q593" s="177"/>
      <c r="R593" s="25"/>
      <c r="S593" s="20"/>
      <c r="T593" s="20"/>
      <c r="U593" s="20"/>
      <c r="V593" s="26"/>
      <c r="W593" s="48"/>
      <c r="X593" s="175"/>
      <c r="Y593" s="20"/>
      <c r="Z593" s="39"/>
      <c r="AA593" s="40"/>
      <c r="AB593" s="27"/>
      <c r="AC593" s="27"/>
      <c r="AD593" s="27"/>
      <c r="AE593" s="40"/>
      <c r="AF593" s="24"/>
      <c r="AG593" s="39"/>
      <c r="AH593" s="39"/>
      <c r="AI593" s="37"/>
      <c r="AJ593" s="37"/>
      <c r="AK593" s="39"/>
      <c r="AL593" s="39"/>
      <c r="AM593" s="37"/>
      <c r="AN593" s="37"/>
      <c r="AO593" s="27"/>
      <c r="AP593" s="27"/>
      <c r="AQ593" s="27"/>
      <c r="AR593" s="27"/>
      <c r="AS593" s="42"/>
      <c r="AT593" s="41"/>
      <c r="AU593" s="42"/>
      <c r="AV593" s="39"/>
      <c r="AW593" s="42"/>
      <c r="AX593" s="42"/>
      <c r="AY593" s="42"/>
      <c r="AZ593" s="37"/>
      <c r="BA593" s="37"/>
      <c r="BB593" s="37"/>
      <c r="BC593" s="37"/>
      <c r="BD593" s="159"/>
      <c r="BE593" s="27"/>
      <c r="BF593" s="20"/>
      <c r="BG593" s="30"/>
      <c r="BH593" s="94"/>
      <c r="BI593" s="60"/>
      <c r="BJ593" s="60"/>
    </row>
    <row r="594" spans="1:62" s="33" customFormat="1" ht="15" x14ac:dyDescent="0.2">
      <c r="A594" s="20"/>
      <c r="B594" s="36"/>
      <c r="C594" s="20"/>
      <c r="D594" s="20"/>
      <c r="E594" s="46"/>
      <c r="F594" s="20"/>
      <c r="G594" s="35"/>
      <c r="H594" s="35"/>
      <c r="I594" s="37"/>
      <c r="J594" s="51"/>
      <c r="K594" s="160"/>
      <c r="L594" s="25"/>
      <c r="M594" s="157"/>
      <c r="N594" s="25"/>
      <c r="O594" s="158"/>
      <c r="P594" s="158"/>
      <c r="Q594" s="177"/>
      <c r="R594" s="25"/>
      <c r="S594" s="20"/>
      <c r="T594" s="20"/>
      <c r="U594" s="20"/>
      <c r="V594" s="26"/>
      <c r="W594" s="48"/>
      <c r="X594" s="175"/>
      <c r="Y594" s="20"/>
      <c r="Z594" s="39"/>
      <c r="AA594" s="40"/>
      <c r="AB594" s="27"/>
      <c r="AC594" s="27"/>
      <c r="AD594" s="27"/>
      <c r="AE594" s="40"/>
      <c r="AF594" s="24"/>
      <c r="AG594" s="39"/>
      <c r="AH594" s="39"/>
      <c r="AI594" s="37"/>
      <c r="AJ594" s="37"/>
      <c r="AK594" s="39"/>
      <c r="AL594" s="39"/>
      <c r="AM594" s="37"/>
      <c r="AN594" s="37"/>
      <c r="AO594" s="27"/>
      <c r="AP594" s="27"/>
      <c r="AQ594" s="27"/>
      <c r="AR594" s="27"/>
      <c r="AS594" s="42"/>
      <c r="AT594" s="41"/>
      <c r="AU594" s="42"/>
      <c r="AV594" s="39"/>
      <c r="AW594" s="42"/>
      <c r="AX594" s="42"/>
      <c r="AY594" s="42"/>
      <c r="AZ594" s="37"/>
      <c r="BA594" s="37"/>
      <c r="BB594" s="37"/>
      <c r="BC594" s="37"/>
      <c r="BD594" s="159"/>
      <c r="BE594" s="27"/>
      <c r="BF594" s="20"/>
      <c r="BG594" s="30"/>
      <c r="BH594" s="94"/>
      <c r="BI594" s="60"/>
      <c r="BJ594" s="60"/>
    </row>
    <row r="595" spans="1:62" s="33" customFormat="1" ht="15" x14ac:dyDescent="0.2">
      <c r="A595" s="20"/>
      <c r="B595" s="36"/>
      <c r="C595" s="20"/>
      <c r="D595" s="20"/>
      <c r="E595" s="46"/>
      <c r="F595" s="20"/>
      <c r="G595" s="35"/>
      <c r="H595" s="35"/>
      <c r="I595" s="37"/>
      <c r="J595" s="51"/>
      <c r="K595" s="160"/>
      <c r="L595" s="25"/>
      <c r="M595" s="157"/>
      <c r="N595" s="25"/>
      <c r="O595" s="158"/>
      <c r="P595" s="158"/>
      <c r="Q595" s="177"/>
      <c r="R595" s="25"/>
      <c r="S595" s="20"/>
      <c r="T595" s="20"/>
      <c r="U595" s="20"/>
      <c r="V595" s="26"/>
      <c r="W595" s="48"/>
      <c r="X595" s="175"/>
      <c r="Y595" s="20"/>
      <c r="Z595" s="39"/>
      <c r="AA595" s="40"/>
      <c r="AB595" s="27"/>
      <c r="AC595" s="27"/>
      <c r="AD595" s="27"/>
      <c r="AE595" s="40"/>
      <c r="AF595" s="24"/>
      <c r="AG595" s="39"/>
      <c r="AH595" s="39"/>
      <c r="AI595" s="37"/>
      <c r="AJ595" s="37"/>
      <c r="AK595" s="39"/>
      <c r="AL595" s="39"/>
      <c r="AM595" s="37"/>
      <c r="AN595" s="37"/>
      <c r="AO595" s="27"/>
      <c r="AP595" s="27"/>
      <c r="AQ595" s="27"/>
      <c r="AR595" s="27"/>
      <c r="AS595" s="42"/>
      <c r="AT595" s="41"/>
      <c r="AU595" s="42"/>
      <c r="AV595" s="39"/>
      <c r="AW595" s="42"/>
      <c r="AX595" s="42"/>
      <c r="AY595" s="42"/>
      <c r="AZ595" s="37"/>
      <c r="BA595" s="37"/>
      <c r="BB595" s="37"/>
      <c r="BC595" s="37"/>
      <c r="BD595" s="159"/>
      <c r="BE595" s="27"/>
      <c r="BF595" s="20"/>
      <c r="BG595" s="30"/>
      <c r="BH595" s="94"/>
      <c r="BI595" s="60"/>
      <c r="BJ595" s="60"/>
    </row>
    <row r="596" spans="1:62" s="33" customFormat="1" ht="15" x14ac:dyDescent="0.2">
      <c r="A596" s="20"/>
      <c r="B596" s="36"/>
      <c r="C596" s="20"/>
      <c r="D596" s="20"/>
      <c r="E596" s="46"/>
      <c r="F596" s="20"/>
      <c r="G596" s="35"/>
      <c r="H596" s="35"/>
      <c r="I596" s="37"/>
      <c r="J596" s="51"/>
      <c r="K596" s="160"/>
      <c r="L596" s="25"/>
      <c r="M596" s="157"/>
      <c r="N596" s="25"/>
      <c r="O596" s="158"/>
      <c r="P596" s="158"/>
      <c r="Q596" s="177"/>
      <c r="R596" s="25"/>
      <c r="S596" s="20"/>
      <c r="T596" s="20"/>
      <c r="U596" s="20"/>
      <c r="V596" s="26"/>
      <c r="W596" s="48"/>
      <c r="X596" s="175"/>
      <c r="Y596" s="20"/>
      <c r="Z596" s="39"/>
      <c r="AA596" s="40"/>
      <c r="AB596" s="27"/>
      <c r="AC596" s="27"/>
      <c r="AD596" s="27"/>
      <c r="AE596" s="40"/>
      <c r="AF596" s="24"/>
      <c r="AG596" s="39"/>
      <c r="AH596" s="39"/>
      <c r="AI596" s="37"/>
      <c r="AJ596" s="37"/>
      <c r="AK596" s="39"/>
      <c r="AL596" s="39"/>
      <c r="AM596" s="37"/>
      <c r="AN596" s="37"/>
      <c r="AO596" s="27"/>
      <c r="AP596" s="27"/>
      <c r="AQ596" s="27"/>
      <c r="AR596" s="27"/>
      <c r="AS596" s="42"/>
      <c r="AT596" s="41"/>
      <c r="AU596" s="42"/>
      <c r="AV596" s="39"/>
      <c r="AW596" s="42"/>
      <c r="AX596" s="42"/>
      <c r="AY596" s="42"/>
      <c r="AZ596" s="37"/>
      <c r="BA596" s="37"/>
      <c r="BB596" s="37"/>
      <c r="BC596" s="37"/>
      <c r="BD596" s="159"/>
      <c r="BE596" s="27"/>
      <c r="BF596" s="20"/>
      <c r="BG596" s="30"/>
      <c r="BH596" s="94"/>
      <c r="BI596" s="60"/>
      <c r="BJ596" s="60"/>
    </row>
    <row r="597" spans="1:62" s="33" customFormat="1" ht="15" x14ac:dyDescent="0.2">
      <c r="A597" s="20"/>
      <c r="B597" s="36"/>
      <c r="C597" s="20"/>
      <c r="D597" s="20"/>
      <c r="E597" s="46"/>
      <c r="F597" s="20"/>
      <c r="G597" s="35"/>
      <c r="H597" s="35"/>
      <c r="I597" s="37"/>
      <c r="J597" s="51"/>
      <c r="K597" s="160"/>
      <c r="L597" s="25"/>
      <c r="M597" s="157"/>
      <c r="N597" s="25"/>
      <c r="O597" s="158"/>
      <c r="P597" s="158"/>
      <c r="Q597" s="177"/>
      <c r="R597" s="25"/>
      <c r="S597" s="20"/>
      <c r="T597" s="20"/>
      <c r="U597" s="20"/>
      <c r="V597" s="26"/>
      <c r="W597" s="48"/>
      <c r="X597" s="175"/>
      <c r="Y597" s="20"/>
      <c r="Z597" s="39"/>
      <c r="AA597" s="40"/>
      <c r="AB597" s="27"/>
      <c r="AC597" s="27"/>
      <c r="AD597" s="27"/>
      <c r="AE597" s="40"/>
      <c r="AF597" s="24"/>
      <c r="AG597" s="39"/>
      <c r="AH597" s="39"/>
      <c r="AI597" s="37"/>
      <c r="AJ597" s="37"/>
      <c r="AK597" s="39"/>
      <c r="AL597" s="39"/>
      <c r="AM597" s="37"/>
      <c r="AN597" s="37"/>
      <c r="AO597" s="27"/>
      <c r="AP597" s="27"/>
      <c r="AQ597" s="27"/>
      <c r="AR597" s="27"/>
      <c r="AS597" s="42"/>
      <c r="AT597" s="41"/>
      <c r="AU597" s="42"/>
      <c r="AV597" s="39"/>
      <c r="AW597" s="42"/>
      <c r="AX597" s="42"/>
      <c r="AY597" s="42"/>
      <c r="AZ597" s="37"/>
      <c r="BA597" s="37"/>
      <c r="BB597" s="37"/>
      <c r="BC597" s="37"/>
      <c r="BD597" s="159"/>
      <c r="BE597" s="27"/>
      <c r="BF597" s="20"/>
      <c r="BG597" s="30"/>
      <c r="BH597" s="94"/>
      <c r="BI597" s="60"/>
      <c r="BJ597" s="60"/>
    </row>
    <row r="598" spans="1:62" s="33" customFormat="1" ht="15" x14ac:dyDescent="0.2">
      <c r="A598" s="20"/>
      <c r="B598" s="36"/>
      <c r="C598" s="20"/>
      <c r="D598" s="20"/>
      <c r="E598" s="46"/>
      <c r="F598" s="20"/>
      <c r="G598" s="35"/>
      <c r="H598" s="35"/>
      <c r="I598" s="37"/>
      <c r="J598" s="51"/>
      <c r="K598" s="160"/>
      <c r="L598" s="25"/>
      <c r="M598" s="157"/>
      <c r="N598" s="25"/>
      <c r="O598" s="158"/>
      <c r="P598" s="158"/>
      <c r="Q598" s="177"/>
      <c r="R598" s="25"/>
      <c r="S598" s="20"/>
      <c r="T598" s="20"/>
      <c r="U598" s="20"/>
      <c r="V598" s="26"/>
      <c r="W598" s="48"/>
      <c r="X598" s="175"/>
      <c r="Y598" s="20"/>
      <c r="Z598" s="39"/>
      <c r="AA598" s="40"/>
      <c r="AB598" s="27"/>
      <c r="AC598" s="27"/>
      <c r="AD598" s="27"/>
      <c r="AE598" s="40"/>
      <c r="AF598" s="24"/>
      <c r="AG598" s="39"/>
      <c r="AH598" s="39"/>
      <c r="AI598" s="37"/>
      <c r="AJ598" s="37"/>
      <c r="AK598" s="39"/>
      <c r="AL598" s="39"/>
      <c r="AM598" s="37"/>
      <c r="AN598" s="37"/>
      <c r="AO598" s="27"/>
      <c r="AP598" s="27"/>
      <c r="AQ598" s="27"/>
      <c r="AR598" s="27"/>
      <c r="AS598" s="42"/>
      <c r="AT598" s="41"/>
      <c r="AU598" s="42"/>
      <c r="AV598" s="39"/>
      <c r="AW598" s="42"/>
      <c r="AX598" s="42"/>
      <c r="AY598" s="42"/>
      <c r="AZ598" s="37"/>
      <c r="BA598" s="37"/>
      <c r="BB598" s="37"/>
      <c r="BC598" s="37"/>
      <c r="BD598" s="159"/>
      <c r="BE598" s="27"/>
      <c r="BF598" s="20"/>
      <c r="BG598" s="30"/>
      <c r="BH598" s="94"/>
      <c r="BI598" s="60"/>
      <c r="BJ598" s="60"/>
    </row>
    <row r="599" spans="1:62" s="33" customFormat="1" ht="15" x14ac:dyDescent="0.2">
      <c r="A599" s="20"/>
      <c r="B599" s="36"/>
      <c r="C599" s="20"/>
      <c r="D599" s="20"/>
      <c r="E599" s="46"/>
      <c r="F599" s="20"/>
      <c r="G599" s="35"/>
      <c r="H599" s="35"/>
      <c r="I599" s="37"/>
      <c r="J599" s="51"/>
      <c r="K599" s="160"/>
      <c r="L599" s="25"/>
      <c r="M599" s="157"/>
      <c r="N599" s="25"/>
      <c r="O599" s="158"/>
      <c r="P599" s="158"/>
      <c r="Q599" s="177"/>
      <c r="R599" s="25"/>
      <c r="S599" s="20"/>
      <c r="T599" s="20"/>
      <c r="U599" s="20"/>
      <c r="V599" s="26"/>
      <c r="W599" s="48"/>
      <c r="X599" s="175"/>
      <c r="Y599" s="20"/>
      <c r="Z599" s="39"/>
      <c r="AA599" s="40"/>
      <c r="AB599" s="27"/>
      <c r="AC599" s="27"/>
      <c r="AD599" s="27"/>
      <c r="AE599" s="40"/>
      <c r="AF599" s="24"/>
      <c r="AG599" s="39"/>
      <c r="AH599" s="39"/>
      <c r="AI599" s="37"/>
      <c r="AJ599" s="37"/>
      <c r="AK599" s="39"/>
      <c r="AL599" s="39"/>
      <c r="AM599" s="37"/>
      <c r="AN599" s="37"/>
      <c r="AO599" s="27"/>
      <c r="AP599" s="27"/>
      <c r="AQ599" s="27"/>
      <c r="AR599" s="27"/>
      <c r="AS599" s="42"/>
      <c r="AT599" s="41"/>
      <c r="AU599" s="42"/>
      <c r="AV599" s="39"/>
      <c r="AW599" s="42"/>
      <c r="AX599" s="42"/>
      <c r="AY599" s="42"/>
      <c r="AZ599" s="37"/>
      <c r="BA599" s="37"/>
      <c r="BB599" s="37"/>
      <c r="BC599" s="37"/>
      <c r="BD599" s="159"/>
      <c r="BE599" s="27"/>
      <c r="BF599" s="20"/>
      <c r="BG599" s="30"/>
      <c r="BH599" s="94"/>
      <c r="BI599" s="60"/>
      <c r="BJ599" s="60"/>
    </row>
    <row r="600" spans="1:62" s="33" customFormat="1" ht="15" x14ac:dyDescent="0.2">
      <c r="A600" s="20"/>
      <c r="B600" s="36"/>
      <c r="C600" s="20"/>
      <c r="D600" s="20"/>
      <c r="E600" s="46"/>
      <c r="F600" s="20"/>
      <c r="G600" s="35"/>
      <c r="H600" s="35"/>
      <c r="I600" s="37"/>
      <c r="J600" s="51"/>
      <c r="K600" s="160"/>
      <c r="L600" s="25"/>
      <c r="M600" s="157"/>
      <c r="N600" s="25"/>
      <c r="O600" s="158"/>
      <c r="P600" s="158"/>
      <c r="Q600" s="177"/>
      <c r="R600" s="25"/>
      <c r="S600" s="20"/>
      <c r="T600" s="20"/>
      <c r="U600" s="20"/>
      <c r="V600" s="26"/>
      <c r="W600" s="48"/>
      <c r="X600" s="175"/>
      <c r="Y600" s="20"/>
      <c r="Z600" s="39"/>
      <c r="AA600" s="40"/>
      <c r="AB600" s="27"/>
      <c r="AC600" s="27"/>
      <c r="AD600" s="27"/>
      <c r="AE600" s="40"/>
      <c r="AF600" s="24"/>
      <c r="AG600" s="39"/>
      <c r="AH600" s="39"/>
      <c r="AI600" s="37"/>
      <c r="AJ600" s="37"/>
      <c r="AK600" s="39"/>
      <c r="AL600" s="39"/>
      <c r="AM600" s="37"/>
      <c r="AN600" s="37"/>
      <c r="AO600" s="27"/>
      <c r="AP600" s="27"/>
      <c r="AQ600" s="27"/>
      <c r="AR600" s="27"/>
      <c r="AS600" s="42"/>
      <c r="AT600" s="41"/>
      <c r="AU600" s="42"/>
      <c r="AV600" s="39"/>
      <c r="AW600" s="42"/>
      <c r="AX600" s="42"/>
      <c r="AY600" s="42"/>
      <c r="AZ600" s="37"/>
      <c r="BA600" s="37"/>
      <c r="BB600" s="37"/>
      <c r="BC600" s="37"/>
      <c r="BD600" s="159"/>
      <c r="BE600" s="27"/>
      <c r="BF600" s="20"/>
      <c r="BG600" s="30"/>
      <c r="BH600" s="94"/>
      <c r="BI600" s="60"/>
      <c r="BJ600" s="60"/>
    </row>
    <row r="601" spans="1:62" s="33" customFormat="1" ht="15" x14ac:dyDescent="0.2">
      <c r="A601" s="20"/>
      <c r="B601" s="36"/>
      <c r="C601" s="20"/>
      <c r="D601" s="20"/>
      <c r="E601" s="46"/>
      <c r="F601" s="20"/>
      <c r="G601" s="35"/>
      <c r="H601" s="35"/>
      <c r="I601" s="37"/>
      <c r="J601" s="51"/>
      <c r="K601" s="160"/>
      <c r="L601" s="25"/>
      <c r="M601" s="157"/>
      <c r="N601" s="25"/>
      <c r="O601" s="158"/>
      <c r="P601" s="158"/>
      <c r="Q601" s="177"/>
      <c r="R601" s="25"/>
      <c r="S601" s="20"/>
      <c r="T601" s="20"/>
      <c r="U601" s="20"/>
      <c r="V601" s="26"/>
      <c r="W601" s="48"/>
      <c r="X601" s="175"/>
      <c r="Y601" s="20"/>
      <c r="Z601" s="39"/>
      <c r="AA601" s="40"/>
      <c r="AB601" s="27"/>
      <c r="AC601" s="27"/>
      <c r="AD601" s="27"/>
      <c r="AE601" s="40"/>
      <c r="AF601" s="24"/>
      <c r="AG601" s="39"/>
      <c r="AH601" s="39"/>
      <c r="AI601" s="37"/>
      <c r="AJ601" s="37"/>
      <c r="AK601" s="39"/>
      <c r="AL601" s="39"/>
      <c r="AM601" s="37"/>
      <c r="AN601" s="37"/>
      <c r="AO601" s="27"/>
      <c r="AP601" s="27"/>
      <c r="AQ601" s="27"/>
      <c r="AR601" s="27"/>
      <c r="AS601" s="42"/>
      <c r="AT601" s="41"/>
      <c r="AU601" s="42"/>
      <c r="AV601" s="39"/>
      <c r="AW601" s="42"/>
      <c r="AX601" s="42"/>
      <c r="AY601" s="42"/>
      <c r="AZ601" s="37"/>
      <c r="BA601" s="37"/>
      <c r="BB601" s="37"/>
      <c r="BC601" s="37"/>
      <c r="BD601" s="159"/>
      <c r="BE601" s="27"/>
      <c r="BF601" s="20"/>
      <c r="BG601" s="30"/>
      <c r="BH601" s="94"/>
      <c r="BI601" s="60"/>
      <c r="BJ601" s="60"/>
    </row>
    <row r="602" spans="1:62" s="33" customFormat="1" ht="15" x14ac:dyDescent="0.2">
      <c r="A602" s="20"/>
      <c r="B602" s="36"/>
      <c r="C602" s="20"/>
      <c r="D602" s="20"/>
      <c r="E602" s="46"/>
      <c r="F602" s="20"/>
      <c r="G602" s="35"/>
      <c r="H602" s="35"/>
      <c r="I602" s="37"/>
      <c r="J602" s="51"/>
      <c r="K602" s="160"/>
      <c r="L602" s="25"/>
      <c r="M602" s="157"/>
      <c r="N602" s="25"/>
      <c r="O602" s="158"/>
      <c r="P602" s="158"/>
      <c r="Q602" s="177"/>
      <c r="R602" s="25"/>
      <c r="S602" s="20"/>
      <c r="T602" s="20"/>
      <c r="U602" s="20"/>
      <c r="V602" s="26"/>
      <c r="W602" s="48"/>
      <c r="X602" s="175"/>
      <c r="Y602" s="20"/>
      <c r="Z602" s="39"/>
      <c r="AA602" s="40"/>
      <c r="AB602" s="27"/>
      <c r="AC602" s="27"/>
      <c r="AD602" s="27"/>
      <c r="AE602" s="40"/>
      <c r="AF602" s="24"/>
      <c r="AG602" s="39"/>
      <c r="AH602" s="39"/>
      <c r="AI602" s="37"/>
      <c r="AJ602" s="37"/>
      <c r="AK602" s="39"/>
      <c r="AL602" s="39"/>
      <c r="AM602" s="37"/>
      <c r="AN602" s="37"/>
      <c r="AO602" s="27"/>
      <c r="AP602" s="27"/>
      <c r="AQ602" s="27"/>
      <c r="AR602" s="27"/>
      <c r="AS602" s="42"/>
      <c r="AT602" s="41"/>
      <c r="AU602" s="42"/>
      <c r="AV602" s="39"/>
      <c r="AW602" s="42"/>
      <c r="AX602" s="42"/>
      <c r="AY602" s="42"/>
      <c r="AZ602" s="37"/>
      <c r="BA602" s="37"/>
      <c r="BB602" s="37"/>
      <c r="BC602" s="37"/>
      <c r="BD602" s="159"/>
      <c r="BE602" s="27"/>
      <c r="BF602" s="20"/>
      <c r="BG602" s="30"/>
      <c r="BH602" s="94"/>
      <c r="BI602" s="60"/>
      <c r="BJ602" s="60"/>
    </row>
    <row r="603" spans="1:62" s="33" customFormat="1" ht="15" x14ac:dyDescent="0.2">
      <c r="A603" s="20"/>
      <c r="B603" s="36"/>
      <c r="C603" s="20"/>
      <c r="D603" s="20"/>
      <c r="E603" s="46"/>
      <c r="F603" s="20"/>
      <c r="G603" s="35"/>
      <c r="H603" s="35"/>
      <c r="I603" s="37"/>
      <c r="J603" s="51"/>
      <c r="K603" s="160"/>
      <c r="L603" s="25"/>
      <c r="M603" s="157"/>
      <c r="N603" s="25"/>
      <c r="O603" s="158"/>
      <c r="P603" s="158"/>
      <c r="Q603" s="177"/>
      <c r="R603" s="25"/>
      <c r="S603" s="20"/>
      <c r="T603" s="20"/>
      <c r="U603" s="20"/>
      <c r="V603" s="26"/>
      <c r="W603" s="48"/>
      <c r="X603" s="175"/>
      <c r="Y603" s="20"/>
      <c r="Z603" s="39"/>
      <c r="AA603" s="40"/>
      <c r="AB603" s="27"/>
      <c r="AC603" s="27"/>
      <c r="AD603" s="27"/>
      <c r="AE603" s="40"/>
      <c r="AF603" s="24"/>
      <c r="AG603" s="39"/>
      <c r="AH603" s="39"/>
      <c r="AI603" s="37"/>
      <c r="AJ603" s="37"/>
      <c r="AK603" s="39"/>
      <c r="AL603" s="39"/>
      <c r="AM603" s="37"/>
      <c r="AN603" s="37"/>
      <c r="AO603" s="27"/>
      <c r="AP603" s="27"/>
      <c r="AQ603" s="27"/>
      <c r="AR603" s="27"/>
      <c r="AS603" s="42"/>
      <c r="AT603" s="41"/>
      <c r="AU603" s="42"/>
      <c r="AV603" s="39"/>
      <c r="AW603" s="42"/>
      <c r="AX603" s="42"/>
      <c r="AY603" s="42"/>
      <c r="AZ603" s="37"/>
      <c r="BA603" s="37"/>
      <c r="BB603" s="37"/>
      <c r="BC603" s="37"/>
      <c r="BD603" s="159"/>
      <c r="BE603" s="27"/>
      <c r="BF603" s="20"/>
      <c r="BG603" s="30"/>
      <c r="BH603" s="94"/>
      <c r="BI603" s="60"/>
      <c r="BJ603" s="60"/>
    </row>
    <row r="604" spans="1:62" s="33" customFormat="1" ht="15" x14ac:dyDescent="0.2">
      <c r="A604" s="20"/>
      <c r="B604" s="36"/>
      <c r="C604" s="20"/>
      <c r="D604" s="20"/>
      <c r="E604" s="46"/>
      <c r="F604" s="20"/>
      <c r="G604" s="35"/>
      <c r="H604" s="35"/>
      <c r="I604" s="37"/>
      <c r="J604" s="51"/>
      <c r="K604" s="160"/>
      <c r="L604" s="25"/>
      <c r="M604" s="157"/>
      <c r="N604" s="25"/>
      <c r="O604" s="158"/>
      <c r="P604" s="158"/>
      <c r="Q604" s="177"/>
      <c r="R604" s="25"/>
      <c r="S604" s="20"/>
      <c r="T604" s="20"/>
      <c r="U604" s="20"/>
      <c r="V604" s="26"/>
      <c r="W604" s="48"/>
      <c r="X604" s="175"/>
      <c r="Y604" s="20"/>
      <c r="Z604" s="39"/>
      <c r="AA604" s="40"/>
      <c r="AB604" s="27"/>
      <c r="AC604" s="27"/>
      <c r="AD604" s="27"/>
      <c r="AE604" s="40"/>
      <c r="AF604" s="24"/>
      <c r="AG604" s="39"/>
      <c r="AH604" s="39"/>
      <c r="AI604" s="37"/>
      <c r="AJ604" s="37"/>
      <c r="AK604" s="39"/>
      <c r="AL604" s="39"/>
      <c r="AM604" s="37"/>
      <c r="AN604" s="37"/>
      <c r="AO604" s="27"/>
      <c r="AP604" s="27"/>
      <c r="AQ604" s="27"/>
      <c r="AR604" s="27"/>
      <c r="AS604" s="42"/>
      <c r="AT604" s="41"/>
      <c r="AU604" s="42"/>
      <c r="AV604" s="39"/>
      <c r="AW604" s="42"/>
      <c r="AX604" s="42"/>
      <c r="AY604" s="42"/>
      <c r="AZ604" s="37"/>
      <c r="BA604" s="37"/>
      <c r="BB604" s="37"/>
      <c r="BC604" s="37"/>
      <c r="BD604" s="159"/>
      <c r="BE604" s="27"/>
      <c r="BF604" s="20"/>
      <c r="BG604" s="30"/>
      <c r="BH604" s="94"/>
      <c r="BI604" s="60"/>
      <c r="BJ604" s="60"/>
    </row>
    <row r="605" spans="1:62" s="33" customFormat="1" ht="15" x14ac:dyDescent="0.2">
      <c r="A605" s="20"/>
      <c r="B605" s="36"/>
      <c r="C605" s="20"/>
      <c r="D605" s="20"/>
      <c r="E605" s="46"/>
      <c r="F605" s="20"/>
      <c r="G605" s="35"/>
      <c r="H605" s="35"/>
      <c r="I605" s="37"/>
      <c r="J605" s="51"/>
      <c r="K605" s="160"/>
      <c r="L605" s="25"/>
      <c r="M605" s="157"/>
      <c r="N605" s="25"/>
      <c r="O605" s="158"/>
      <c r="P605" s="158"/>
      <c r="Q605" s="177"/>
      <c r="R605" s="25"/>
      <c r="S605" s="20"/>
      <c r="T605" s="20"/>
      <c r="U605" s="20"/>
      <c r="V605" s="26"/>
      <c r="W605" s="48"/>
      <c r="X605" s="175"/>
      <c r="Y605" s="20"/>
      <c r="Z605" s="39"/>
      <c r="AA605" s="40"/>
      <c r="AB605" s="27"/>
      <c r="AC605" s="27"/>
      <c r="AD605" s="27"/>
      <c r="AE605" s="40"/>
      <c r="AF605" s="24"/>
      <c r="AG605" s="39"/>
      <c r="AH605" s="39"/>
      <c r="AI605" s="37"/>
      <c r="AJ605" s="37"/>
      <c r="AK605" s="39"/>
      <c r="AL605" s="39"/>
      <c r="AM605" s="37"/>
      <c r="AN605" s="37"/>
      <c r="AO605" s="27"/>
      <c r="AP605" s="27"/>
      <c r="AQ605" s="27"/>
      <c r="AR605" s="27"/>
      <c r="AS605" s="42"/>
      <c r="AT605" s="41"/>
      <c r="AU605" s="42"/>
      <c r="AV605" s="39"/>
      <c r="AW605" s="42"/>
      <c r="AX605" s="42"/>
      <c r="AY605" s="42"/>
      <c r="AZ605" s="37"/>
      <c r="BA605" s="37"/>
      <c r="BB605" s="37"/>
      <c r="BC605" s="37"/>
      <c r="BD605" s="159"/>
      <c r="BE605" s="27"/>
      <c r="BF605" s="20"/>
      <c r="BG605" s="30"/>
      <c r="BH605" s="94"/>
      <c r="BI605" s="60"/>
      <c r="BJ605" s="60"/>
    </row>
    <row r="606" spans="1:62" s="33" customFormat="1" ht="15" x14ac:dyDescent="0.2">
      <c r="A606" s="20"/>
      <c r="B606" s="36"/>
      <c r="C606" s="20"/>
      <c r="D606" s="20"/>
      <c r="E606" s="46"/>
      <c r="F606" s="20"/>
      <c r="G606" s="35"/>
      <c r="H606" s="35"/>
      <c r="I606" s="37"/>
      <c r="J606" s="51"/>
      <c r="K606" s="160"/>
      <c r="L606" s="25"/>
      <c r="M606" s="157"/>
      <c r="N606" s="25"/>
      <c r="O606" s="158"/>
      <c r="P606" s="158"/>
      <c r="Q606" s="177"/>
      <c r="R606" s="25"/>
      <c r="S606" s="20"/>
      <c r="T606" s="20"/>
      <c r="U606" s="20"/>
      <c r="V606" s="26"/>
      <c r="W606" s="48"/>
      <c r="X606" s="175"/>
      <c r="Y606" s="20"/>
      <c r="Z606" s="39"/>
      <c r="AA606" s="40"/>
      <c r="AB606" s="27"/>
      <c r="AC606" s="27"/>
      <c r="AD606" s="27"/>
      <c r="AE606" s="40"/>
      <c r="AF606" s="24"/>
      <c r="AG606" s="39"/>
      <c r="AH606" s="39"/>
      <c r="AI606" s="37"/>
      <c r="AJ606" s="37"/>
      <c r="AK606" s="39"/>
      <c r="AL606" s="39"/>
      <c r="AM606" s="37"/>
      <c r="AN606" s="37"/>
      <c r="AO606" s="27"/>
      <c r="AP606" s="27"/>
      <c r="AQ606" s="27"/>
      <c r="AR606" s="27"/>
      <c r="AS606" s="42"/>
      <c r="AT606" s="41"/>
      <c r="AU606" s="42"/>
      <c r="AV606" s="39"/>
      <c r="AW606" s="42"/>
      <c r="AX606" s="42"/>
      <c r="AY606" s="42"/>
      <c r="AZ606" s="37"/>
      <c r="BA606" s="37"/>
      <c r="BB606" s="37"/>
      <c r="BC606" s="37"/>
      <c r="BD606" s="159"/>
      <c r="BE606" s="27"/>
      <c r="BF606" s="20"/>
      <c r="BG606" s="30"/>
      <c r="BH606" s="94"/>
      <c r="BI606" s="60"/>
      <c r="BJ606" s="60"/>
    </row>
    <row r="607" spans="1:62" s="33" customFormat="1" ht="15" x14ac:dyDescent="0.2">
      <c r="A607" s="20"/>
      <c r="B607" s="36"/>
      <c r="C607" s="20"/>
      <c r="D607" s="20"/>
      <c r="E607" s="46"/>
      <c r="F607" s="20"/>
      <c r="G607" s="35"/>
      <c r="H607" s="35"/>
      <c r="I607" s="37"/>
      <c r="J607" s="51"/>
      <c r="K607" s="160"/>
      <c r="L607" s="25"/>
      <c r="M607" s="157"/>
      <c r="N607" s="25"/>
      <c r="O607" s="158"/>
      <c r="P607" s="158"/>
      <c r="Q607" s="177"/>
      <c r="R607" s="25"/>
      <c r="S607" s="20"/>
      <c r="T607" s="20"/>
      <c r="U607" s="20"/>
      <c r="V607" s="26"/>
      <c r="W607" s="48"/>
      <c r="X607" s="175"/>
      <c r="Y607" s="20"/>
      <c r="Z607" s="39"/>
      <c r="AA607" s="40"/>
      <c r="AB607" s="27"/>
      <c r="AC607" s="27"/>
      <c r="AD607" s="27"/>
      <c r="AE607" s="40"/>
      <c r="AF607" s="24"/>
      <c r="AG607" s="39"/>
      <c r="AH607" s="39"/>
      <c r="AI607" s="37"/>
      <c r="AJ607" s="37"/>
      <c r="AK607" s="39"/>
      <c r="AL607" s="39"/>
      <c r="AM607" s="37"/>
      <c r="AN607" s="37"/>
      <c r="AO607" s="27"/>
      <c r="AP607" s="27"/>
      <c r="AQ607" s="27"/>
      <c r="AR607" s="27"/>
      <c r="AS607" s="42"/>
      <c r="AT607" s="41"/>
      <c r="AU607" s="42"/>
      <c r="AV607" s="39"/>
      <c r="AW607" s="42"/>
      <c r="AX607" s="42"/>
      <c r="AY607" s="42"/>
      <c r="AZ607" s="37"/>
      <c r="BA607" s="37"/>
      <c r="BB607" s="37"/>
      <c r="BC607" s="37"/>
      <c r="BD607" s="159"/>
      <c r="BE607" s="27"/>
      <c r="BF607" s="20"/>
      <c r="BG607" s="30"/>
      <c r="BH607" s="94"/>
      <c r="BI607" s="60"/>
      <c r="BJ607" s="60"/>
    </row>
    <row r="608" spans="1:62" s="33" customFormat="1" ht="15" x14ac:dyDescent="0.2">
      <c r="A608" s="20"/>
      <c r="B608" s="36"/>
      <c r="C608" s="20"/>
      <c r="D608" s="20"/>
      <c r="E608" s="46"/>
      <c r="F608" s="20"/>
      <c r="G608" s="35"/>
      <c r="H608" s="35"/>
      <c r="I608" s="37"/>
      <c r="J608" s="51"/>
      <c r="K608" s="160"/>
      <c r="L608" s="25"/>
      <c r="M608" s="157"/>
      <c r="N608" s="25"/>
      <c r="O608" s="158"/>
      <c r="P608" s="158"/>
      <c r="Q608" s="177"/>
      <c r="R608" s="25"/>
      <c r="S608" s="20"/>
      <c r="T608" s="20"/>
      <c r="U608" s="20"/>
      <c r="V608" s="26"/>
      <c r="W608" s="48"/>
      <c r="X608" s="175"/>
      <c r="Y608" s="20"/>
      <c r="Z608" s="39"/>
      <c r="AA608" s="40"/>
      <c r="AB608" s="27"/>
      <c r="AC608" s="27"/>
      <c r="AD608" s="27"/>
      <c r="AE608" s="40"/>
      <c r="AF608" s="24"/>
      <c r="AG608" s="39"/>
      <c r="AH608" s="39"/>
      <c r="AI608" s="37"/>
      <c r="AJ608" s="37"/>
      <c r="AK608" s="39"/>
      <c r="AL608" s="39"/>
      <c r="AM608" s="37"/>
      <c r="AN608" s="37"/>
      <c r="AO608" s="27"/>
      <c r="AP608" s="27"/>
      <c r="AQ608" s="27"/>
      <c r="AR608" s="27"/>
      <c r="AS608" s="42"/>
      <c r="AT608" s="41"/>
      <c r="AU608" s="42"/>
      <c r="AV608" s="39"/>
      <c r="AW608" s="42"/>
      <c r="AX608" s="42"/>
      <c r="AY608" s="42"/>
      <c r="AZ608" s="37"/>
      <c r="BA608" s="37"/>
      <c r="BB608" s="37"/>
      <c r="BC608" s="37"/>
      <c r="BD608" s="159"/>
      <c r="BE608" s="27"/>
      <c r="BF608" s="20"/>
      <c r="BG608" s="30"/>
      <c r="BH608" s="94"/>
      <c r="BI608" s="60"/>
      <c r="BJ608" s="60"/>
    </row>
    <row r="609" spans="1:62" s="33" customFormat="1" ht="15" x14ac:dyDescent="0.2">
      <c r="A609" s="20"/>
      <c r="B609" s="36"/>
      <c r="C609" s="20"/>
      <c r="D609" s="20"/>
      <c r="E609" s="46"/>
      <c r="F609" s="20"/>
      <c r="G609" s="35"/>
      <c r="H609" s="35"/>
      <c r="I609" s="37"/>
      <c r="J609" s="51"/>
      <c r="K609" s="160"/>
      <c r="L609" s="25"/>
      <c r="M609" s="157"/>
      <c r="N609" s="25"/>
      <c r="O609" s="158"/>
      <c r="P609" s="158"/>
      <c r="Q609" s="177"/>
      <c r="R609" s="25"/>
      <c r="S609" s="20"/>
      <c r="T609" s="20"/>
      <c r="U609" s="20"/>
      <c r="V609" s="26"/>
      <c r="W609" s="48"/>
      <c r="X609" s="175"/>
      <c r="Y609" s="20"/>
      <c r="Z609" s="39"/>
      <c r="AA609" s="40"/>
      <c r="AB609" s="27"/>
      <c r="AC609" s="27"/>
      <c r="AD609" s="27"/>
      <c r="AE609" s="40"/>
      <c r="AF609" s="24"/>
      <c r="AG609" s="39"/>
      <c r="AH609" s="39"/>
      <c r="AI609" s="37"/>
      <c r="AJ609" s="37"/>
      <c r="AK609" s="39"/>
      <c r="AL609" s="39"/>
      <c r="AM609" s="37"/>
      <c r="AN609" s="37"/>
      <c r="AO609" s="27"/>
      <c r="AP609" s="27"/>
      <c r="AQ609" s="27"/>
      <c r="AR609" s="27"/>
      <c r="AS609" s="42"/>
      <c r="AT609" s="41"/>
      <c r="AU609" s="42"/>
      <c r="AV609" s="39"/>
      <c r="AW609" s="42"/>
      <c r="AX609" s="42"/>
      <c r="AY609" s="42"/>
      <c r="AZ609" s="37"/>
      <c r="BA609" s="37"/>
      <c r="BB609" s="37"/>
      <c r="BC609" s="37"/>
      <c r="BD609" s="159"/>
      <c r="BE609" s="27"/>
      <c r="BF609" s="20"/>
      <c r="BG609" s="30"/>
      <c r="BH609" s="94"/>
      <c r="BI609" s="60"/>
      <c r="BJ609" s="60"/>
    </row>
    <row r="610" spans="1:62" s="33" customFormat="1" ht="15" x14ac:dyDescent="0.2">
      <c r="A610" s="20"/>
      <c r="B610" s="36"/>
      <c r="C610" s="20"/>
      <c r="D610" s="20"/>
      <c r="E610" s="46"/>
      <c r="F610" s="20"/>
      <c r="G610" s="35"/>
      <c r="H610" s="35"/>
      <c r="I610" s="37"/>
      <c r="J610" s="51"/>
      <c r="K610" s="160"/>
      <c r="L610" s="25"/>
      <c r="M610" s="157"/>
      <c r="N610" s="25"/>
      <c r="O610" s="158"/>
      <c r="P610" s="158"/>
      <c r="Q610" s="177"/>
      <c r="R610" s="25"/>
      <c r="S610" s="20"/>
      <c r="T610" s="20"/>
      <c r="U610" s="20"/>
      <c r="V610" s="26"/>
      <c r="W610" s="48"/>
      <c r="X610" s="175"/>
      <c r="Y610" s="20"/>
      <c r="Z610" s="39"/>
      <c r="AA610" s="40"/>
      <c r="AB610" s="27"/>
      <c r="AC610" s="27"/>
      <c r="AD610" s="27"/>
      <c r="AE610" s="40"/>
      <c r="AF610" s="24"/>
      <c r="AG610" s="39"/>
      <c r="AH610" s="39"/>
      <c r="AI610" s="37"/>
      <c r="AJ610" s="37"/>
      <c r="AK610" s="39"/>
      <c r="AL610" s="39"/>
      <c r="AM610" s="37"/>
      <c r="AN610" s="37"/>
      <c r="AO610" s="27"/>
      <c r="AP610" s="27"/>
      <c r="AQ610" s="27"/>
      <c r="AR610" s="27"/>
      <c r="AS610" s="42"/>
      <c r="AT610" s="41"/>
      <c r="AU610" s="42"/>
      <c r="AV610" s="39"/>
      <c r="AW610" s="42"/>
      <c r="AX610" s="42"/>
      <c r="AY610" s="42"/>
      <c r="AZ610" s="37"/>
      <c r="BA610" s="37"/>
      <c r="BB610" s="37"/>
      <c r="BC610" s="37"/>
      <c r="BD610" s="159"/>
      <c r="BE610" s="27"/>
      <c r="BF610" s="20"/>
      <c r="BG610" s="30"/>
      <c r="BH610" s="94"/>
      <c r="BI610" s="60"/>
      <c r="BJ610" s="60"/>
    </row>
    <row r="611" spans="1:62" s="33" customFormat="1" ht="15" x14ac:dyDescent="0.2">
      <c r="A611" s="20"/>
      <c r="B611" s="36"/>
      <c r="C611" s="20"/>
      <c r="D611" s="20"/>
      <c r="E611" s="46"/>
      <c r="F611" s="20"/>
      <c r="G611" s="35"/>
      <c r="H611" s="35"/>
      <c r="I611" s="37"/>
      <c r="J611" s="51"/>
      <c r="K611" s="160"/>
      <c r="L611" s="25"/>
      <c r="M611" s="157"/>
      <c r="N611" s="25"/>
      <c r="O611" s="158"/>
      <c r="P611" s="158"/>
      <c r="Q611" s="177"/>
      <c r="R611" s="25"/>
      <c r="S611" s="20"/>
      <c r="T611" s="20"/>
      <c r="U611" s="20"/>
      <c r="V611" s="26"/>
      <c r="W611" s="48"/>
      <c r="X611" s="175"/>
      <c r="Y611" s="20"/>
      <c r="Z611" s="39"/>
      <c r="AA611" s="40"/>
      <c r="AB611" s="27"/>
      <c r="AC611" s="27"/>
      <c r="AD611" s="27"/>
      <c r="AE611" s="40"/>
      <c r="AF611" s="24"/>
      <c r="AG611" s="39"/>
      <c r="AH611" s="39"/>
      <c r="AI611" s="37"/>
      <c r="AJ611" s="37"/>
      <c r="AK611" s="39"/>
      <c r="AL611" s="39"/>
      <c r="AM611" s="37"/>
      <c r="AN611" s="37"/>
      <c r="AO611" s="27"/>
      <c r="AP611" s="27"/>
      <c r="AQ611" s="27"/>
      <c r="AR611" s="27"/>
      <c r="AS611" s="42"/>
      <c r="AT611" s="41"/>
      <c r="AU611" s="42"/>
      <c r="AV611" s="39"/>
      <c r="AW611" s="42"/>
      <c r="AX611" s="42"/>
      <c r="AY611" s="42"/>
      <c r="AZ611" s="37"/>
      <c r="BA611" s="37"/>
      <c r="BB611" s="37"/>
      <c r="BC611" s="37"/>
      <c r="BD611" s="159"/>
      <c r="BE611" s="27"/>
      <c r="BF611" s="20"/>
      <c r="BG611" s="30"/>
      <c r="BH611" s="94"/>
      <c r="BI611" s="60"/>
      <c r="BJ611" s="60"/>
    </row>
    <row r="612" spans="1:62" s="33" customFormat="1" ht="15" x14ac:dyDescent="0.2">
      <c r="A612" s="20"/>
      <c r="B612" s="36"/>
      <c r="C612" s="20"/>
      <c r="D612" s="20"/>
      <c r="E612" s="46"/>
      <c r="F612" s="20"/>
      <c r="G612" s="35"/>
      <c r="H612" s="35"/>
      <c r="I612" s="37"/>
      <c r="J612" s="51"/>
      <c r="K612" s="160"/>
      <c r="L612" s="25"/>
      <c r="M612" s="157"/>
      <c r="N612" s="25"/>
      <c r="O612" s="158"/>
      <c r="P612" s="158"/>
      <c r="Q612" s="177"/>
      <c r="R612" s="25"/>
      <c r="S612" s="20"/>
      <c r="T612" s="20"/>
      <c r="U612" s="20"/>
      <c r="V612" s="26"/>
      <c r="W612" s="48"/>
      <c r="X612" s="175"/>
      <c r="Y612" s="20"/>
      <c r="Z612" s="39"/>
      <c r="AA612" s="40"/>
      <c r="AB612" s="27"/>
      <c r="AC612" s="27"/>
      <c r="AD612" s="27"/>
      <c r="AE612" s="40"/>
      <c r="AF612" s="24"/>
      <c r="AG612" s="39"/>
      <c r="AH612" s="39"/>
      <c r="AI612" s="37"/>
      <c r="AJ612" s="37"/>
      <c r="AK612" s="39"/>
      <c r="AL612" s="39"/>
      <c r="AM612" s="37"/>
      <c r="AN612" s="37"/>
      <c r="AO612" s="27"/>
      <c r="AP612" s="27"/>
      <c r="AQ612" s="27"/>
      <c r="AR612" s="27"/>
      <c r="AS612" s="42"/>
      <c r="AT612" s="41"/>
      <c r="AU612" s="42"/>
      <c r="AV612" s="39"/>
      <c r="AW612" s="42"/>
      <c r="AX612" s="42"/>
      <c r="AY612" s="42"/>
      <c r="AZ612" s="37"/>
      <c r="BA612" s="37"/>
      <c r="BB612" s="37"/>
      <c r="BC612" s="37"/>
      <c r="BD612" s="159"/>
      <c r="BE612" s="27"/>
      <c r="BF612" s="20"/>
      <c r="BG612" s="30"/>
      <c r="BH612" s="94"/>
      <c r="BI612" s="60"/>
      <c r="BJ612" s="60"/>
    </row>
    <row r="613" spans="1:62" s="33" customFormat="1" ht="15" x14ac:dyDescent="0.2">
      <c r="A613" s="20"/>
      <c r="B613" s="36"/>
      <c r="C613" s="20"/>
      <c r="D613" s="20"/>
      <c r="E613" s="46"/>
      <c r="F613" s="20"/>
      <c r="G613" s="35"/>
      <c r="H613" s="35"/>
      <c r="I613" s="37"/>
      <c r="J613" s="51"/>
      <c r="K613" s="160"/>
      <c r="L613" s="25"/>
      <c r="M613" s="157"/>
      <c r="N613" s="25"/>
      <c r="O613" s="158"/>
      <c r="P613" s="158"/>
      <c r="Q613" s="177"/>
      <c r="R613" s="25"/>
      <c r="S613" s="20"/>
      <c r="T613" s="20"/>
      <c r="U613" s="20"/>
      <c r="V613" s="26"/>
      <c r="W613" s="48"/>
      <c r="X613" s="175"/>
      <c r="Y613" s="20"/>
      <c r="Z613" s="39"/>
      <c r="AA613" s="40"/>
      <c r="AB613" s="27"/>
      <c r="AC613" s="27"/>
      <c r="AD613" s="27"/>
      <c r="AE613" s="40"/>
      <c r="AF613" s="24"/>
      <c r="AG613" s="39"/>
      <c r="AH613" s="39"/>
      <c r="AI613" s="37"/>
      <c r="AJ613" s="37"/>
      <c r="AK613" s="39"/>
      <c r="AL613" s="39"/>
      <c r="AM613" s="37"/>
      <c r="AN613" s="37"/>
      <c r="AO613" s="27"/>
      <c r="AP613" s="27"/>
      <c r="AQ613" s="27"/>
      <c r="AR613" s="27"/>
      <c r="AS613" s="42"/>
      <c r="AT613" s="41"/>
      <c r="AU613" s="42"/>
      <c r="AV613" s="39"/>
      <c r="AW613" s="42"/>
      <c r="AX613" s="42"/>
      <c r="AY613" s="42"/>
      <c r="AZ613" s="37"/>
      <c r="BA613" s="37"/>
      <c r="BB613" s="37"/>
      <c r="BC613" s="37"/>
      <c r="BD613" s="159"/>
      <c r="BE613" s="27"/>
      <c r="BF613" s="20"/>
      <c r="BG613" s="30"/>
      <c r="BH613" s="94"/>
      <c r="BI613" s="60"/>
      <c r="BJ613" s="60"/>
    </row>
    <row r="614" spans="1:62" s="33" customFormat="1" ht="15" x14ac:dyDescent="0.2">
      <c r="A614" s="20"/>
      <c r="B614" s="36"/>
      <c r="C614" s="20"/>
      <c r="D614" s="20"/>
      <c r="E614" s="46"/>
      <c r="F614" s="20"/>
      <c r="G614" s="35"/>
      <c r="H614" s="35"/>
      <c r="I614" s="37"/>
      <c r="J614" s="51"/>
      <c r="K614" s="160"/>
      <c r="L614" s="25"/>
      <c r="M614" s="157"/>
      <c r="N614" s="25"/>
      <c r="O614" s="158"/>
      <c r="P614" s="158"/>
      <c r="Q614" s="177"/>
      <c r="R614" s="25"/>
      <c r="S614" s="20"/>
      <c r="T614" s="20"/>
      <c r="U614" s="20"/>
      <c r="V614" s="26"/>
      <c r="W614" s="48"/>
      <c r="X614" s="175"/>
      <c r="Y614" s="20"/>
      <c r="Z614" s="39"/>
      <c r="AA614" s="40"/>
      <c r="AB614" s="27"/>
      <c r="AC614" s="27"/>
      <c r="AD614" s="27"/>
      <c r="AE614" s="40"/>
      <c r="AF614" s="24"/>
      <c r="AG614" s="39"/>
      <c r="AH614" s="39"/>
      <c r="AI614" s="37"/>
      <c r="AJ614" s="37"/>
      <c r="AK614" s="39"/>
      <c r="AL614" s="39"/>
      <c r="AM614" s="37"/>
      <c r="AN614" s="37"/>
      <c r="AO614" s="27"/>
      <c r="AP614" s="27"/>
      <c r="AQ614" s="27"/>
      <c r="AR614" s="27"/>
      <c r="AS614" s="42"/>
      <c r="AT614" s="41"/>
      <c r="AU614" s="42"/>
      <c r="AV614" s="39"/>
      <c r="AW614" s="42"/>
      <c r="AX614" s="42"/>
      <c r="AY614" s="42"/>
      <c r="AZ614" s="37"/>
      <c r="BA614" s="37"/>
      <c r="BB614" s="37"/>
      <c r="BC614" s="37"/>
      <c r="BD614" s="159"/>
      <c r="BE614" s="27"/>
      <c r="BF614" s="20"/>
      <c r="BG614" s="30"/>
      <c r="BH614" s="94"/>
      <c r="BI614" s="60"/>
      <c r="BJ614" s="60"/>
    </row>
    <row r="615" spans="1:62" s="33" customFormat="1" ht="15" x14ac:dyDescent="0.2">
      <c r="A615" s="20"/>
      <c r="B615" s="36"/>
      <c r="C615" s="20"/>
      <c r="D615" s="20"/>
      <c r="E615" s="46"/>
      <c r="F615" s="20"/>
      <c r="G615" s="35"/>
      <c r="H615" s="35"/>
      <c r="I615" s="37"/>
      <c r="J615" s="51"/>
      <c r="K615" s="160"/>
      <c r="L615" s="25"/>
      <c r="M615" s="157"/>
      <c r="N615" s="25"/>
      <c r="O615" s="158"/>
      <c r="P615" s="158"/>
      <c r="Q615" s="177"/>
      <c r="R615" s="25"/>
      <c r="S615" s="20"/>
      <c r="T615" s="20"/>
      <c r="U615" s="20"/>
      <c r="V615" s="26"/>
      <c r="W615" s="48"/>
      <c r="X615" s="175"/>
      <c r="Y615" s="20"/>
      <c r="Z615" s="39"/>
      <c r="AA615" s="40"/>
      <c r="AB615" s="27"/>
      <c r="AC615" s="27"/>
      <c r="AD615" s="27"/>
      <c r="AE615" s="40"/>
      <c r="AF615" s="24"/>
      <c r="AG615" s="39"/>
      <c r="AH615" s="39"/>
      <c r="AI615" s="37"/>
      <c r="AJ615" s="37"/>
      <c r="AK615" s="39"/>
      <c r="AL615" s="39"/>
      <c r="AM615" s="37"/>
      <c r="AN615" s="37"/>
      <c r="AO615" s="27"/>
      <c r="AP615" s="27"/>
      <c r="AQ615" s="27"/>
      <c r="AR615" s="27"/>
      <c r="AS615" s="42"/>
      <c r="AT615" s="41"/>
      <c r="AU615" s="42"/>
      <c r="AV615" s="39"/>
      <c r="AW615" s="42"/>
      <c r="AX615" s="42"/>
      <c r="AY615" s="42"/>
      <c r="AZ615" s="37"/>
      <c r="BA615" s="37"/>
      <c r="BB615" s="37"/>
      <c r="BC615" s="37"/>
      <c r="BD615" s="159"/>
      <c r="BE615" s="27"/>
      <c r="BF615" s="20"/>
      <c r="BG615" s="30"/>
      <c r="BH615" s="94"/>
      <c r="BI615" s="60"/>
      <c r="BJ615" s="60"/>
    </row>
    <row r="616" spans="1:62" s="33" customFormat="1" ht="15" x14ac:dyDescent="0.2">
      <c r="A616" s="20"/>
      <c r="B616" s="36"/>
      <c r="C616" s="20"/>
      <c r="D616" s="20"/>
      <c r="E616" s="46"/>
      <c r="F616" s="20"/>
      <c r="G616" s="35"/>
      <c r="H616" s="35"/>
      <c r="I616" s="37"/>
      <c r="J616" s="51"/>
      <c r="K616" s="160"/>
      <c r="L616" s="25"/>
      <c r="M616" s="157"/>
      <c r="N616" s="25"/>
      <c r="O616" s="158"/>
      <c r="P616" s="158"/>
      <c r="Q616" s="177"/>
      <c r="R616" s="25"/>
      <c r="S616" s="20"/>
      <c r="T616" s="20"/>
      <c r="U616" s="20"/>
      <c r="V616" s="26"/>
      <c r="W616" s="48"/>
      <c r="X616" s="175"/>
      <c r="Y616" s="20"/>
      <c r="Z616" s="39"/>
      <c r="AA616" s="40"/>
      <c r="AB616" s="27"/>
      <c r="AC616" s="27"/>
      <c r="AD616" s="27"/>
      <c r="AE616" s="40"/>
      <c r="AF616" s="24"/>
      <c r="AG616" s="39"/>
      <c r="AH616" s="39"/>
      <c r="AI616" s="37"/>
      <c r="AJ616" s="37"/>
      <c r="AK616" s="39"/>
      <c r="AL616" s="39"/>
      <c r="AM616" s="37"/>
      <c r="AN616" s="37"/>
      <c r="AO616" s="27"/>
      <c r="AP616" s="27"/>
      <c r="AQ616" s="27"/>
      <c r="AR616" s="27"/>
      <c r="AS616" s="42"/>
      <c r="AT616" s="41"/>
      <c r="AU616" s="42"/>
      <c r="AV616" s="39"/>
      <c r="AW616" s="42"/>
      <c r="AX616" s="42"/>
      <c r="AY616" s="42"/>
      <c r="AZ616" s="37"/>
      <c r="BA616" s="37"/>
      <c r="BB616" s="37"/>
      <c r="BC616" s="37"/>
      <c r="BD616" s="159"/>
      <c r="BE616" s="27"/>
      <c r="BF616" s="20"/>
      <c r="BG616" s="30"/>
      <c r="BH616" s="94"/>
      <c r="BI616" s="60"/>
      <c r="BJ616" s="60"/>
    </row>
    <row r="617" spans="1:62" s="33" customFormat="1" ht="15" x14ac:dyDescent="0.2">
      <c r="A617" s="20"/>
      <c r="B617" s="36"/>
      <c r="C617" s="20"/>
      <c r="D617" s="20"/>
      <c r="E617" s="46"/>
      <c r="F617" s="20"/>
      <c r="G617" s="35"/>
      <c r="H617" s="35"/>
      <c r="I617" s="37"/>
      <c r="J617" s="51"/>
      <c r="K617" s="160"/>
      <c r="L617" s="25"/>
      <c r="M617" s="157"/>
      <c r="N617" s="25"/>
      <c r="O617" s="158"/>
      <c r="P617" s="158"/>
      <c r="Q617" s="177"/>
      <c r="R617" s="25"/>
      <c r="S617" s="20"/>
      <c r="T617" s="20"/>
      <c r="U617" s="20"/>
      <c r="V617" s="26"/>
      <c r="W617" s="48"/>
      <c r="X617" s="175"/>
      <c r="Y617" s="20"/>
      <c r="Z617" s="39"/>
      <c r="AA617" s="40"/>
      <c r="AB617" s="27"/>
      <c r="AC617" s="27"/>
      <c r="AD617" s="27"/>
      <c r="AE617" s="40"/>
      <c r="AF617" s="24"/>
      <c r="AG617" s="39"/>
      <c r="AH617" s="39"/>
      <c r="AI617" s="37"/>
      <c r="AJ617" s="37"/>
      <c r="AK617" s="39"/>
      <c r="AL617" s="39"/>
      <c r="AM617" s="37"/>
      <c r="AN617" s="37"/>
      <c r="AO617" s="27"/>
      <c r="AP617" s="27"/>
      <c r="AQ617" s="27"/>
      <c r="AR617" s="27"/>
      <c r="AS617" s="42"/>
      <c r="AT617" s="41"/>
      <c r="AU617" s="42"/>
      <c r="AV617" s="39"/>
      <c r="AW617" s="42"/>
      <c r="AX617" s="42"/>
      <c r="AY617" s="42"/>
      <c r="AZ617" s="37"/>
      <c r="BA617" s="37"/>
      <c r="BB617" s="37"/>
      <c r="BC617" s="37"/>
      <c r="BD617" s="159"/>
      <c r="BE617" s="27"/>
      <c r="BF617" s="20"/>
      <c r="BG617" s="30"/>
      <c r="BH617" s="94"/>
      <c r="BI617" s="60"/>
      <c r="BJ617" s="60"/>
    </row>
    <row r="618" spans="1:62" s="33" customFormat="1" ht="15" x14ac:dyDescent="0.2">
      <c r="A618" s="20"/>
      <c r="B618" s="36"/>
      <c r="C618" s="20"/>
      <c r="D618" s="20"/>
      <c r="E618" s="46"/>
      <c r="F618" s="20"/>
      <c r="G618" s="35"/>
      <c r="H618" s="35"/>
      <c r="I618" s="37"/>
      <c r="J618" s="51"/>
      <c r="K618" s="160"/>
      <c r="L618" s="25"/>
      <c r="M618" s="157"/>
      <c r="N618" s="25"/>
      <c r="O618" s="158"/>
      <c r="P618" s="158"/>
      <c r="Q618" s="177"/>
      <c r="R618" s="25"/>
      <c r="S618" s="20"/>
      <c r="T618" s="20"/>
      <c r="U618" s="20"/>
      <c r="V618" s="26"/>
      <c r="W618" s="48"/>
      <c r="X618" s="175"/>
      <c r="Y618" s="20"/>
      <c r="Z618" s="39"/>
      <c r="AA618" s="40"/>
      <c r="AB618" s="27"/>
      <c r="AC618" s="27"/>
      <c r="AD618" s="27"/>
      <c r="AE618" s="40"/>
      <c r="AF618" s="24"/>
      <c r="AG618" s="39"/>
      <c r="AH618" s="39"/>
      <c r="AI618" s="37"/>
      <c r="AJ618" s="37"/>
      <c r="AK618" s="39"/>
      <c r="AL618" s="39"/>
      <c r="AM618" s="37"/>
      <c r="AN618" s="37"/>
      <c r="AO618" s="27"/>
      <c r="AP618" s="27"/>
      <c r="AQ618" s="27"/>
      <c r="AR618" s="27"/>
      <c r="AS618" s="42"/>
      <c r="AT618" s="41"/>
      <c r="AU618" s="42"/>
      <c r="AV618" s="39"/>
      <c r="AW618" s="42"/>
      <c r="AX618" s="42"/>
      <c r="AY618" s="42"/>
      <c r="AZ618" s="37"/>
      <c r="BA618" s="37"/>
      <c r="BB618" s="37"/>
      <c r="BC618" s="37"/>
      <c r="BD618" s="159"/>
      <c r="BE618" s="27"/>
      <c r="BF618" s="20"/>
      <c r="BG618" s="30"/>
      <c r="BH618" s="94"/>
      <c r="BI618" s="60"/>
      <c r="BJ618" s="60"/>
    </row>
    <row r="619" spans="1:62" s="33" customFormat="1" ht="15" x14ac:dyDescent="0.2">
      <c r="A619" s="20"/>
      <c r="B619" s="36"/>
      <c r="C619" s="20"/>
      <c r="D619" s="20"/>
      <c r="E619" s="46"/>
      <c r="F619" s="20"/>
      <c r="G619" s="35"/>
      <c r="H619" s="35"/>
      <c r="I619" s="37"/>
      <c r="J619" s="51"/>
      <c r="K619" s="160"/>
      <c r="L619" s="25"/>
      <c r="M619" s="157"/>
      <c r="N619" s="25"/>
      <c r="O619" s="158"/>
      <c r="P619" s="158"/>
      <c r="Q619" s="177"/>
      <c r="R619" s="25"/>
      <c r="S619" s="20"/>
      <c r="T619" s="20"/>
      <c r="U619" s="20"/>
      <c r="V619" s="26"/>
      <c r="W619" s="48"/>
      <c r="X619" s="175"/>
      <c r="Y619" s="20"/>
      <c r="Z619" s="39"/>
      <c r="AA619" s="40"/>
      <c r="AB619" s="27"/>
      <c r="AC619" s="27"/>
      <c r="AD619" s="27"/>
      <c r="AE619" s="40"/>
      <c r="AF619" s="24"/>
      <c r="AG619" s="39"/>
      <c r="AH619" s="39"/>
      <c r="AI619" s="37"/>
      <c r="AJ619" s="37"/>
      <c r="AK619" s="39"/>
      <c r="AL619" s="39"/>
      <c r="AM619" s="37"/>
      <c r="AN619" s="37"/>
      <c r="AO619" s="27"/>
      <c r="AP619" s="27"/>
      <c r="AQ619" s="27"/>
      <c r="AR619" s="27"/>
      <c r="AS619" s="42"/>
      <c r="AT619" s="41"/>
      <c r="AU619" s="42"/>
      <c r="AV619" s="39"/>
      <c r="AW619" s="42"/>
      <c r="AX619" s="42"/>
      <c r="AY619" s="42"/>
      <c r="AZ619" s="37"/>
      <c r="BA619" s="37"/>
      <c r="BB619" s="37"/>
      <c r="BC619" s="37"/>
      <c r="BD619" s="159"/>
      <c r="BE619" s="27"/>
      <c r="BF619" s="20"/>
      <c r="BG619" s="30"/>
      <c r="BH619" s="94"/>
      <c r="BI619" s="60"/>
      <c r="BJ619" s="60"/>
    </row>
    <row r="620" spans="1:62" s="33" customFormat="1" ht="15" x14ac:dyDescent="0.2">
      <c r="A620" s="20"/>
      <c r="B620" s="36"/>
      <c r="C620" s="20"/>
      <c r="D620" s="20"/>
      <c r="E620" s="46"/>
      <c r="F620" s="20"/>
      <c r="G620" s="35"/>
      <c r="H620" s="35"/>
      <c r="I620" s="37"/>
      <c r="J620" s="51"/>
      <c r="K620" s="160"/>
      <c r="L620" s="25"/>
      <c r="M620" s="157"/>
      <c r="N620" s="25"/>
      <c r="O620" s="158"/>
      <c r="P620" s="158"/>
      <c r="Q620" s="177"/>
      <c r="R620" s="25"/>
      <c r="S620" s="20"/>
      <c r="T620" s="20"/>
      <c r="U620" s="20"/>
      <c r="V620" s="26"/>
      <c r="W620" s="48"/>
      <c r="X620" s="175"/>
      <c r="Y620" s="20"/>
      <c r="Z620" s="39"/>
      <c r="AA620" s="40"/>
      <c r="AB620" s="27"/>
      <c r="AC620" s="27"/>
      <c r="AD620" s="27"/>
      <c r="AE620" s="40"/>
      <c r="AF620" s="24"/>
      <c r="AG620" s="39"/>
      <c r="AH620" s="39"/>
      <c r="AI620" s="37"/>
      <c r="AJ620" s="37"/>
      <c r="AK620" s="39"/>
      <c r="AL620" s="39"/>
      <c r="AM620" s="37"/>
      <c r="AN620" s="37"/>
      <c r="AO620" s="27"/>
      <c r="AP620" s="27"/>
      <c r="AQ620" s="27"/>
      <c r="AR620" s="27"/>
      <c r="AS620" s="42"/>
      <c r="AT620" s="41"/>
      <c r="AU620" s="42"/>
      <c r="AV620" s="39"/>
      <c r="AW620" s="42"/>
      <c r="AX620" s="42"/>
      <c r="AY620" s="42"/>
      <c r="AZ620" s="37"/>
      <c r="BA620" s="37"/>
      <c r="BB620" s="37"/>
      <c r="BC620" s="37"/>
      <c r="BD620" s="159"/>
      <c r="BE620" s="27"/>
      <c r="BF620" s="20"/>
      <c r="BG620" s="30"/>
      <c r="BH620" s="94"/>
      <c r="BI620" s="60"/>
      <c r="BJ620" s="60"/>
    </row>
    <row r="621" spans="1:62" s="33" customFormat="1" ht="15" x14ac:dyDescent="0.2">
      <c r="A621" s="20"/>
      <c r="B621" s="36"/>
      <c r="C621" s="20"/>
      <c r="D621" s="20"/>
      <c r="E621" s="46"/>
      <c r="F621" s="20"/>
      <c r="G621" s="35"/>
      <c r="H621" s="35"/>
      <c r="I621" s="37"/>
      <c r="J621" s="51"/>
      <c r="K621" s="160"/>
      <c r="L621" s="25"/>
      <c r="M621" s="157"/>
      <c r="N621" s="25"/>
      <c r="O621" s="158"/>
      <c r="P621" s="158"/>
      <c r="Q621" s="177"/>
      <c r="R621" s="25"/>
      <c r="S621" s="20"/>
      <c r="T621" s="20"/>
      <c r="U621" s="20"/>
      <c r="V621" s="26"/>
      <c r="W621" s="48"/>
      <c r="X621" s="175"/>
      <c r="Y621" s="20"/>
      <c r="Z621" s="39"/>
      <c r="AA621" s="40"/>
      <c r="AB621" s="27"/>
      <c r="AC621" s="27"/>
      <c r="AD621" s="27"/>
      <c r="AE621" s="40"/>
      <c r="AF621" s="24"/>
      <c r="AG621" s="39"/>
      <c r="AH621" s="39"/>
      <c r="AI621" s="37"/>
      <c r="AJ621" s="37"/>
      <c r="AK621" s="39"/>
      <c r="AL621" s="39"/>
      <c r="AM621" s="37"/>
      <c r="AN621" s="37"/>
      <c r="AO621" s="27"/>
      <c r="AP621" s="27"/>
      <c r="AQ621" s="27"/>
      <c r="AR621" s="27"/>
      <c r="AS621" s="42"/>
      <c r="AT621" s="41"/>
      <c r="AU621" s="42"/>
      <c r="AV621" s="39"/>
      <c r="AW621" s="42"/>
      <c r="AX621" s="42"/>
      <c r="AY621" s="42"/>
      <c r="AZ621" s="37"/>
      <c r="BA621" s="37"/>
      <c r="BB621" s="37"/>
      <c r="BC621" s="37"/>
      <c r="BD621" s="159"/>
      <c r="BE621" s="27"/>
      <c r="BF621" s="20"/>
      <c r="BG621" s="30"/>
      <c r="BH621" s="94"/>
      <c r="BI621" s="60"/>
      <c r="BJ621" s="60"/>
    </row>
    <row r="622" spans="1:62" s="33" customFormat="1" ht="15" x14ac:dyDescent="0.2">
      <c r="A622" s="20"/>
      <c r="B622" s="36"/>
      <c r="C622" s="20"/>
      <c r="D622" s="20"/>
      <c r="E622" s="46"/>
      <c r="F622" s="20"/>
      <c r="G622" s="35"/>
      <c r="H622" s="35"/>
      <c r="I622" s="37"/>
      <c r="J622" s="51"/>
      <c r="K622" s="160"/>
      <c r="L622" s="25"/>
      <c r="M622" s="157"/>
      <c r="N622" s="25"/>
      <c r="O622" s="158"/>
      <c r="P622" s="158"/>
      <c r="Q622" s="177"/>
      <c r="R622" s="25"/>
      <c r="S622" s="20"/>
      <c r="T622" s="20"/>
      <c r="U622" s="20"/>
      <c r="V622" s="26"/>
      <c r="W622" s="48"/>
      <c r="X622" s="175"/>
      <c r="Y622" s="20"/>
      <c r="Z622" s="39"/>
      <c r="AA622" s="40"/>
      <c r="AB622" s="27"/>
      <c r="AC622" s="27"/>
      <c r="AD622" s="27"/>
      <c r="AE622" s="40"/>
      <c r="AF622" s="24"/>
      <c r="AG622" s="39"/>
      <c r="AH622" s="39"/>
      <c r="AI622" s="37"/>
      <c r="AJ622" s="37"/>
      <c r="AK622" s="39"/>
      <c r="AL622" s="39"/>
      <c r="AM622" s="37"/>
      <c r="AN622" s="37"/>
      <c r="AO622" s="27"/>
      <c r="AP622" s="27"/>
      <c r="AQ622" s="27"/>
      <c r="AR622" s="27"/>
      <c r="AS622" s="42"/>
      <c r="AT622" s="41"/>
      <c r="AU622" s="42"/>
      <c r="AV622" s="39"/>
      <c r="AW622" s="42"/>
      <c r="AX622" s="42"/>
      <c r="AY622" s="42"/>
      <c r="AZ622" s="37"/>
      <c r="BA622" s="37"/>
      <c r="BB622" s="37"/>
      <c r="BC622" s="37"/>
      <c r="BD622" s="159"/>
      <c r="BE622" s="27"/>
      <c r="BF622" s="20"/>
      <c r="BG622" s="30"/>
      <c r="BH622" s="94"/>
      <c r="BI622" s="60"/>
      <c r="BJ622" s="60"/>
    </row>
    <row r="623" spans="1:62" s="33" customFormat="1" ht="15" x14ac:dyDescent="0.2">
      <c r="A623" s="20"/>
      <c r="B623" s="36"/>
      <c r="C623" s="20"/>
      <c r="D623" s="20"/>
      <c r="E623" s="46"/>
      <c r="F623" s="20"/>
      <c r="G623" s="35"/>
      <c r="H623" s="35"/>
      <c r="I623" s="37"/>
      <c r="J623" s="51"/>
      <c r="K623" s="160"/>
      <c r="L623" s="25"/>
      <c r="M623" s="157"/>
      <c r="N623" s="25"/>
      <c r="O623" s="158"/>
      <c r="P623" s="158"/>
      <c r="Q623" s="177"/>
      <c r="R623" s="25"/>
      <c r="S623" s="20"/>
      <c r="T623" s="20"/>
      <c r="U623" s="20"/>
      <c r="V623" s="26"/>
      <c r="W623" s="48"/>
      <c r="X623" s="175"/>
      <c r="Y623" s="20"/>
      <c r="Z623" s="39"/>
      <c r="AA623" s="40"/>
      <c r="AB623" s="27"/>
      <c r="AC623" s="27"/>
      <c r="AD623" s="27"/>
      <c r="AE623" s="40"/>
      <c r="AF623" s="24"/>
      <c r="AG623" s="39"/>
      <c r="AH623" s="39"/>
      <c r="AI623" s="37"/>
      <c r="AJ623" s="37"/>
      <c r="AK623" s="39"/>
      <c r="AL623" s="39"/>
      <c r="AM623" s="37"/>
      <c r="AN623" s="37"/>
      <c r="AO623" s="27"/>
      <c r="AP623" s="27"/>
      <c r="AQ623" s="27"/>
      <c r="AR623" s="27"/>
      <c r="AS623" s="42"/>
      <c r="AT623" s="41"/>
      <c r="AU623" s="42"/>
      <c r="AV623" s="39"/>
      <c r="AW623" s="42"/>
      <c r="AX623" s="42"/>
      <c r="AY623" s="42"/>
      <c r="AZ623" s="37"/>
      <c r="BA623" s="37"/>
      <c r="BB623" s="37"/>
      <c r="BC623" s="37"/>
      <c r="BD623" s="159"/>
      <c r="BE623" s="27"/>
      <c r="BF623" s="20"/>
      <c r="BG623" s="30"/>
      <c r="BH623" s="94"/>
      <c r="BI623" s="60"/>
      <c r="BJ623" s="60"/>
    </row>
    <row r="624" spans="1:62" s="33" customFormat="1" ht="15" x14ac:dyDescent="0.2">
      <c r="A624" s="20"/>
      <c r="B624" s="36"/>
      <c r="C624" s="20"/>
      <c r="D624" s="20"/>
      <c r="E624" s="46"/>
      <c r="F624" s="20"/>
      <c r="G624" s="35"/>
      <c r="H624" s="35"/>
      <c r="I624" s="37"/>
      <c r="J624" s="51"/>
      <c r="K624" s="160"/>
      <c r="L624" s="25"/>
      <c r="M624" s="157"/>
      <c r="N624" s="25"/>
      <c r="O624" s="158"/>
      <c r="P624" s="158"/>
      <c r="Q624" s="177"/>
      <c r="R624" s="25"/>
      <c r="S624" s="20"/>
      <c r="T624" s="20"/>
      <c r="U624" s="20"/>
      <c r="V624" s="26"/>
      <c r="W624" s="48"/>
      <c r="X624" s="175"/>
      <c r="Y624" s="20"/>
      <c r="Z624" s="39"/>
      <c r="AA624" s="40"/>
      <c r="AB624" s="27"/>
      <c r="AC624" s="27"/>
      <c r="AD624" s="27"/>
      <c r="AE624" s="40"/>
      <c r="AF624" s="24"/>
      <c r="AG624" s="39"/>
      <c r="AH624" s="39"/>
      <c r="AI624" s="37"/>
      <c r="AJ624" s="37"/>
      <c r="AK624" s="39"/>
      <c r="AL624" s="39"/>
      <c r="AM624" s="37"/>
      <c r="AN624" s="37"/>
      <c r="AO624" s="27"/>
      <c r="AP624" s="27"/>
      <c r="AQ624" s="27"/>
      <c r="AR624" s="27"/>
      <c r="AS624" s="42"/>
      <c r="AT624" s="41"/>
      <c r="AU624" s="42"/>
      <c r="AV624" s="39"/>
      <c r="AW624" s="42"/>
      <c r="AX624" s="42"/>
      <c r="AY624" s="42"/>
      <c r="AZ624" s="37"/>
      <c r="BA624" s="37"/>
      <c r="BB624" s="37"/>
      <c r="BC624" s="37"/>
      <c r="BD624" s="159"/>
      <c r="BE624" s="27"/>
      <c r="BF624" s="20"/>
      <c r="BG624" s="30"/>
      <c r="BH624" s="94"/>
      <c r="BI624" s="60"/>
      <c r="BJ624" s="60"/>
    </row>
    <row r="625" spans="1:62" s="33" customFormat="1" ht="15" x14ac:dyDescent="0.2">
      <c r="A625" s="20"/>
      <c r="B625" s="36"/>
      <c r="C625" s="20"/>
      <c r="D625" s="20"/>
      <c r="E625" s="46"/>
      <c r="F625" s="20"/>
      <c r="G625" s="35"/>
      <c r="H625" s="35"/>
      <c r="I625" s="37"/>
      <c r="J625" s="51"/>
      <c r="K625" s="160"/>
      <c r="L625" s="25"/>
      <c r="M625" s="157"/>
      <c r="N625" s="25"/>
      <c r="O625" s="158"/>
      <c r="P625" s="158"/>
      <c r="Q625" s="177"/>
      <c r="R625" s="25"/>
      <c r="S625" s="20"/>
      <c r="T625" s="20"/>
      <c r="U625" s="20"/>
      <c r="V625" s="26"/>
      <c r="W625" s="48"/>
      <c r="X625" s="175"/>
      <c r="Y625" s="20"/>
      <c r="Z625" s="39"/>
      <c r="AA625" s="40"/>
      <c r="AB625" s="27"/>
      <c r="AC625" s="27"/>
      <c r="AD625" s="27"/>
      <c r="AE625" s="40"/>
      <c r="AF625" s="24"/>
      <c r="AG625" s="39"/>
      <c r="AH625" s="39"/>
      <c r="AI625" s="37"/>
      <c r="AJ625" s="37"/>
      <c r="AK625" s="39"/>
      <c r="AL625" s="39"/>
      <c r="AM625" s="37"/>
      <c r="AN625" s="37"/>
      <c r="AO625" s="27"/>
      <c r="AP625" s="27"/>
      <c r="AQ625" s="27"/>
      <c r="AR625" s="27"/>
      <c r="AS625" s="42"/>
      <c r="AT625" s="41"/>
      <c r="AU625" s="42"/>
      <c r="AV625" s="39"/>
      <c r="AW625" s="42"/>
      <c r="AX625" s="42"/>
      <c r="AY625" s="42"/>
      <c r="AZ625" s="37"/>
      <c r="BA625" s="37"/>
      <c r="BB625" s="37"/>
      <c r="BC625" s="37"/>
      <c r="BD625" s="159"/>
      <c r="BE625" s="27"/>
      <c r="BF625" s="20"/>
      <c r="BG625" s="30"/>
      <c r="BH625" s="94"/>
      <c r="BI625" s="60"/>
      <c r="BJ625" s="60"/>
    </row>
    <row r="626" spans="1:62" s="33" customFormat="1" ht="15" x14ac:dyDescent="0.2">
      <c r="A626" s="20"/>
      <c r="B626" s="36"/>
      <c r="C626" s="20"/>
      <c r="D626" s="20"/>
      <c r="E626" s="46"/>
      <c r="F626" s="20"/>
      <c r="G626" s="35"/>
      <c r="H626" s="35"/>
      <c r="I626" s="37"/>
      <c r="J626" s="51"/>
      <c r="K626" s="160"/>
      <c r="L626" s="25"/>
      <c r="M626" s="157"/>
      <c r="N626" s="25"/>
      <c r="O626" s="158"/>
      <c r="P626" s="158"/>
      <c r="Q626" s="177"/>
      <c r="R626" s="25"/>
      <c r="S626" s="20"/>
      <c r="T626" s="20"/>
      <c r="U626" s="20"/>
      <c r="V626" s="26"/>
      <c r="W626" s="48"/>
      <c r="X626" s="175"/>
      <c r="Y626" s="20"/>
      <c r="Z626" s="39"/>
      <c r="AA626" s="40"/>
      <c r="AB626" s="27"/>
      <c r="AC626" s="27"/>
      <c r="AD626" s="27"/>
      <c r="AE626" s="40"/>
      <c r="AF626" s="24"/>
      <c r="AG626" s="39"/>
      <c r="AH626" s="39"/>
      <c r="AI626" s="37"/>
      <c r="AJ626" s="37"/>
      <c r="AK626" s="39"/>
      <c r="AL626" s="39"/>
      <c r="AM626" s="37"/>
      <c r="AN626" s="37"/>
      <c r="AO626" s="27"/>
      <c r="AP626" s="27"/>
      <c r="AQ626" s="27"/>
      <c r="AR626" s="27"/>
      <c r="AS626" s="42"/>
      <c r="AT626" s="41"/>
      <c r="AU626" s="42"/>
      <c r="AV626" s="39"/>
      <c r="AW626" s="42"/>
      <c r="AX626" s="42"/>
      <c r="AY626" s="42"/>
      <c r="AZ626" s="37"/>
      <c r="BA626" s="37"/>
      <c r="BB626" s="37"/>
      <c r="BC626" s="37"/>
      <c r="BD626" s="159"/>
      <c r="BE626" s="27"/>
      <c r="BF626" s="20"/>
      <c r="BG626" s="30"/>
      <c r="BH626" s="94"/>
      <c r="BI626" s="60"/>
      <c r="BJ626" s="60"/>
    </row>
    <row r="627" spans="1:62" s="33" customFormat="1" ht="15" x14ac:dyDescent="0.2">
      <c r="A627" s="20"/>
      <c r="B627" s="36"/>
      <c r="C627" s="20"/>
      <c r="D627" s="20"/>
      <c r="E627" s="46"/>
      <c r="F627" s="20"/>
      <c r="G627" s="35"/>
      <c r="H627" s="35"/>
      <c r="I627" s="37"/>
      <c r="J627" s="51"/>
      <c r="K627" s="160"/>
      <c r="L627" s="25"/>
      <c r="M627" s="157"/>
      <c r="N627" s="25"/>
      <c r="O627" s="158"/>
      <c r="P627" s="158"/>
      <c r="Q627" s="177"/>
      <c r="R627" s="25"/>
      <c r="S627" s="20"/>
      <c r="T627" s="20"/>
      <c r="U627" s="20"/>
      <c r="V627" s="26"/>
      <c r="W627" s="48"/>
      <c r="X627" s="175"/>
      <c r="Y627" s="20"/>
      <c r="Z627" s="39"/>
      <c r="AA627" s="40"/>
      <c r="AB627" s="27"/>
      <c r="AC627" s="27"/>
      <c r="AD627" s="27"/>
      <c r="AE627" s="40"/>
      <c r="AF627" s="24"/>
      <c r="AG627" s="39"/>
      <c r="AH627" s="39"/>
      <c r="AI627" s="37"/>
      <c r="AJ627" s="37"/>
      <c r="AK627" s="39"/>
      <c r="AL627" s="39"/>
      <c r="AM627" s="37"/>
      <c r="AN627" s="37"/>
      <c r="AO627" s="27"/>
      <c r="AP627" s="27"/>
      <c r="AQ627" s="27"/>
      <c r="AR627" s="27"/>
      <c r="AS627" s="42"/>
      <c r="AT627" s="41"/>
      <c r="AU627" s="42"/>
      <c r="AV627" s="39"/>
      <c r="AW627" s="42"/>
      <c r="AX627" s="42"/>
      <c r="AY627" s="42"/>
      <c r="AZ627" s="37"/>
      <c r="BA627" s="37"/>
      <c r="BB627" s="37"/>
      <c r="BC627" s="37"/>
      <c r="BD627" s="159"/>
      <c r="BE627" s="27"/>
      <c r="BF627" s="20"/>
      <c r="BG627" s="30"/>
      <c r="BH627" s="94"/>
      <c r="BI627" s="60"/>
      <c r="BJ627" s="60"/>
    </row>
    <row r="628" spans="1:62" s="33" customFormat="1" ht="15" x14ac:dyDescent="0.2">
      <c r="A628" s="20"/>
      <c r="B628" s="36"/>
      <c r="C628" s="20"/>
      <c r="D628" s="20"/>
      <c r="E628" s="46"/>
      <c r="F628" s="20"/>
      <c r="G628" s="35"/>
      <c r="H628" s="35"/>
      <c r="I628" s="37"/>
      <c r="J628" s="51"/>
      <c r="K628" s="160"/>
      <c r="L628" s="25"/>
      <c r="M628" s="157"/>
      <c r="N628" s="25"/>
      <c r="O628" s="158"/>
      <c r="P628" s="158"/>
      <c r="Q628" s="177"/>
      <c r="R628" s="25"/>
      <c r="S628" s="20"/>
      <c r="T628" s="20"/>
      <c r="U628" s="20"/>
      <c r="V628" s="26"/>
      <c r="W628" s="48"/>
      <c r="X628" s="175"/>
      <c r="Y628" s="20"/>
      <c r="Z628" s="39"/>
      <c r="AA628" s="40"/>
      <c r="AB628" s="27"/>
      <c r="AC628" s="27"/>
      <c r="AD628" s="27"/>
      <c r="AE628" s="40"/>
      <c r="AF628" s="24"/>
      <c r="AG628" s="39"/>
      <c r="AH628" s="39"/>
      <c r="AI628" s="37"/>
      <c r="AJ628" s="37"/>
      <c r="AK628" s="39"/>
      <c r="AL628" s="39"/>
      <c r="AM628" s="37"/>
      <c r="AN628" s="37"/>
      <c r="AO628" s="27"/>
      <c r="AP628" s="27"/>
      <c r="AQ628" s="27"/>
      <c r="AR628" s="27"/>
      <c r="AS628" s="42"/>
      <c r="AT628" s="41"/>
      <c r="AU628" s="42"/>
      <c r="AV628" s="39"/>
      <c r="AW628" s="42"/>
      <c r="AX628" s="42"/>
      <c r="AY628" s="42"/>
      <c r="AZ628" s="37"/>
      <c r="BA628" s="37"/>
      <c r="BB628" s="37"/>
      <c r="BC628" s="37"/>
      <c r="BD628" s="159"/>
      <c r="BE628" s="27"/>
      <c r="BF628" s="20"/>
      <c r="BG628" s="30"/>
      <c r="BH628" s="94"/>
      <c r="BI628" s="60"/>
      <c r="BJ628" s="60"/>
    </row>
    <row r="629" spans="1:62" s="33" customFormat="1" ht="15" x14ac:dyDescent="0.2">
      <c r="A629" s="20"/>
      <c r="B629" s="36"/>
      <c r="C629" s="20"/>
      <c r="D629" s="20"/>
      <c r="E629" s="46"/>
      <c r="F629" s="20"/>
      <c r="G629" s="35"/>
      <c r="H629" s="35"/>
      <c r="I629" s="37"/>
      <c r="J629" s="51"/>
      <c r="K629" s="160"/>
      <c r="L629" s="25"/>
      <c r="M629" s="157"/>
      <c r="N629" s="25"/>
      <c r="O629" s="158"/>
      <c r="P629" s="158"/>
      <c r="Q629" s="177"/>
      <c r="R629" s="25"/>
      <c r="S629" s="20"/>
      <c r="T629" s="20"/>
      <c r="U629" s="20"/>
      <c r="V629" s="26"/>
      <c r="W629" s="48"/>
      <c r="X629" s="175"/>
      <c r="Y629" s="20"/>
      <c r="Z629" s="39"/>
      <c r="AA629" s="40"/>
      <c r="AB629" s="27"/>
      <c r="AC629" s="27"/>
      <c r="AD629" s="27"/>
      <c r="AE629" s="40"/>
      <c r="AF629" s="24"/>
      <c r="AG629" s="39"/>
      <c r="AH629" s="39"/>
      <c r="AI629" s="37"/>
      <c r="AJ629" s="37"/>
      <c r="AK629" s="39"/>
      <c r="AL629" s="39"/>
      <c r="AM629" s="37"/>
      <c r="AN629" s="37"/>
      <c r="AO629" s="27"/>
      <c r="AP629" s="27"/>
      <c r="AQ629" s="27"/>
      <c r="AR629" s="27"/>
      <c r="AS629" s="42"/>
      <c r="AT629" s="41"/>
      <c r="AU629" s="42"/>
      <c r="AV629" s="39"/>
      <c r="AW629" s="42"/>
      <c r="AX629" s="42"/>
      <c r="AY629" s="42"/>
      <c r="AZ629" s="37"/>
      <c r="BA629" s="37"/>
      <c r="BB629" s="37"/>
      <c r="BC629" s="37"/>
      <c r="BD629" s="159"/>
      <c r="BE629" s="27"/>
      <c r="BF629" s="20"/>
      <c r="BG629" s="30"/>
      <c r="BH629" s="94"/>
      <c r="BI629" s="60"/>
      <c r="BJ629" s="60"/>
    </row>
    <row r="630" spans="1:62" s="33" customFormat="1" ht="15" x14ac:dyDescent="0.2">
      <c r="A630" s="20"/>
      <c r="B630" s="36"/>
      <c r="C630" s="20"/>
      <c r="D630" s="20"/>
      <c r="E630" s="46"/>
      <c r="F630" s="20"/>
      <c r="G630" s="35"/>
      <c r="H630" s="35"/>
      <c r="I630" s="37"/>
      <c r="J630" s="51"/>
      <c r="K630" s="160"/>
      <c r="L630" s="25"/>
      <c r="M630" s="157"/>
      <c r="N630" s="25"/>
      <c r="O630" s="158"/>
      <c r="P630" s="158"/>
      <c r="Q630" s="177"/>
      <c r="R630" s="25"/>
      <c r="S630" s="20"/>
      <c r="T630" s="20"/>
      <c r="U630" s="20"/>
      <c r="V630" s="26"/>
      <c r="W630" s="48"/>
      <c r="X630" s="175"/>
      <c r="Y630" s="20"/>
      <c r="Z630" s="39"/>
      <c r="AA630" s="40"/>
      <c r="AB630" s="27"/>
      <c r="AC630" s="27"/>
      <c r="AD630" s="27"/>
      <c r="AE630" s="40"/>
      <c r="AF630" s="24"/>
      <c r="AG630" s="39"/>
      <c r="AH630" s="39"/>
      <c r="AI630" s="37"/>
      <c r="AJ630" s="37"/>
      <c r="AK630" s="39"/>
      <c r="AL630" s="39"/>
      <c r="AM630" s="37"/>
      <c r="AN630" s="37"/>
      <c r="AO630" s="27"/>
      <c r="AP630" s="27"/>
      <c r="AQ630" s="27"/>
      <c r="AR630" s="27"/>
      <c r="AS630" s="42"/>
      <c r="AT630" s="41"/>
      <c r="AU630" s="42"/>
      <c r="AV630" s="39"/>
      <c r="AW630" s="42"/>
      <c r="AX630" s="42"/>
      <c r="AY630" s="42"/>
      <c r="AZ630" s="37"/>
      <c r="BA630" s="37"/>
      <c r="BB630" s="37"/>
      <c r="BC630" s="37"/>
      <c r="BD630" s="159"/>
      <c r="BE630" s="27"/>
      <c r="BF630" s="20"/>
      <c r="BG630" s="30"/>
      <c r="BH630" s="94"/>
      <c r="BI630" s="60"/>
      <c r="BJ630" s="60"/>
    </row>
    <row r="631" spans="1:62" s="33" customFormat="1" ht="15" x14ac:dyDescent="0.2">
      <c r="A631" s="20"/>
      <c r="B631" s="36"/>
      <c r="C631" s="20"/>
      <c r="D631" s="20"/>
      <c r="E631" s="46"/>
      <c r="F631" s="20"/>
      <c r="G631" s="35"/>
      <c r="H631" s="35"/>
      <c r="I631" s="37"/>
      <c r="J631" s="51"/>
      <c r="K631" s="160"/>
      <c r="L631" s="25"/>
      <c r="M631" s="157"/>
      <c r="N631" s="25"/>
      <c r="O631" s="158"/>
      <c r="P631" s="158"/>
      <c r="Q631" s="177"/>
      <c r="R631" s="25"/>
      <c r="S631" s="20"/>
      <c r="T631" s="20"/>
      <c r="U631" s="20"/>
      <c r="V631" s="26"/>
      <c r="W631" s="48"/>
      <c r="X631" s="175"/>
      <c r="Y631" s="20"/>
      <c r="Z631" s="39"/>
      <c r="AA631" s="40"/>
      <c r="AB631" s="27"/>
      <c r="AC631" s="27"/>
      <c r="AD631" s="27"/>
      <c r="AE631" s="40"/>
      <c r="AF631" s="24"/>
      <c r="AG631" s="39"/>
      <c r="AH631" s="39"/>
      <c r="AI631" s="37"/>
      <c r="AJ631" s="37"/>
      <c r="AK631" s="39"/>
      <c r="AL631" s="39"/>
      <c r="AM631" s="37"/>
      <c r="AN631" s="37"/>
      <c r="AO631" s="27"/>
      <c r="AP631" s="27"/>
      <c r="AQ631" s="27"/>
      <c r="AR631" s="27"/>
      <c r="AS631" s="42"/>
      <c r="AT631" s="41"/>
      <c r="AU631" s="42"/>
      <c r="AV631" s="39"/>
      <c r="AW631" s="42"/>
      <c r="AX631" s="42"/>
      <c r="AY631" s="42"/>
      <c r="AZ631" s="37"/>
      <c r="BA631" s="37"/>
      <c r="BB631" s="37"/>
      <c r="BC631" s="37"/>
      <c r="BD631" s="159"/>
      <c r="BE631" s="27"/>
      <c r="BF631" s="20"/>
      <c r="BG631" s="30"/>
      <c r="BH631" s="94"/>
      <c r="BI631" s="60"/>
      <c r="BJ631" s="60"/>
    </row>
    <row r="632" spans="1:62" s="33" customFormat="1" ht="15" x14ac:dyDescent="0.2">
      <c r="A632" s="20"/>
      <c r="B632" s="36"/>
      <c r="C632" s="20"/>
      <c r="D632" s="20"/>
      <c r="E632" s="46"/>
      <c r="F632" s="20"/>
      <c r="G632" s="35"/>
      <c r="H632" s="35"/>
      <c r="I632" s="37"/>
      <c r="J632" s="51"/>
      <c r="K632" s="160"/>
      <c r="L632" s="25"/>
      <c r="M632" s="157"/>
      <c r="N632" s="25"/>
      <c r="O632" s="158"/>
      <c r="P632" s="158"/>
      <c r="Q632" s="177"/>
      <c r="R632" s="25"/>
      <c r="S632" s="20"/>
      <c r="T632" s="20"/>
      <c r="U632" s="20"/>
      <c r="V632" s="26"/>
      <c r="W632" s="48"/>
      <c r="X632" s="175"/>
      <c r="Y632" s="20"/>
      <c r="Z632" s="39"/>
      <c r="AA632" s="40"/>
      <c r="AB632" s="27"/>
      <c r="AC632" s="27"/>
      <c r="AD632" s="27"/>
      <c r="AE632" s="40"/>
      <c r="AF632" s="24"/>
      <c r="AG632" s="39"/>
      <c r="AH632" s="39"/>
      <c r="AI632" s="37"/>
      <c r="AJ632" s="37"/>
      <c r="AK632" s="39"/>
      <c r="AL632" s="39"/>
      <c r="AM632" s="37"/>
      <c r="AN632" s="37"/>
      <c r="AO632" s="27"/>
      <c r="AP632" s="27"/>
      <c r="AQ632" s="27"/>
      <c r="AR632" s="27"/>
      <c r="AS632" s="42"/>
      <c r="AT632" s="41"/>
      <c r="AU632" s="42"/>
      <c r="AV632" s="39"/>
      <c r="AW632" s="42"/>
      <c r="AX632" s="42"/>
      <c r="AY632" s="42"/>
      <c r="AZ632" s="37"/>
      <c r="BA632" s="37"/>
      <c r="BB632" s="37"/>
      <c r="BC632" s="37"/>
      <c r="BD632" s="159"/>
      <c r="BE632" s="27"/>
      <c r="BF632" s="20"/>
      <c r="BG632" s="30"/>
      <c r="BH632" s="94"/>
      <c r="BI632" s="60"/>
      <c r="BJ632" s="60"/>
    </row>
    <row r="633" spans="1:62" s="33" customFormat="1" ht="15" x14ac:dyDescent="0.2">
      <c r="A633" s="20"/>
      <c r="B633" s="36"/>
      <c r="C633" s="20"/>
      <c r="D633" s="20"/>
      <c r="E633" s="46"/>
      <c r="F633" s="20"/>
      <c r="G633" s="35"/>
      <c r="H633" s="35"/>
      <c r="I633" s="37"/>
      <c r="J633" s="51"/>
      <c r="K633" s="160"/>
      <c r="L633" s="25"/>
      <c r="M633" s="157"/>
      <c r="N633" s="25"/>
      <c r="O633" s="158"/>
      <c r="P633" s="158"/>
      <c r="Q633" s="177"/>
      <c r="R633" s="25"/>
      <c r="S633" s="20"/>
      <c r="T633" s="20"/>
      <c r="U633" s="20"/>
      <c r="V633" s="26"/>
      <c r="W633" s="48"/>
      <c r="X633" s="175"/>
      <c r="Y633" s="20"/>
      <c r="Z633" s="39"/>
      <c r="AA633" s="40"/>
      <c r="AB633" s="27"/>
      <c r="AC633" s="27"/>
      <c r="AD633" s="27"/>
      <c r="AE633" s="40"/>
      <c r="AF633" s="24"/>
      <c r="AG633" s="39"/>
      <c r="AH633" s="39"/>
      <c r="AI633" s="37"/>
      <c r="AJ633" s="37"/>
      <c r="AK633" s="39"/>
      <c r="AL633" s="39"/>
      <c r="AM633" s="37"/>
      <c r="AN633" s="37"/>
      <c r="AO633" s="27"/>
      <c r="AP633" s="27"/>
      <c r="AQ633" s="27"/>
      <c r="AR633" s="27"/>
      <c r="AS633" s="42"/>
      <c r="AT633" s="41"/>
      <c r="AU633" s="42"/>
      <c r="AV633" s="39"/>
      <c r="AW633" s="42"/>
      <c r="AX633" s="42"/>
      <c r="AY633" s="42"/>
      <c r="AZ633" s="37"/>
      <c r="BA633" s="37"/>
      <c r="BB633" s="37"/>
      <c r="BC633" s="37"/>
      <c r="BD633" s="159"/>
      <c r="BE633" s="27"/>
      <c r="BF633" s="20"/>
      <c r="BG633" s="30"/>
      <c r="BH633" s="94"/>
      <c r="BI633" s="60"/>
      <c r="BJ633" s="60"/>
    </row>
    <row r="634" spans="1:62" s="33" customFormat="1" ht="15" x14ac:dyDescent="0.2">
      <c r="A634" s="20"/>
      <c r="B634" s="36"/>
      <c r="C634" s="20"/>
      <c r="D634" s="20"/>
      <c r="E634" s="46"/>
      <c r="F634" s="20"/>
      <c r="G634" s="35"/>
      <c r="H634" s="35"/>
      <c r="I634" s="37"/>
      <c r="J634" s="51"/>
      <c r="K634" s="160"/>
      <c r="L634" s="25"/>
      <c r="M634" s="157"/>
      <c r="N634" s="25"/>
      <c r="O634" s="158"/>
      <c r="P634" s="158"/>
      <c r="Q634" s="177"/>
      <c r="R634" s="25"/>
      <c r="S634" s="20"/>
      <c r="T634" s="20"/>
      <c r="U634" s="20"/>
      <c r="V634" s="26"/>
      <c r="W634" s="48"/>
      <c r="X634" s="175"/>
      <c r="Y634" s="20"/>
      <c r="Z634" s="39"/>
      <c r="AA634" s="40"/>
      <c r="AB634" s="27"/>
      <c r="AC634" s="27"/>
      <c r="AD634" s="27"/>
      <c r="AE634" s="40"/>
      <c r="AF634" s="24"/>
      <c r="AG634" s="39"/>
      <c r="AH634" s="39"/>
      <c r="AI634" s="37"/>
      <c r="AJ634" s="37"/>
      <c r="AK634" s="39"/>
      <c r="AL634" s="39"/>
      <c r="AM634" s="37"/>
      <c r="AN634" s="37"/>
      <c r="AO634" s="27"/>
      <c r="AP634" s="27"/>
      <c r="AQ634" s="27"/>
      <c r="AR634" s="27"/>
      <c r="AS634" s="42"/>
      <c r="AT634" s="41"/>
      <c r="AU634" s="42"/>
      <c r="AV634" s="39"/>
      <c r="AW634" s="42"/>
      <c r="AX634" s="42"/>
      <c r="AY634" s="42"/>
      <c r="AZ634" s="37"/>
      <c r="BA634" s="37"/>
      <c r="BB634" s="37"/>
      <c r="BC634" s="37"/>
      <c r="BD634" s="159"/>
      <c r="BE634" s="27"/>
      <c r="BF634" s="20"/>
      <c r="BG634" s="30"/>
      <c r="BH634" s="94"/>
      <c r="BI634" s="60"/>
      <c r="BJ634" s="60"/>
    </row>
    <row r="635" spans="1:62" s="33" customFormat="1" ht="15" x14ac:dyDescent="0.2">
      <c r="A635" s="20"/>
      <c r="B635" s="36"/>
      <c r="C635" s="20"/>
      <c r="D635" s="20"/>
      <c r="E635" s="46"/>
      <c r="F635" s="20"/>
      <c r="G635" s="35"/>
      <c r="H635" s="35"/>
      <c r="I635" s="37"/>
      <c r="J635" s="51"/>
      <c r="K635" s="160"/>
      <c r="L635" s="25"/>
      <c r="M635" s="157"/>
      <c r="N635" s="25"/>
      <c r="O635" s="158"/>
      <c r="P635" s="158"/>
      <c r="Q635" s="177"/>
      <c r="R635" s="25"/>
      <c r="S635" s="20"/>
      <c r="T635" s="20"/>
      <c r="U635" s="20"/>
      <c r="V635" s="26"/>
      <c r="W635" s="48"/>
      <c r="X635" s="175"/>
      <c r="Y635" s="20"/>
      <c r="Z635" s="39"/>
      <c r="AA635" s="40"/>
      <c r="AB635" s="27"/>
      <c r="AC635" s="27"/>
      <c r="AD635" s="27"/>
      <c r="AE635" s="40"/>
      <c r="AF635" s="24"/>
      <c r="AG635" s="39"/>
      <c r="AH635" s="39"/>
      <c r="AI635" s="37"/>
      <c r="AJ635" s="37"/>
      <c r="AK635" s="39"/>
      <c r="AL635" s="39"/>
      <c r="AM635" s="37"/>
      <c r="AN635" s="37"/>
      <c r="AO635" s="27"/>
      <c r="AP635" s="27"/>
      <c r="AQ635" s="27"/>
      <c r="AR635" s="27"/>
      <c r="AS635" s="42"/>
      <c r="AT635" s="41"/>
      <c r="AU635" s="42"/>
      <c r="AV635" s="39"/>
      <c r="AW635" s="42"/>
      <c r="AX635" s="42"/>
      <c r="AY635" s="42"/>
      <c r="AZ635" s="37"/>
      <c r="BA635" s="37"/>
      <c r="BB635" s="37"/>
      <c r="BC635" s="37"/>
      <c r="BD635" s="159"/>
      <c r="BE635" s="27"/>
      <c r="BF635" s="20"/>
      <c r="BG635" s="30"/>
      <c r="BH635" s="94"/>
      <c r="BI635" s="60"/>
      <c r="BJ635" s="60"/>
    </row>
    <row r="636" spans="1:62" s="33" customFormat="1" ht="15" x14ac:dyDescent="0.2">
      <c r="A636" s="20"/>
      <c r="B636" s="36"/>
      <c r="C636" s="20"/>
      <c r="D636" s="20"/>
      <c r="E636" s="46"/>
      <c r="F636" s="20"/>
      <c r="G636" s="35"/>
      <c r="H636" s="35"/>
      <c r="I636" s="37"/>
      <c r="J636" s="51"/>
      <c r="K636" s="160"/>
      <c r="L636" s="25"/>
      <c r="M636" s="157"/>
      <c r="N636" s="25"/>
      <c r="O636" s="158"/>
      <c r="P636" s="158"/>
      <c r="Q636" s="177"/>
      <c r="R636" s="25"/>
      <c r="S636" s="20"/>
      <c r="T636" s="20"/>
      <c r="U636" s="20"/>
      <c r="V636" s="26"/>
      <c r="W636" s="48"/>
      <c r="X636" s="175"/>
      <c r="Y636" s="20"/>
      <c r="Z636" s="39"/>
      <c r="AA636" s="40"/>
      <c r="AB636" s="27"/>
      <c r="AC636" s="27"/>
      <c r="AD636" s="27"/>
      <c r="AE636" s="40"/>
      <c r="AF636" s="24"/>
      <c r="AG636" s="39"/>
      <c r="AH636" s="39"/>
      <c r="AI636" s="37"/>
      <c r="AJ636" s="37"/>
      <c r="AK636" s="39"/>
      <c r="AL636" s="39"/>
      <c r="AM636" s="37"/>
      <c r="AN636" s="37"/>
      <c r="AO636" s="27"/>
      <c r="AP636" s="27"/>
      <c r="AQ636" s="27"/>
      <c r="AR636" s="27"/>
      <c r="AS636" s="42"/>
      <c r="AT636" s="41"/>
      <c r="AU636" s="42"/>
      <c r="AV636" s="39"/>
      <c r="AW636" s="42"/>
      <c r="AX636" s="42"/>
      <c r="AY636" s="42"/>
      <c r="AZ636" s="37"/>
      <c r="BA636" s="37"/>
      <c r="BB636" s="37"/>
      <c r="BC636" s="37"/>
      <c r="BD636" s="159"/>
      <c r="BE636" s="27"/>
      <c r="BF636" s="20"/>
      <c r="BG636" s="30"/>
      <c r="BH636" s="94"/>
      <c r="BI636" s="60"/>
      <c r="BJ636" s="60"/>
    </row>
    <row r="637" spans="1:62" s="33" customFormat="1" ht="15" x14ac:dyDescent="0.2">
      <c r="A637" s="20"/>
      <c r="B637" s="36"/>
      <c r="C637" s="20"/>
      <c r="D637" s="20"/>
      <c r="E637" s="46"/>
      <c r="F637" s="20"/>
      <c r="G637" s="35"/>
      <c r="H637" s="35"/>
      <c r="I637" s="37"/>
      <c r="J637" s="51"/>
      <c r="K637" s="160"/>
      <c r="L637" s="25"/>
      <c r="M637" s="157"/>
      <c r="N637" s="25"/>
      <c r="O637" s="158"/>
      <c r="P637" s="158"/>
      <c r="Q637" s="177"/>
      <c r="R637" s="25"/>
      <c r="S637" s="20"/>
      <c r="T637" s="20"/>
      <c r="U637" s="20"/>
      <c r="V637" s="26"/>
      <c r="W637" s="48"/>
      <c r="X637" s="175"/>
      <c r="Y637" s="20"/>
      <c r="Z637" s="39"/>
      <c r="AA637" s="40"/>
      <c r="AB637" s="27"/>
      <c r="AC637" s="27"/>
      <c r="AD637" s="27"/>
      <c r="AE637" s="40"/>
      <c r="AF637" s="24"/>
      <c r="AG637" s="39"/>
      <c r="AH637" s="39"/>
      <c r="AI637" s="37"/>
      <c r="AJ637" s="37"/>
      <c r="AK637" s="39"/>
      <c r="AL637" s="39"/>
      <c r="AM637" s="37"/>
      <c r="AN637" s="37"/>
      <c r="AO637" s="27"/>
      <c r="AP637" s="27"/>
      <c r="AQ637" s="27"/>
      <c r="AR637" s="27"/>
      <c r="AS637" s="42"/>
      <c r="AT637" s="41"/>
      <c r="AU637" s="42"/>
      <c r="AV637" s="39"/>
      <c r="AW637" s="42"/>
      <c r="AX637" s="42"/>
      <c r="AY637" s="42"/>
      <c r="AZ637" s="37"/>
      <c r="BA637" s="37"/>
      <c r="BB637" s="37"/>
      <c r="BC637" s="37"/>
      <c r="BD637" s="159"/>
      <c r="BE637" s="27"/>
      <c r="BF637" s="20"/>
      <c r="BG637" s="30"/>
      <c r="BH637" s="94"/>
      <c r="BI637" s="60"/>
      <c r="BJ637" s="60"/>
    </row>
    <row r="638" spans="1:62" s="33" customFormat="1" ht="15" x14ac:dyDescent="0.2">
      <c r="A638" s="20"/>
      <c r="B638" s="36"/>
      <c r="C638" s="20"/>
      <c r="D638" s="20"/>
      <c r="E638" s="46"/>
      <c r="F638" s="20"/>
      <c r="G638" s="35"/>
      <c r="H638" s="35"/>
      <c r="I638" s="37"/>
      <c r="J638" s="51"/>
      <c r="K638" s="160"/>
      <c r="L638" s="25"/>
      <c r="M638" s="157"/>
      <c r="N638" s="25"/>
      <c r="O638" s="158"/>
      <c r="P638" s="158"/>
      <c r="Q638" s="177"/>
      <c r="R638" s="25"/>
      <c r="S638" s="20"/>
      <c r="T638" s="20"/>
      <c r="U638" s="20"/>
      <c r="V638" s="26"/>
      <c r="W638" s="48"/>
      <c r="X638" s="175"/>
      <c r="Y638" s="20"/>
      <c r="Z638" s="39"/>
      <c r="AA638" s="40"/>
      <c r="AB638" s="27"/>
      <c r="AC638" s="27"/>
      <c r="AD638" s="27"/>
      <c r="AE638" s="40"/>
      <c r="AF638" s="24"/>
      <c r="AG638" s="39"/>
      <c r="AH638" s="39"/>
      <c r="AI638" s="37"/>
      <c r="AJ638" s="37"/>
      <c r="AK638" s="39"/>
      <c r="AL638" s="39"/>
      <c r="AM638" s="37"/>
      <c r="AN638" s="37"/>
      <c r="AO638" s="27"/>
      <c r="AP638" s="27"/>
      <c r="AQ638" s="27"/>
      <c r="AR638" s="27"/>
      <c r="AS638" s="42"/>
      <c r="AT638" s="41"/>
      <c r="AU638" s="42"/>
      <c r="AV638" s="39"/>
      <c r="AW638" s="42"/>
      <c r="AX638" s="42"/>
      <c r="AY638" s="42"/>
      <c r="AZ638" s="37"/>
      <c r="BA638" s="37"/>
      <c r="BB638" s="37"/>
      <c r="BC638" s="37"/>
      <c r="BD638" s="159"/>
      <c r="BE638" s="27"/>
      <c r="BF638" s="20"/>
      <c r="BG638" s="30"/>
      <c r="BH638" s="94"/>
      <c r="BI638" s="60"/>
      <c r="BJ638" s="60"/>
    </row>
    <row r="639" spans="1:62" s="33" customFormat="1" ht="15" x14ac:dyDescent="0.2">
      <c r="A639" s="20"/>
      <c r="B639" s="36"/>
      <c r="C639" s="20"/>
      <c r="D639" s="20"/>
      <c r="E639" s="46"/>
      <c r="F639" s="20"/>
      <c r="G639" s="35"/>
      <c r="H639" s="35"/>
      <c r="I639" s="37"/>
      <c r="J639" s="51"/>
      <c r="K639" s="160"/>
      <c r="L639" s="25"/>
      <c r="M639" s="157"/>
      <c r="N639" s="25"/>
      <c r="O639" s="158"/>
      <c r="P639" s="158"/>
      <c r="Q639" s="177"/>
      <c r="R639" s="25"/>
      <c r="S639" s="20"/>
      <c r="T639" s="20"/>
      <c r="U639" s="20"/>
      <c r="V639" s="26"/>
      <c r="W639" s="48"/>
      <c r="X639" s="175"/>
      <c r="Y639" s="20"/>
      <c r="Z639" s="39"/>
      <c r="AA639" s="40"/>
      <c r="AB639" s="27"/>
      <c r="AC639" s="27"/>
      <c r="AD639" s="27"/>
      <c r="AE639" s="40"/>
      <c r="AF639" s="24"/>
      <c r="AG639" s="39"/>
      <c r="AH639" s="39"/>
      <c r="AI639" s="37"/>
      <c r="AJ639" s="37"/>
      <c r="AK639" s="39"/>
      <c r="AL639" s="39"/>
      <c r="AM639" s="37"/>
      <c r="AN639" s="37"/>
      <c r="AO639" s="27"/>
      <c r="AP639" s="27"/>
      <c r="AQ639" s="27"/>
      <c r="AR639" s="27"/>
      <c r="AS639" s="42"/>
      <c r="AT639" s="41"/>
      <c r="AU639" s="42"/>
      <c r="AV639" s="39"/>
      <c r="AW639" s="42"/>
      <c r="AX639" s="42"/>
      <c r="AY639" s="42"/>
      <c r="AZ639" s="37"/>
      <c r="BA639" s="37"/>
      <c r="BB639" s="37"/>
      <c r="BC639" s="37"/>
      <c r="BD639" s="159"/>
      <c r="BE639" s="27"/>
      <c r="BF639" s="20"/>
      <c r="BG639" s="30"/>
      <c r="BH639" s="94"/>
      <c r="BI639" s="60"/>
      <c r="BJ639" s="60"/>
    </row>
    <row r="640" spans="1:62" s="33" customFormat="1" ht="15" x14ac:dyDescent="0.2">
      <c r="A640" s="20"/>
      <c r="B640" s="36"/>
      <c r="C640" s="20"/>
      <c r="D640" s="20"/>
      <c r="E640" s="46"/>
      <c r="F640" s="20"/>
      <c r="G640" s="35"/>
      <c r="H640" s="35"/>
      <c r="I640" s="37"/>
      <c r="J640" s="51"/>
      <c r="K640" s="160"/>
      <c r="L640" s="25"/>
      <c r="M640" s="157"/>
      <c r="N640" s="25"/>
      <c r="O640" s="158"/>
      <c r="P640" s="158"/>
      <c r="Q640" s="177"/>
      <c r="R640" s="25"/>
      <c r="S640" s="20"/>
      <c r="T640" s="20"/>
      <c r="U640" s="20"/>
      <c r="V640" s="26"/>
      <c r="W640" s="48"/>
      <c r="X640" s="175"/>
      <c r="Y640" s="20"/>
      <c r="Z640" s="39"/>
      <c r="AA640" s="40"/>
      <c r="AB640" s="27"/>
      <c r="AC640" s="27"/>
      <c r="AD640" s="27"/>
      <c r="AE640" s="40"/>
      <c r="AF640" s="24"/>
      <c r="AG640" s="39"/>
      <c r="AH640" s="39"/>
      <c r="AI640" s="37"/>
      <c r="AJ640" s="37"/>
      <c r="AK640" s="39"/>
      <c r="AL640" s="39"/>
      <c r="AM640" s="37"/>
      <c r="AN640" s="37"/>
      <c r="AO640" s="27"/>
      <c r="AP640" s="27"/>
      <c r="AQ640" s="27"/>
      <c r="AR640" s="27"/>
      <c r="AS640" s="42"/>
      <c r="AT640" s="41"/>
      <c r="AU640" s="42"/>
      <c r="AV640" s="39"/>
      <c r="AW640" s="42"/>
      <c r="AX640" s="42"/>
      <c r="AY640" s="42"/>
      <c r="AZ640" s="37"/>
      <c r="BA640" s="37"/>
      <c r="BB640" s="37"/>
      <c r="BC640" s="37"/>
      <c r="BD640" s="159"/>
      <c r="BE640" s="27"/>
      <c r="BF640" s="20"/>
      <c r="BG640" s="30"/>
      <c r="BH640" s="94"/>
      <c r="BI640" s="60"/>
      <c r="BJ640" s="60"/>
    </row>
    <row r="641" spans="1:62" s="33" customFormat="1" ht="15" x14ac:dyDescent="0.2">
      <c r="A641" s="20"/>
      <c r="B641" s="36"/>
      <c r="C641" s="20"/>
      <c r="D641" s="20"/>
      <c r="E641" s="46"/>
      <c r="F641" s="20"/>
      <c r="G641" s="35"/>
      <c r="H641" s="35"/>
      <c r="I641" s="37"/>
      <c r="J641" s="51"/>
      <c r="K641" s="160"/>
      <c r="L641" s="25"/>
      <c r="M641" s="157"/>
      <c r="N641" s="25"/>
      <c r="O641" s="158"/>
      <c r="P641" s="158"/>
      <c r="Q641" s="177"/>
      <c r="R641" s="25"/>
      <c r="S641" s="20"/>
      <c r="T641" s="20"/>
      <c r="U641" s="20"/>
      <c r="V641" s="26"/>
      <c r="W641" s="48"/>
      <c r="X641" s="175"/>
      <c r="Y641" s="20"/>
      <c r="Z641" s="39"/>
      <c r="AA641" s="40"/>
      <c r="AB641" s="27"/>
      <c r="AC641" s="27"/>
      <c r="AD641" s="27"/>
      <c r="AE641" s="40"/>
      <c r="AF641" s="24"/>
      <c r="AG641" s="39"/>
      <c r="AH641" s="39"/>
      <c r="AI641" s="37"/>
      <c r="AJ641" s="37"/>
      <c r="AK641" s="39"/>
      <c r="AL641" s="39"/>
      <c r="AM641" s="37"/>
      <c r="AN641" s="37"/>
      <c r="AO641" s="27"/>
      <c r="AP641" s="27"/>
      <c r="AQ641" s="27"/>
      <c r="AR641" s="27"/>
      <c r="AS641" s="42"/>
      <c r="AT641" s="41"/>
      <c r="AU641" s="42"/>
      <c r="AV641" s="39"/>
      <c r="AW641" s="42"/>
      <c r="AX641" s="42"/>
      <c r="AY641" s="42"/>
      <c r="AZ641" s="37"/>
      <c r="BA641" s="37"/>
      <c r="BB641" s="37"/>
      <c r="BC641" s="37"/>
      <c r="BD641" s="159"/>
      <c r="BE641" s="27"/>
      <c r="BF641" s="20"/>
      <c r="BG641" s="30"/>
      <c r="BH641" s="94"/>
      <c r="BI641" s="60"/>
      <c r="BJ641" s="60"/>
    </row>
    <row r="642" spans="1:62" s="33" customFormat="1" ht="15" x14ac:dyDescent="0.2">
      <c r="A642" s="20"/>
      <c r="B642" s="36"/>
      <c r="C642" s="20"/>
      <c r="D642" s="20"/>
      <c r="E642" s="46"/>
      <c r="F642" s="20"/>
      <c r="G642" s="35"/>
      <c r="H642" s="35"/>
      <c r="I642" s="37"/>
      <c r="J642" s="51"/>
      <c r="K642" s="160"/>
      <c r="L642" s="25"/>
      <c r="M642" s="157"/>
      <c r="N642" s="25"/>
      <c r="O642" s="158"/>
      <c r="P642" s="158"/>
      <c r="Q642" s="177"/>
      <c r="R642" s="25"/>
      <c r="S642" s="20"/>
      <c r="T642" s="20"/>
      <c r="U642" s="20"/>
      <c r="V642" s="26"/>
      <c r="W642" s="48"/>
      <c r="X642" s="175"/>
      <c r="Y642" s="20"/>
      <c r="Z642" s="39"/>
      <c r="AA642" s="40"/>
      <c r="AB642" s="27"/>
      <c r="AC642" s="27"/>
      <c r="AD642" s="27"/>
      <c r="AE642" s="40"/>
      <c r="AF642" s="24"/>
      <c r="AG642" s="39"/>
      <c r="AH642" s="39"/>
      <c r="AI642" s="37"/>
      <c r="AJ642" s="37"/>
      <c r="AK642" s="39"/>
      <c r="AL642" s="39"/>
      <c r="AM642" s="37"/>
      <c r="AN642" s="37"/>
      <c r="AO642" s="27"/>
      <c r="AP642" s="27"/>
      <c r="AQ642" s="27"/>
      <c r="AR642" s="27"/>
      <c r="AS642" s="42"/>
      <c r="AT642" s="41"/>
      <c r="AU642" s="42"/>
      <c r="AV642" s="39"/>
      <c r="AW642" s="42"/>
      <c r="AX642" s="42"/>
      <c r="AY642" s="42"/>
      <c r="AZ642" s="37"/>
      <c r="BA642" s="37"/>
      <c r="BB642" s="37"/>
      <c r="BC642" s="37"/>
      <c r="BD642" s="159"/>
      <c r="BE642" s="27"/>
      <c r="BF642" s="20"/>
      <c r="BG642" s="30"/>
      <c r="BH642" s="94"/>
      <c r="BI642" s="60"/>
      <c r="BJ642" s="60"/>
    </row>
    <row r="643" spans="1:62" s="33" customFormat="1" ht="15" x14ac:dyDescent="0.2">
      <c r="A643" s="20"/>
      <c r="B643" s="36"/>
      <c r="C643" s="20"/>
      <c r="D643" s="20"/>
      <c r="E643" s="46"/>
      <c r="F643" s="20"/>
      <c r="G643" s="35"/>
      <c r="H643" s="35"/>
      <c r="I643" s="37"/>
      <c r="J643" s="51"/>
      <c r="K643" s="160"/>
      <c r="L643" s="25"/>
      <c r="M643" s="157"/>
      <c r="N643" s="25"/>
      <c r="O643" s="158"/>
      <c r="P643" s="158"/>
      <c r="Q643" s="177"/>
      <c r="R643" s="25"/>
      <c r="S643" s="20"/>
      <c r="T643" s="20"/>
      <c r="U643" s="20"/>
      <c r="V643" s="26"/>
      <c r="W643" s="48"/>
      <c r="X643" s="175"/>
      <c r="Y643" s="20"/>
      <c r="Z643" s="39"/>
      <c r="AA643" s="40"/>
      <c r="AB643" s="27"/>
      <c r="AC643" s="27"/>
      <c r="AD643" s="27"/>
      <c r="AE643" s="40"/>
      <c r="AF643" s="24"/>
      <c r="AG643" s="39"/>
      <c r="AH643" s="39"/>
      <c r="AI643" s="37"/>
      <c r="AJ643" s="37"/>
      <c r="AK643" s="39"/>
      <c r="AL643" s="39"/>
      <c r="AM643" s="37"/>
      <c r="AN643" s="37"/>
      <c r="AO643" s="27"/>
      <c r="AP643" s="27"/>
      <c r="AQ643" s="27"/>
      <c r="AR643" s="27"/>
      <c r="AS643" s="42"/>
      <c r="AT643" s="41"/>
      <c r="AU643" s="42"/>
      <c r="AV643" s="39"/>
      <c r="AW643" s="42"/>
      <c r="AX643" s="42"/>
      <c r="AY643" s="42"/>
      <c r="AZ643" s="37"/>
      <c r="BA643" s="37"/>
      <c r="BB643" s="37"/>
      <c r="BC643" s="37"/>
      <c r="BD643" s="159"/>
      <c r="BE643" s="27"/>
      <c r="BF643" s="20"/>
      <c r="BG643" s="30"/>
      <c r="BH643" s="94"/>
      <c r="BI643" s="60"/>
      <c r="BJ643" s="60"/>
    </row>
    <row r="644" spans="1:62" s="33" customFormat="1" ht="15" x14ac:dyDescent="0.2">
      <c r="A644" s="20"/>
      <c r="B644" s="36"/>
      <c r="C644" s="20"/>
      <c r="D644" s="20"/>
      <c r="E644" s="46"/>
      <c r="F644" s="20"/>
      <c r="G644" s="35"/>
      <c r="H644" s="35"/>
      <c r="I644" s="37"/>
      <c r="J644" s="51"/>
      <c r="K644" s="160"/>
      <c r="L644" s="25"/>
      <c r="M644" s="157"/>
      <c r="N644" s="25"/>
      <c r="O644" s="158"/>
      <c r="P644" s="158"/>
      <c r="Q644" s="177"/>
      <c r="R644" s="25"/>
      <c r="S644" s="20"/>
      <c r="T644" s="20"/>
      <c r="U644" s="20"/>
      <c r="V644" s="26"/>
      <c r="W644" s="48"/>
      <c r="X644" s="175"/>
      <c r="Y644" s="20"/>
      <c r="Z644" s="39"/>
      <c r="AA644" s="40"/>
      <c r="AB644" s="27"/>
      <c r="AC644" s="27"/>
      <c r="AD644" s="27"/>
      <c r="AE644" s="40"/>
      <c r="AF644" s="24"/>
      <c r="AG644" s="39"/>
      <c r="AH644" s="39"/>
      <c r="AI644" s="37"/>
      <c r="AJ644" s="37"/>
      <c r="AK644" s="39"/>
      <c r="AL644" s="39"/>
      <c r="AM644" s="37"/>
      <c r="AN644" s="37"/>
      <c r="AO644" s="27"/>
      <c r="AP644" s="27"/>
      <c r="AQ644" s="27"/>
      <c r="AR644" s="27"/>
      <c r="AS644" s="42"/>
      <c r="AT644" s="41"/>
      <c r="AU644" s="42"/>
      <c r="AV644" s="39"/>
      <c r="AW644" s="42"/>
      <c r="AX644" s="42"/>
      <c r="AY644" s="42"/>
      <c r="AZ644" s="37"/>
      <c r="BA644" s="37"/>
      <c r="BB644" s="37"/>
      <c r="BC644" s="37"/>
      <c r="BD644" s="159"/>
      <c r="BE644" s="27"/>
      <c r="BF644" s="20"/>
      <c r="BG644" s="30"/>
      <c r="BH644" s="94"/>
      <c r="BI644" s="60"/>
      <c r="BJ644" s="60"/>
    </row>
    <row r="645" spans="1:62" s="33" customFormat="1" ht="15" x14ac:dyDescent="0.2">
      <c r="A645" s="20"/>
      <c r="B645" s="36"/>
      <c r="C645" s="20"/>
      <c r="D645" s="20"/>
      <c r="E645" s="46"/>
      <c r="F645" s="20"/>
      <c r="G645" s="35"/>
      <c r="H645" s="35"/>
      <c r="I645" s="37"/>
      <c r="J645" s="51"/>
      <c r="K645" s="160"/>
      <c r="L645" s="25"/>
      <c r="M645" s="157"/>
      <c r="N645" s="25"/>
      <c r="O645" s="158"/>
      <c r="P645" s="158"/>
      <c r="Q645" s="177"/>
      <c r="R645" s="25"/>
      <c r="S645" s="20"/>
      <c r="T645" s="20"/>
      <c r="U645" s="20"/>
      <c r="V645" s="26"/>
      <c r="W645" s="48"/>
      <c r="X645" s="175"/>
      <c r="Y645" s="20"/>
      <c r="Z645" s="39"/>
      <c r="AA645" s="40"/>
      <c r="AB645" s="27"/>
      <c r="AC645" s="27"/>
      <c r="AD645" s="27"/>
      <c r="AE645" s="40"/>
      <c r="AF645" s="24"/>
      <c r="AG645" s="39"/>
      <c r="AH645" s="39"/>
      <c r="AI645" s="37"/>
      <c r="AJ645" s="37"/>
      <c r="AK645" s="39"/>
      <c r="AL645" s="39"/>
      <c r="AM645" s="37"/>
      <c r="AN645" s="37"/>
      <c r="AO645" s="27"/>
      <c r="AP645" s="27"/>
      <c r="AQ645" s="27"/>
      <c r="AR645" s="27"/>
      <c r="AS645" s="42"/>
      <c r="AT645" s="41"/>
      <c r="AU645" s="42"/>
      <c r="AV645" s="39"/>
      <c r="AW645" s="42"/>
      <c r="AX645" s="42"/>
      <c r="AY645" s="42"/>
      <c r="AZ645" s="37"/>
      <c r="BA645" s="37"/>
      <c r="BB645" s="37"/>
      <c r="BC645" s="37"/>
      <c r="BD645" s="159"/>
      <c r="BE645" s="27"/>
      <c r="BF645" s="20"/>
      <c r="BG645" s="30"/>
      <c r="BH645" s="94"/>
      <c r="BI645" s="60"/>
      <c r="BJ645" s="60"/>
    </row>
    <row r="646" spans="1:62" s="33" customFormat="1" ht="15" x14ac:dyDescent="0.2">
      <c r="A646" s="20"/>
      <c r="B646" s="36"/>
      <c r="C646" s="20"/>
      <c r="D646" s="20"/>
      <c r="E646" s="46"/>
      <c r="F646" s="20"/>
      <c r="G646" s="35"/>
      <c r="H646" s="35"/>
      <c r="I646" s="37"/>
      <c r="J646" s="51"/>
      <c r="K646" s="160"/>
      <c r="L646" s="25"/>
      <c r="M646" s="157"/>
      <c r="N646" s="25"/>
      <c r="O646" s="158"/>
      <c r="P646" s="158"/>
      <c r="Q646" s="177"/>
      <c r="R646" s="25"/>
      <c r="S646" s="20"/>
      <c r="T646" s="20"/>
      <c r="U646" s="20"/>
      <c r="V646" s="26"/>
      <c r="W646" s="48"/>
      <c r="X646" s="175"/>
      <c r="Y646" s="20"/>
      <c r="Z646" s="39"/>
      <c r="AA646" s="40"/>
      <c r="AB646" s="27"/>
      <c r="AC646" s="27"/>
      <c r="AD646" s="27"/>
      <c r="AE646" s="40"/>
      <c r="AF646" s="24"/>
      <c r="AG646" s="39"/>
      <c r="AH646" s="39"/>
      <c r="AI646" s="37"/>
      <c r="AJ646" s="37"/>
      <c r="AK646" s="39"/>
      <c r="AL646" s="39"/>
      <c r="AM646" s="37"/>
      <c r="AN646" s="37"/>
      <c r="AO646" s="27"/>
      <c r="AP646" s="27"/>
      <c r="AQ646" s="27"/>
      <c r="AR646" s="27"/>
      <c r="AS646" s="42"/>
      <c r="AT646" s="41"/>
      <c r="AU646" s="42"/>
      <c r="AV646" s="39"/>
      <c r="AW646" s="42"/>
      <c r="AX646" s="42"/>
      <c r="AY646" s="42"/>
      <c r="AZ646" s="37"/>
      <c r="BA646" s="37"/>
      <c r="BB646" s="37"/>
      <c r="BC646" s="37"/>
      <c r="BD646" s="159"/>
      <c r="BE646" s="27"/>
      <c r="BF646" s="20"/>
      <c r="BG646" s="30"/>
      <c r="BH646" s="94"/>
      <c r="BI646" s="60"/>
      <c r="BJ646" s="60"/>
    </row>
    <row r="647" spans="1:62" s="33" customFormat="1" ht="15" x14ac:dyDescent="0.2">
      <c r="A647" s="20"/>
      <c r="B647" s="36"/>
      <c r="C647" s="20"/>
      <c r="D647" s="20"/>
      <c r="E647" s="46"/>
      <c r="F647" s="20"/>
      <c r="G647" s="35"/>
      <c r="H647" s="35"/>
      <c r="I647" s="37"/>
      <c r="J647" s="51"/>
      <c r="K647" s="160"/>
      <c r="L647" s="25"/>
      <c r="M647" s="157"/>
      <c r="N647" s="25"/>
      <c r="O647" s="158"/>
      <c r="P647" s="158"/>
      <c r="Q647" s="177"/>
      <c r="R647" s="25"/>
      <c r="S647" s="20"/>
      <c r="T647" s="20"/>
      <c r="U647" s="20"/>
      <c r="V647" s="26"/>
      <c r="W647" s="48"/>
      <c r="X647" s="175"/>
      <c r="Y647" s="20"/>
      <c r="Z647" s="39"/>
      <c r="AA647" s="40"/>
      <c r="AB647" s="27"/>
      <c r="AC647" s="27"/>
      <c r="AD647" s="27"/>
      <c r="AE647" s="40"/>
      <c r="AF647" s="24"/>
      <c r="AG647" s="39"/>
      <c r="AH647" s="39"/>
      <c r="AI647" s="37"/>
      <c r="AJ647" s="37"/>
      <c r="AK647" s="39"/>
      <c r="AL647" s="39"/>
      <c r="AM647" s="37"/>
      <c r="AN647" s="37"/>
      <c r="AO647" s="27"/>
      <c r="AP647" s="27"/>
      <c r="AQ647" s="27"/>
      <c r="AR647" s="27"/>
      <c r="AS647" s="42"/>
      <c r="AT647" s="41"/>
      <c r="AU647" s="42"/>
      <c r="AV647" s="39"/>
      <c r="AW647" s="42"/>
      <c r="AX647" s="42"/>
      <c r="AY647" s="42"/>
      <c r="AZ647" s="37"/>
      <c r="BA647" s="37"/>
      <c r="BB647" s="37"/>
      <c r="BC647" s="37"/>
      <c r="BD647" s="159"/>
      <c r="BE647" s="27"/>
      <c r="BF647" s="20"/>
      <c r="BG647" s="30"/>
      <c r="BH647" s="94"/>
      <c r="BI647" s="60"/>
      <c r="BJ647" s="60"/>
    </row>
    <row r="648" spans="1:62" s="33" customFormat="1" ht="15" x14ac:dyDescent="0.2">
      <c r="A648" s="20"/>
      <c r="B648" s="36"/>
      <c r="C648" s="20"/>
      <c r="D648" s="20"/>
      <c r="E648" s="46"/>
      <c r="F648" s="20"/>
      <c r="G648" s="35"/>
      <c r="H648" s="35"/>
      <c r="I648" s="37"/>
      <c r="J648" s="51"/>
      <c r="K648" s="160"/>
      <c r="L648" s="25"/>
      <c r="M648" s="157"/>
      <c r="N648" s="25"/>
      <c r="O648" s="158"/>
      <c r="P648" s="158"/>
      <c r="Q648" s="177"/>
      <c r="R648" s="25"/>
      <c r="S648" s="20"/>
      <c r="T648" s="20"/>
      <c r="U648" s="20"/>
      <c r="V648" s="26"/>
      <c r="W648" s="48"/>
      <c r="X648" s="175"/>
      <c r="Y648" s="20"/>
      <c r="Z648" s="39"/>
      <c r="AA648" s="40"/>
      <c r="AB648" s="27"/>
      <c r="AC648" s="27"/>
      <c r="AD648" s="27"/>
      <c r="AE648" s="40"/>
      <c r="AF648" s="24"/>
      <c r="AG648" s="39"/>
      <c r="AH648" s="39"/>
      <c r="AI648" s="37"/>
      <c r="AJ648" s="37"/>
      <c r="AK648" s="39"/>
      <c r="AL648" s="39"/>
      <c r="AM648" s="37"/>
      <c r="AN648" s="37"/>
      <c r="AO648" s="27"/>
      <c r="AP648" s="27"/>
      <c r="AQ648" s="27"/>
      <c r="AR648" s="27"/>
      <c r="AS648" s="42"/>
      <c r="AT648" s="41"/>
      <c r="AU648" s="42"/>
      <c r="AV648" s="39"/>
      <c r="AW648" s="42"/>
      <c r="AX648" s="42"/>
      <c r="AY648" s="42"/>
      <c r="AZ648" s="37"/>
      <c r="BA648" s="37"/>
      <c r="BB648" s="37"/>
      <c r="BC648" s="37"/>
      <c r="BD648" s="159"/>
      <c r="BE648" s="27"/>
      <c r="BF648" s="20"/>
      <c r="BG648" s="30"/>
      <c r="BH648" s="94"/>
      <c r="BI648" s="60"/>
      <c r="BJ648" s="60"/>
    </row>
    <row r="649" spans="1:62" s="33" customFormat="1" ht="15" x14ac:dyDescent="0.2">
      <c r="A649" s="20"/>
      <c r="B649" s="36"/>
      <c r="C649" s="20"/>
      <c r="D649" s="20"/>
      <c r="E649" s="46"/>
      <c r="F649" s="20"/>
      <c r="G649" s="35"/>
      <c r="H649" s="35"/>
      <c r="I649" s="37"/>
      <c r="J649" s="51"/>
      <c r="K649" s="160"/>
      <c r="L649" s="25"/>
      <c r="M649" s="157"/>
      <c r="N649" s="25"/>
      <c r="O649" s="158"/>
      <c r="P649" s="158"/>
      <c r="Q649" s="177"/>
      <c r="R649" s="25"/>
      <c r="S649" s="20"/>
      <c r="T649" s="20"/>
      <c r="U649" s="20"/>
      <c r="V649" s="26"/>
      <c r="W649" s="48"/>
      <c r="X649" s="175"/>
      <c r="Y649" s="20"/>
      <c r="Z649" s="39"/>
      <c r="AA649" s="40"/>
      <c r="AB649" s="27"/>
      <c r="AC649" s="27"/>
      <c r="AD649" s="27"/>
      <c r="AE649" s="40"/>
      <c r="AF649" s="24"/>
      <c r="AG649" s="39"/>
      <c r="AH649" s="39"/>
      <c r="AI649" s="37"/>
      <c r="AJ649" s="37"/>
      <c r="AK649" s="39"/>
      <c r="AL649" s="39"/>
      <c r="AM649" s="37"/>
      <c r="AN649" s="37"/>
      <c r="AO649" s="27"/>
      <c r="AP649" s="27"/>
      <c r="AQ649" s="27"/>
      <c r="AR649" s="27"/>
      <c r="AS649" s="42"/>
      <c r="AT649" s="41"/>
      <c r="AU649" s="42"/>
      <c r="AV649" s="39"/>
      <c r="AW649" s="42"/>
      <c r="AX649" s="42"/>
      <c r="AY649" s="42"/>
      <c r="AZ649" s="37"/>
      <c r="BA649" s="37"/>
      <c r="BB649" s="37"/>
      <c r="BC649" s="37"/>
      <c r="BD649" s="159"/>
      <c r="BE649" s="27"/>
      <c r="BF649" s="20"/>
      <c r="BG649" s="30"/>
      <c r="BH649" s="94"/>
      <c r="BI649" s="60"/>
      <c r="BJ649" s="60"/>
    </row>
    <row r="650" spans="1:62" s="33" customFormat="1" ht="15" x14ac:dyDescent="0.2">
      <c r="A650" s="20"/>
      <c r="B650" s="36"/>
      <c r="C650" s="20"/>
      <c r="D650" s="20"/>
      <c r="E650" s="46"/>
      <c r="F650" s="20"/>
      <c r="G650" s="35"/>
      <c r="H650" s="35"/>
      <c r="I650" s="37"/>
      <c r="J650" s="51"/>
      <c r="K650" s="160"/>
      <c r="L650" s="25"/>
      <c r="M650" s="157"/>
      <c r="N650" s="25"/>
      <c r="O650" s="158"/>
      <c r="P650" s="158"/>
      <c r="Q650" s="177"/>
      <c r="R650" s="25"/>
      <c r="S650" s="20"/>
      <c r="T650" s="20"/>
      <c r="U650" s="20"/>
      <c r="V650" s="26"/>
      <c r="W650" s="48"/>
      <c r="X650" s="175"/>
      <c r="Y650" s="20"/>
      <c r="Z650" s="39"/>
      <c r="AA650" s="40"/>
      <c r="AB650" s="27"/>
      <c r="AC650" s="27"/>
      <c r="AD650" s="27"/>
      <c r="AE650" s="40"/>
      <c r="AF650" s="24"/>
      <c r="AG650" s="39"/>
      <c r="AH650" s="39"/>
      <c r="AI650" s="37"/>
      <c r="AJ650" s="37"/>
      <c r="AK650" s="39"/>
      <c r="AL650" s="39"/>
      <c r="AM650" s="37"/>
      <c r="AN650" s="37"/>
      <c r="AO650" s="27"/>
      <c r="AP650" s="27"/>
      <c r="AQ650" s="27"/>
      <c r="AR650" s="27"/>
      <c r="AS650" s="42"/>
      <c r="AT650" s="41"/>
      <c r="AU650" s="42"/>
      <c r="AV650" s="39"/>
      <c r="AW650" s="42"/>
      <c r="AX650" s="42"/>
      <c r="AY650" s="42"/>
      <c r="AZ650" s="37"/>
      <c r="BA650" s="37"/>
      <c r="BB650" s="37"/>
      <c r="BC650" s="37"/>
      <c r="BD650" s="159"/>
      <c r="BE650" s="27"/>
      <c r="BF650" s="20"/>
      <c r="BG650" s="30"/>
      <c r="BH650" s="94"/>
      <c r="BI650" s="60"/>
      <c r="BJ650" s="60"/>
    </row>
    <row r="651" spans="1:62" s="33" customFormat="1" ht="15" x14ac:dyDescent="0.2">
      <c r="A651" s="20"/>
      <c r="B651" s="36"/>
      <c r="C651" s="20"/>
      <c r="D651" s="20"/>
      <c r="E651" s="46"/>
      <c r="F651" s="20"/>
      <c r="G651" s="35"/>
      <c r="H651" s="35"/>
      <c r="I651" s="37"/>
      <c r="J651" s="51"/>
      <c r="K651" s="160"/>
      <c r="L651" s="25"/>
      <c r="M651" s="157"/>
      <c r="N651" s="25"/>
      <c r="O651" s="158"/>
      <c r="P651" s="158"/>
      <c r="Q651" s="177"/>
      <c r="R651" s="25"/>
      <c r="S651" s="20"/>
      <c r="T651" s="20"/>
      <c r="U651" s="20"/>
      <c r="V651" s="26"/>
      <c r="W651" s="48"/>
      <c r="X651" s="175"/>
      <c r="Y651" s="20"/>
      <c r="Z651" s="39"/>
      <c r="AA651" s="40"/>
      <c r="AB651" s="27"/>
      <c r="AC651" s="27"/>
      <c r="AD651" s="27"/>
      <c r="AE651" s="40"/>
      <c r="AF651" s="24"/>
      <c r="AG651" s="39"/>
      <c r="AH651" s="39"/>
      <c r="AI651" s="37"/>
      <c r="AJ651" s="37"/>
      <c r="AK651" s="39"/>
      <c r="AL651" s="39"/>
      <c r="AM651" s="37"/>
      <c r="AN651" s="37"/>
      <c r="AO651" s="27"/>
      <c r="AP651" s="27"/>
      <c r="AQ651" s="27"/>
      <c r="AR651" s="27"/>
      <c r="AS651" s="42"/>
      <c r="AT651" s="41"/>
      <c r="AU651" s="42"/>
      <c r="AV651" s="39"/>
      <c r="AW651" s="42"/>
      <c r="AX651" s="42"/>
      <c r="AY651" s="42"/>
      <c r="AZ651" s="37"/>
      <c r="BA651" s="37"/>
      <c r="BB651" s="37"/>
      <c r="BC651" s="37"/>
      <c r="BD651" s="159"/>
      <c r="BE651" s="27"/>
      <c r="BF651" s="20"/>
      <c r="BG651" s="30"/>
      <c r="BH651" s="94"/>
      <c r="BI651" s="60"/>
      <c r="BJ651" s="60"/>
    </row>
    <row r="652" spans="1:62" s="33" customFormat="1" ht="15" x14ac:dyDescent="0.2">
      <c r="A652" s="20"/>
      <c r="B652" s="36"/>
      <c r="C652" s="20"/>
      <c r="D652" s="20"/>
      <c r="E652" s="46"/>
      <c r="F652" s="20"/>
      <c r="G652" s="35"/>
      <c r="H652" s="35"/>
      <c r="I652" s="37"/>
      <c r="J652" s="51"/>
      <c r="K652" s="160"/>
      <c r="L652" s="25"/>
      <c r="M652" s="157"/>
      <c r="N652" s="25"/>
      <c r="O652" s="158"/>
      <c r="P652" s="158"/>
      <c r="Q652" s="177"/>
      <c r="R652" s="25"/>
      <c r="S652" s="20"/>
      <c r="T652" s="20"/>
      <c r="U652" s="20"/>
      <c r="V652" s="26"/>
      <c r="W652" s="48"/>
      <c r="X652" s="175"/>
      <c r="Y652" s="20"/>
      <c r="Z652" s="39"/>
      <c r="AA652" s="40"/>
      <c r="AB652" s="27"/>
      <c r="AC652" s="27"/>
      <c r="AD652" s="27"/>
      <c r="AE652" s="40"/>
      <c r="AF652" s="24"/>
      <c r="AG652" s="39"/>
      <c r="AH652" s="39"/>
      <c r="AI652" s="37"/>
      <c r="AJ652" s="37"/>
      <c r="AK652" s="39"/>
      <c r="AL652" s="39"/>
      <c r="AM652" s="37"/>
      <c r="AN652" s="37"/>
      <c r="AO652" s="27"/>
      <c r="AP652" s="27"/>
      <c r="AQ652" s="27"/>
      <c r="AR652" s="27"/>
      <c r="AS652" s="42"/>
      <c r="AT652" s="41"/>
      <c r="AU652" s="42"/>
      <c r="AV652" s="39"/>
      <c r="AW652" s="42"/>
      <c r="AX652" s="42"/>
      <c r="AY652" s="42"/>
      <c r="AZ652" s="37"/>
      <c r="BA652" s="37"/>
      <c r="BB652" s="37"/>
      <c r="BC652" s="37"/>
      <c r="BD652" s="159"/>
      <c r="BE652" s="27"/>
      <c r="BF652" s="20"/>
      <c r="BG652" s="30"/>
      <c r="BH652" s="94"/>
      <c r="BI652" s="60"/>
      <c r="BJ652" s="60"/>
    </row>
    <row r="653" spans="1:62" s="33" customFormat="1" ht="15" x14ac:dyDescent="0.2">
      <c r="A653" s="20"/>
      <c r="B653" s="36"/>
      <c r="C653" s="20"/>
      <c r="D653" s="20"/>
      <c r="E653" s="46"/>
      <c r="F653" s="20"/>
      <c r="G653" s="35"/>
      <c r="H653" s="35"/>
      <c r="I653" s="37"/>
      <c r="J653" s="51"/>
      <c r="K653" s="160"/>
      <c r="L653" s="25"/>
      <c r="M653" s="157"/>
      <c r="N653" s="25"/>
      <c r="O653" s="158"/>
      <c r="P653" s="158"/>
      <c r="Q653" s="177"/>
      <c r="R653" s="25"/>
      <c r="S653" s="20"/>
      <c r="T653" s="20"/>
      <c r="U653" s="20"/>
      <c r="V653" s="26"/>
      <c r="W653" s="48"/>
      <c r="X653" s="175"/>
      <c r="Y653" s="20"/>
      <c r="Z653" s="39"/>
      <c r="AA653" s="40"/>
      <c r="AB653" s="27"/>
      <c r="AC653" s="27"/>
      <c r="AD653" s="27"/>
      <c r="AE653" s="40"/>
      <c r="AF653" s="24"/>
      <c r="AG653" s="39"/>
      <c r="AH653" s="39"/>
      <c r="AI653" s="37"/>
      <c r="AJ653" s="37"/>
      <c r="AK653" s="39"/>
      <c r="AL653" s="39"/>
      <c r="AM653" s="37"/>
      <c r="AN653" s="37"/>
      <c r="AO653" s="27"/>
      <c r="AP653" s="27"/>
      <c r="AQ653" s="27"/>
      <c r="AR653" s="27"/>
      <c r="AS653" s="42"/>
      <c r="AT653" s="41"/>
      <c r="AU653" s="42"/>
      <c r="AV653" s="39"/>
      <c r="AW653" s="42"/>
      <c r="AX653" s="42"/>
      <c r="AY653" s="42"/>
      <c r="AZ653" s="37"/>
      <c r="BA653" s="37"/>
      <c r="BB653" s="37"/>
      <c r="BC653" s="37"/>
      <c r="BD653" s="159"/>
      <c r="BE653" s="27"/>
      <c r="BF653" s="20"/>
      <c r="BG653" s="30"/>
      <c r="BH653" s="94"/>
      <c r="BI653" s="60"/>
      <c r="BJ653" s="60"/>
    </row>
    <row r="654" spans="1:62" s="33" customFormat="1" ht="15" x14ac:dyDescent="0.2">
      <c r="A654" s="20"/>
      <c r="B654" s="36"/>
      <c r="C654" s="20"/>
      <c r="D654" s="20"/>
      <c r="E654" s="46"/>
      <c r="F654" s="20"/>
      <c r="G654" s="35"/>
      <c r="H654" s="35"/>
      <c r="I654" s="37"/>
      <c r="J654" s="51"/>
      <c r="K654" s="160"/>
      <c r="L654" s="25"/>
      <c r="M654" s="157"/>
      <c r="N654" s="25"/>
      <c r="O654" s="158"/>
      <c r="P654" s="158"/>
      <c r="Q654" s="177"/>
      <c r="R654" s="25"/>
      <c r="S654" s="20"/>
      <c r="T654" s="20"/>
      <c r="U654" s="20"/>
      <c r="V654" s="26"/>
      <c r="W654" s="48"/>
      <c r="X654" s="175"/>
      <c r="Y654" s="20"/>
      <c r="Z654" s="39"/>
      <c r="AA654" s="40"/>
      <c r="AB654" s="27"/>
      <c r="AC654" s="27"/>
      <c r="AD654" s="27"/>
      <c r="AE654" s="40"/>
      <c r="AF654" s="24"/>
      <c r="AG654" s="39"/>
      <c r="AH654" s="39"/>
      <c r="AI654" s="37"/>
      <c r="AJ654" s="37"/>
      <c r="AK654" s="39"/>
      <c r="AL654" s="39"/>
      <c r="AM654" s="37"/>
      <c r="AN654" s="37"/>
      <c r="AO654" s="27"/>
      <c r="AP654" s="27"/>
      <c r="AQ654" s="27"/>
      <c r="AR654" s="27"/>
      <c r="AS654" s="42"/>
      <c r="AT654" s="41"/>
      <c r="AU654" s="42"/>
      <c r="AV654" s="39"/>
      <c r="AW654" s="42"/>
      <c r="AX654" s="42"/>
      <c r="AY654" s="42"/>
      <c r="AZ654" s="37"/>
      <c r="BA654" s="37"/>
      <c r="BB654" s="37"/>
      <c r="BC654" s="37"/>
      <c r="BD654" s="159"/>
      <c r="BE654" s="27"/>
      <c r="BF654" s="20"/>
      <c r="BG654" s="30"/>
      <c r="BH654" s="94"/>
      <c r="BI654" s="60"/>
      <c r="BJ654" s="60"/>
    </row>
    <row r="655" spans="1:62" s="33" customFormat="1" ht="15" x14ac:dyDescent="0.2">
      <c r="A655" s="20"/>
      <c r="B655" s="36"/>
      <c r="C655" s="20"/>
      <c r="D655" s="20"/>
      <c r="E655" s="46"/>
      <c r="F655" s="20"/>
      <c r="G655" s="35"/>
      <c r="H655" s="35"/>
      <c r="I655" s="37"/>
      <c r="J655" s="51"/>
      <c r="K655" s="160"/>
      <c r="L655" s="25"/>
      <c r="M655" s="157"/>
      <c r="N655" s="25"/>
      <c r="O655" s="158"/>
      <c r="P655" s="158"/>
      <c r="Q655" s="177"/>
      <c r="R655" s="25"/>
      <c r="S655" s="20"/>
      <c r="T655" s="20"/>
      <c r="U655" s="20"/>
      <c r="V655" s="26"/>
      <c r="W655" s="48"/>
      <c r="X655" s="175"/>
      <c r="Y655" s="20"/>
      <c r="Z655" s="39"/>
      <c r="AA655" s="40"/>
      <c r="AB655" s="27"/>
      <c r="AC655" s="27"/>
      <c r="AD655" s="27"/>
      <c r="AE655" s="40"/>
      <c r="AF655" s="24"/>
      <c r="AG655" s="39"/>
      <c r="AH655" s="39"/>
      <c r="AI655" s="37"/>
      <c r="AJ655" s="37"/>
      <c r="AK655" s="39"/>
      <c r="AL655" s="39"/>
      <c r="AM655" s="37"/>
      <c r="AN655" s="37"/>
      <c r="AO655" s="27"/>
      <c r="AP655" s="27"/>
      <c r="AQ655" s="27"/>
      <c r="AR655" s="27"/>
      <c r="AS655" s="42"/>
      <c r="AT655" s="41"/>
      <c r="AU655" s="42"/>
      <c r="AV655" s="39"/>
      <c r="AW655" s="42"/>
      <c r="AX655" s="42"/>
      <c r="AY655" s="42"/>
      <c r="AZ655" s="37"/>
      <c r="BA655" s="37"/>
      <c r="BB655" s="37"/>
      <c r="BC655" s="37"/>
      <c r="BD655" s="159"/>
      <c r="BE655" s="27"/>
      <c r="BF655" s="20"/>
      <c r="BG655" s="30"/>
      <c r="BH655" s="94"/>
      <c r="BI655" s="60"/>
      <c r="BJ655" s="60"/>
    </row>
    <row r="656" spans="1:62" s="33" customFormat="1" ht="15" x14ac:dyDescent="0.2">
      <c r="A656" s="20"/>
      <c r="B656" s="36"/>
      <c r="C656" s="20"/>
      <c r="D656" s="20"/>
      <c r="E656" s="46"/>
      <c r="F656" s="20"/>
      <c r="G656" s="35"/>
      <c r="H656" s="35"/>
      <c r="I656" s="37"/>
      <c r="J656" s="51"/>
      <c r="K656" s="160"/>
      <c r="L656" s="25"/>
      <c r="M656" s="157"/>
      <c r="N656" s="25"/>
      <c r="O656" s="158"/>
      <c r="P656" s="158"/>
      <c r="Q656" s="177"/>
      <c r="R656" s="25"/>
      <c r="S656" s="20"/>
      <c r="T656" s="20"/>
      <c r="U656" s="20"/>
      <c r="V656" s="26"/>
      <c r="W656" s="48"/>
      <c r="X656" s="175"/>
      <c r="Y656" s="20"/>
      <c r="Z656" s="39"/>
      <c r="AA656" s="40"/>
      <c r="AB656" s="27"/>
      <c r="AC656" s="27"/>
      <c r="AD656" s="27"/>
      <c r="AE656" s="40"/>
      <c r="AF656" s="24"/>
      <c r="AG656" s="39"/>
      <c r="AH656" s="39"/>
      <c r="AI656" s="37"/>
      <c r="AJ656" s="37"/>
      <c r="AK656" s="39"/>
      <c r="AL656" s="39"/>
      <c r="AM656" s="37"/>
      <c r="AN656" s="37"/>
      <c r="AO656" s="27"/>
      <c r="AP656" s="27"/>
      <c r="AQ656" s="27"/>
      <c r="AR656" s="27"/>
      <c r="AS656" s="42"/>
      <c r="AT656" s="41"/>
      <c r="AU656" s="42"/>
      <c r="AV656" s="39"/>
      <c r="AW656" s="42"/>
      <c r="AX656" s="42"/>
      <c r="AY656" s="42"/>
      <c r="AZ656" s="37"/>
      <c r="BA656" s="37"/>
      <c r="BB656" s="37"/>
      <c r="BC656" s="37"/>
      <c r="BD656" s="159"/>
      <c r="BE656" s="27"/>
      <c r="BF656" s="20"/>
      <c r="BG656" s="30"/>
      <c r="BH656" s="94"/>
      <c r="BI656" s="60"/>
      <c r="BJ656" s="60"/>
    </row>
    <row r="657" spans="1:62" s="33" customFormat="1" ht="15" x14ac:dyDescent="0.2">
      <c r="A657" s="20"/>
      <c r="B657" s="36"/>
      <c r="C657" s="20"/>
      <c r="D657" s="20"/>
      <c r="E657" s="46"/>
      <c r="F657" s="20"/>
      <c r="G657" s="35"/>
      <c r="H657" s="35"/>
      <c r="I657" s="37"/>
      <c r="J657" s="51"/>
      <c r="K657" s="160"/>
      <c r="L657" s="25"/>
      <c r="M657" s="157"/>
      <c r="N657" s="25"/>
      <c r="O657" s="158"/>
      <c r="P657" s="158"/>
      <c r="Q657" s="177"/>
      <c r="R657" s="25"/>
      <c r="S657" s="20"/>
      <c r="T657" s="20"/>
      <c r="U657" s="20"/>
      <c r="V657" s="26"/>
      <c r="W657" s="48"/>
      <c r="X657" s="175"/>
      <c r="Y657" s="20"/>
      <c r="Z657" s="39"/>
      <c r="AA657" s="40"/>
      <c r="AB657" s="27"/>
      <c r="AC657" s="27"/>
      <c r="AD657" s="27"/>
      <c r="AE657" s="40"/>
      <c r="AF657" s="24"/>
      <c r="AG657" s="39"/>
      <c r="AH657" s="39"/>
      <c r="AI657" s="37"/>
      <c r="AJ657" s="37"/>
      <c r="AK657" s="39"/>
      <c r="AL657" s="39"/>
      <c r="AM657" s="37"/>
      <c r="AN657" s="37"/>
      <c r="AO657" s="27"/>
      <c r="AP657" s="27"/>
      <c r="AQ657" s="27"/>
      <c r="AR657" s="27"/>
      <c r="AS657" s="42"/>
      <c r="AT657" s="41"/>
      <c r="AU657" s="42"/>
      <c r="AV657" s="39"/>
      <c r="AW657" s="42"/>
      <c r="AX657" s="42"/>
      <c r="AY657" s="42"/>
      <c r="AZ657" s="37"/>
      <c r="BA657" s="37"/>
      <c r="BB657" s="37"/>
      <c r="BC657" s="37"/>
      <c r="BD657" s="159"/>
      <c r="BE657" s="27"/>
      <c r="BF657" s="20"/>
      <c r="BG657" s="30"/>
      <c r="BH657" s="94"/>
      <c r="BI657" s="60"/>
      <c r="BJ657" s="60"/>
    </row>
    <row r="658" spans="1:62" s="33" customFormat="1" ht="15" x14ac:dyDescent="0.2">
      <c r="A658" s="20"/>
      <c r="B658" s="36"/>
      <c r="C658" s="20"/>
      <c r="D658" s="20"/>
      <c r="E658" s="46"/>
      <c r="F658" s="20"/>
      <c r="G658" s="35"/>
      <c r="H658" s="35"/>
      <c r="I658" s="37"/>
      <c r="J658" s="51"/>
      <c r="K658" s="160"/>
      <c r="L658" s="25"/>
      <c r="M658" s="157"/>
      <c r="N658" s="25"/>
      <c r="O658" s="158"/>
      <c r="P658" s="158"/>
      <c r="Q658" s="177"/>
      <c r="R658" s="25"/>
      <c r="S658" s="20"/>
      <c r="T658" s="20"/>
      <c r="U658" s="20"/>
      <c r="V658" s="26"/>
      <c r="W658" s="48"/>
      <c r="X658" s="175"/>
      <c r="Y658" s="20"/>
      <c r="Z658" s="39"/>
      <c r="AA658" s="40"/>
      <c r="AB658" s="27"/>
      <c r="AC658" s="27"/>
      <c r="AD658" s="27"/>
      <c r="AE658" s="40"/>
      <c r="AF658" s="24"/>
      <c r="AG658" s="39"/>
      <c r="AH658" s="39"/>
      <c r="AI658" s="37"/>
      <c r="AJ658" s="37"/>
      <c r="AK658" s="39"/>
      <c r="AL658" s="39"/>
      <c r="AM658" s="37"/>
      <c r="AN658" s="37"/>
      <c r="AO658" s="27"/>
      <c r="AP658" s="27"/>
      <c r="AQ658" s="27"/>
      <c r="AR658" s="27"/>
      <c r="AS658" s="42"/>
      <c r="AT658" s="41"/>
      <c r="AU658" s="42"/>
      <c r="AV658" s="39"/>
      <c r="AW658" s="42"/>
      <c r="AX658" s="42"/>
      <c r="AY658" s="42"/>
      <c r="AZ658" s="37"/>
      <c r="BA658" s="37"/>
      <c r="BB658" s="37"/>
      <c r="BC658" s="37"/>
      <c r="BD658" s="159"/>
      <c r="BE658" s="27"/>
      <c r="BF658" s="20"/>
      <c r="BG658" s="30"/>
      <c r="BH658" s="94"/>
      <c r="BI658" s="60"/>
      <c r="BJ658" s="60"/>
    </row>
    <row r="659" spans="1:62" s="33" customFormat="1" ht="15" x14ac:dyDescent="0.2">
      <c r="A659" s="20"/>
      <c r="B659" s="36"/>
      <c r="C659" s="20"/>
      <c r="D659" s="20"/>
      <c r="E659" s="46"/>
      <c r="F659" s="20"/>
      <c r="G659" s="35"/>
      <c r="H659" s="35"/>
      <c r="I659" s="37"/>
      <c r="J659" s="51"/>
      <c r="K659" s="160"/>
      <c r="L659" s="25"/>
      <c r="M659" s="157"/>
      <c r="N659" s="25"/>
      <c r="O659" s="158"/>
      <c r="P659" s="158"/>
      <c r="Q659" s="177"/>
      <c r="R659" s="25"/>
      <c r="S659" s="20"/>
      <c r="T659" s="20"/>
      <c r="U659" s="20"/>
      <c r="V659" s="26"/>
      <c r="W659" s="48"/>
      <c r="X659" s="175"/>
      <c r="Y659" s="20"/>
      <c r="Z659" s="39"/>
      <c r="AA659" s="40"/>
      <c r="AB659" s="27"/>
      <c r="AC659" s="27"/>
      <c r="AD659" s="27"/>
      <c r="AE659" s="40"/>
      <c r="AF659" s="24"/>
      <c r="AG659" s="39"/>
      <c r="AH659" s="39"/>
      <c r="AI659" s="37"/>
      <c r="AJ659" s="37"/>
      <c r="AK659" s="39"/>
      <c r="AL659" s="39"/>
      <c r="AM659" s="37"/>
      <c r="AN659" s="37"/>
      <c r="AO659" s="27"/>
      <c r="AP659" s="27"/>
      <c r="AQ659" s="27"/>
      <c r="AR659" s="27"/>
      <c r="AS659" s="42"/>
      <c r="AT659" s="41"/>
      <c r="AU659" s="42"/>
      <c r="AV659" s="39"/>
      <c r="AW659" s="42"/>
      <c r="AX659" s="42"/>
      <c r="AY659" s="42"/>
      <c r="AZ659" s="37"/>
      <c r="BA659" s="37"/>
      <c r="BB659" s="37"/>
      <c r="BC659" s="37"/>
      <c r="BD659" s="159"/>
      <c r="BE659" s="27"/>
      <c r="BF659" s="20"/>
      <c r="BG659" s="30"/>
      <c r="BH659" s="94"/>
      <c r="BI659" s="60"/>
      <c r="BJ659" s="60"/>
    </row>
    <row r="660" spans="1:62" s="33" customFormat="1" ht="15" x14ac:dyDescent="0.2">
      <c r="A660" s="20"/>
      <c r="B660" s="36"/>
      <c r="C660" s="20"/>
      <c r="D660" s="20"/>
      <c r="E660" s="46"/>
      <c r="F660" s="20"/>
      <c r="G660" s="35"/>
      <c r="H660" s="35"/>
      <c r="I660" s="37"/>
      <c r="J660" s="51"/>
      <c r="K660" s="160"/>
      <c r="L660" s="25"/>
      <c r="M660" s="157"/>
      <c r="N660" s="25"/>
      <c r="O660" s="158"/>
      <c r="P660" s="158"/>
      <c r="Q660" s="177"/>
      <c r="R660" s="25"/>
      <c r="S660" s="20"/>
      <c r="T660" s="20"/>
      <c r="U660" s="20"/>
      <c r="V660" s="26"/>
      <c r="W660" s="48"/>
      <c r="X660" s="175"/>
      <c r="Y660" s="20"/>
      <c r="Z660" s="39"/>
      <c r="AA660" s="40"/>
      <c r="AB660" s="27"/>
      <c r="AC660" s="27"/>
      <c r="AD660" s="27"/>
      <c r="AE660" s="40"/>
      <c r="AF660" s="24"/>
      <c r="AG660" s="39"/>
      <c r="AH660" s="39"/>
      <c r="AI660" s="37"/>
      <c r="AJ660" s="37"/>
      <c r="AK660" s="39"/>
      <c r="AL660" s="39"/>
      <c r="AM660" s="37"/>
      <c r="AN660" s="37"/>
      <c r="AO660" s="27"/>
      <c r="AP660" s="27"/>
      <c r="AQ660" s="27"/>
      <c r="AR660" s="27"/>
      <c r="AS660" s="42"/>
      <c r="AT660" s="41"/>
      <c r="AU660" s="42"/>
      <c r="AV660" s="39"/>
      <c r="AW660" s="42"/>
      <c r="AX660" s="42"/>
      <c r="AY660" s="42"/>
      <c r="AZ660" s="37"/>
      <c r="BA660" s="37"/>
      <c r="BB660" s="37"/>
      <c r="BC660" s="37"/>
      <c r="BD660" s="159"/>
      <c r="BE660" s="27"/>
      <c r="BF660" s="20"/>
      <c r="BG660" s="30"/>
      <c r="BH660" s="94"/>
      <c r="BI660" s="60"/>
      <c r="BJ660" s="60"/>
    </row>
    <row r="661" spans="1:62" s="33" customFormat="1" ht="15" x14ac:dyDescent="0.2">
      <c r="A661" s="20"/>
      <c r="B661" s="36"/>
      <c r="C661" s="20"/>
      <c r="D661" s="20"/>
      <c r="E661" s="46"/>
      <c r="F661" s="20"/>
      <c r="G661" s="35"/>
      <c r="H661" s="35"/>
      <c r="I661" s="37"/>
      <c r="J661" s="51"/>
      <c r="K661" s="160"/>
      <c r="L661" s="25"/>
      <c r="M661" s="157"/>
      <c r="N661" s="25"/>
      <c r="O661" s="158"/>
      <c r="P661" s="158"/>
      <c r="Q661" s="177"/>
      <c r="R661" s="25"/>
      <c r="S661" s="20"/>
      <c r="T661" s="20"/>
      <c r="U661" s="20"/>
      <c r="V661" s="26"/>
      <c r="W661" s="48"/>
      <c r="X661" s="175"/>
      <c r="Y661" s="20"/>
      <c r="Z661" s="39"/>
      <c r="AA661" s="40"/>
      <c r="AB661" s="27"/>
      <c r="AC661" s="27"/>
      <c r="AD661" s="27"/>
      <c r="AE661" s="40"/>
      <c r="AF661" s="24"/>
      <c r="AG661" s="39"/>
      <c r="AH661" s="39"/>
      <c r="AI661" s="37"/>
      <c r="AJ661" s="37"/>
      <c r="AK661" s="39"/>
      <c r="AL661" s="39"/>
      <c r="AM661" s="37"/>
      <c r="AN661" s="37"/>
      <c r="AO661" s="27"/>
      <c r="AP661" s="27"/>
      <c r="AQ661" s="27"/>
      <c r="AR661" s="27"/>
      <c r="AS661" s="42"/>
      <c r="AT661" s="41"/>
      <c r="AU661" s="42"/>
      <c r="AV661" s="39"/>
      <c r="AW661" s="42"/>
      <c r="AX661" s="42"/>
      <c r="AY661" s="42"/>
      <c r="AZ661" s="37"/>
      <c r="BA661" s="37"/>
      <c r="BB661" s="37"/>
      <c r="BC661" s="37"/>
      <c r="BD661" s="159"/>
      <c r="BE661" s="27"/>
      <c r="BF661" s="20"/>
      <c r="BG661" s="30"/>
      <c r="BH661" s="94"/>
      <c r="BI661" s="60"/>
      <c r="BJ661" s="60"/>
    </row>
    <row r="662" spans="1:62" s="33" customFormat="1" ht="15" x14ac:dyDescent="0.2">
      <c r="A662" s="20"/>
      <c r="B662" s="36"/>
      <c r="C662" s="20"/>
      <c r="D662" s="20"/>
      <c r="E662" s="46"/>
      <c r="F662" s="20"/>
      <c r="G662" s="35"/>
      <c r="H662" s="35"/>
      <c r="I662" s="37"/>
      <c r="J662" s="51"/>
      <c r="K662" s="160"/>
      <c r="L662" s="25"/>
      <c r="M662" s="157"/>
      <c r="N662" s="25"/>
      <c r="O662" s="158"/>
      <c r="P662" s="158"/>
      <c r="Q662" s="177"/>
      <c r="R662" s="25"/>
      <c r="S662" s="20"/>
      <c r="T662" s="20"/>
      <c r="U662" s="20"/>
      <c r="V662" s="26"/>
      <c r="W662" s="48"/>
      <c r="X662" s="175"/>
      <c r="Y662" s="20"/>
      <c r="Z662" s="39"/>
      <c r="AA662" s="40"/>
      <c r="AB662" s="27"/>
      <c r="AC662" s="27"/>
      <c r="AD662" s="27"/>
      <c r="AE662" s="40"/>
      <c r="AF662" s="24"/>
      <c r="AG662" s="39"/>
      <c r="AH662" s="39"/>
      <c r="AI662" s="37"/>
      <c r="AJ662" s="37"/>
      <c r="AK662" s="39"/>
      <c r="AL662" s="39"/>
      <c r="AM662" s="37"/>
      <c r="AN662" s="37"/>
      <c r="AO662" s="27"/>
      <c r="AP662" s="27"/>
      <c r="AQ662" s="27"/>
      <c r="AR662" s="27"/>
      <c r="AS662" s="42"/>
      <c r="AT662" s="41"/>
      <c r="AU662" s="42"/>
      <c r="AV662" s="39"/>
      <c r="AW662" s="42"/>
      <c r="AX662" s="42"/>
      <c r="AY662" s="42"/>
      <c r="AZ662" s="37"/>
      <c r="BA662" s="37"/>
      <c r="BB662" s="37"/>
      <c r="BC662" s="37"/>
      <c r="BD662" s="159"/>
      <c r="BE662" s="27"/>
      <c r="BF662" s="20"/>
      <c r="BG662" s="30"/>
      <c r="BH662" s="94"/>
      <c r="BI662" s="60"/>
      <c r="BJ662" s="60"/>
    </row>
    <row r="663" spans="1:62" s="33" customFormat="1" ht="15" x14ac:dyDescent="0.2">
      <c r="A663" s="20"/>
      <c r="B663" s="36"/>
      <c r="C663" s="20"/>
      <c r="D663" s="20"/>
      <c r="E663" s="46"/>
      <c r="F663" s="20"/>
      <c r="G663" s="35"/>
      <c r="H663" s="35"/>
      <c r="I663" s="20"/>
      <c r="J663" s="51"/>
      <c r="K663" s="160"/>
      <c r="L663" s="25"/>
      <c r="M663" s="157"/>
      <c r="N663" s="25"/>
      <c r="O663" s="158"/>
      <c r="P663" s="158"/>
      <c r="Q663" s="177"/>
      <c r="R663" s="25"/>
      <c r="S663" s="20"/>
      <c r="T663" s="20"/>
      <c r="U663" s="20"/>
      <c r="V663" s="26"/>
      <c r="W663" s="48"/>
      <c r="X663" s="175"/>
      <c r="Y663" s="20"/>
      <c r="Z663" s="39"/>
      <c r="AA663" s="40"/>
      <c r="AB663" s="27"/>
      <c r="AC663" s="27"/>
      <c r="AD663" s="27"/>
      <c r="AE663" s="40"/>
      <c r="AF663" s="24"/>
      <c r="AG663" s="39"/>
      <c r="AH663" s="39"/>
      <c r="AI663" s="37"/>
      <c r="AJ663" s="37"/>
      <c r="AK663" s="37"/>
      <c r="AL663" s="37"/>
      <c r="AM663" s="37"/>
      <c r="AN663" s="37"/>
      <c r="AO663" s="27"/>
      <c r="AP663" s="27"/>
      <c r="AQ663" s="27"/>
      <c r="AR663" s="27"/>
      <c r="AS663" s="26"/>
      <c r="AT663" s="48"/>
      <c r="AU663" s="42"/>
      <c r="AV663" s="39"/>
      <c r="AW663" s="42"/>
      <c r="AX663" s="42"/>
      <c r="AY663" s="42"/>
      <c r="AZ663" s="37"/>
      <c r="BA663" s="37"/>
      <c r="BB663" s="37"/>
      <c r="BC663" s="37"/>
      <c r="BD663" s="159"/>
      <c r="BE663" s="27"/>
      <c r="BF663" s="20"/>
      <c r="BG663" s="30"/>
      <c r="BH663" s="116"/>
      <c r="BI663" s="60"/>
      <c r="BJ663" s="60"/>
    </row>
    <row r="664" spans="1:62" s="33" customFormat="1" ht="15" x14ac:dyDescent="0.2">
      <c r="A664" s="20"/>
      <c r="B664" s="36"/>
      <c r="C664" s="20"/>
      <c r="D664" s="20"/>
      <c r="E664" s="46"/>
      <c r="F664" s="20"/>
      <c r="G664" s="35"/>
      <c r="H664" s="35"/>
      <c r="I664" s="20"/>
      <c r="J664" s="51"/>
      <c r="K664" s="160"/>
      <c r="L664" s="25"/>
      <c r="M664" s="157"/>
      <c r="N664" s="25"/>
      <c r="O664" s="158"/>
      <c r="P664" s="158"/>
      <c r="Q664" s="177"/>
      <c r="R664" s="25"/>
      <c r="S664" s="20"/>
      <c r="T664" s="20"/>
      <c r="U664" s="20"/>
      <c r="V664" s="26"/>
      <c r="W664" s="48"/>
      <c r="X664" s="175"/>
      <c r="Y664" s="20"/>
      <c r="Z664" s="39"/>
      <c r="AA664" s="40"/>
      <c r="AB664" s="27"/>
      <c r="AC664" s="27"/>
      <c r="AD664" s="27"/>
      <c r="AE664" s="40"/>
      <c r="AF664" s="24"/>
      <c r="AG664" s="39"/>
      <c r="AH664" s="39"/>
      <c r="AI664" s="37"/>
      <c r="AJ664" s="37"/>
      <c r="AK664" s="37"/>
      <c r="AL664" s="37"/>
      <c r="AM664" s="37"/>
      <c r="AN664" s="37"/>
      <c r="AO664" s="27"/>
      <c r="AP664" s="27"/>
      <c r="AQ664" s="27"/>
      <c r="AR664" s="27"/>
      <c r="AS664" s="26"/>
      <c r="AT664" s="48"/>
      <c r="AU664" s="42"/>
      <c r="AV664" s="39"/>
      <c r="AW664" s="42"/>
      <c r="AX664" s="42"/>
      <c r="AY664" s="42"/>
      <c r="AZ664" s="37"/>
      <c r="BA664" s="37"/>
      <c r="BB664" s="37"/>
      <c r="BC664" s="37"/>
      <c r="BD664" s="159"/>
      <c r="BE664" s="27"/>
      <c r="BF664" s="20"/>
      <c r="BG664" s="30"/>
      <c r="BH664" s="116"/>
      <c r="BI664" s="60"/>
      <c r="BJ664" s="60"/>
    </row>
    <row r="665" spans="1:62" s="33" customFormat="1" ht="15" x14ac:dyDescent="0.2">
      <c r="A665" s="20"/>
      <c r="B665" s="36"/>
      <c r="C665" s="20"/>
      <c r="D665" s="20"/>
      <c r="E665" s="46"/>
      <c r="F665" s="20"/>
      <c r="G665" s="35"/>
      <c r="H665" s="35"/>
      <c r="I665" s="20"/>
      <c r="J665" s="51"/>
      <c r="K665" s="160"/>
      <c r="L665" s="25"/>
      <c r="M665" s="157"/>
      <c r="N665" s="25"/>
      <c r="O665" s="158"/>
      <c r="P665" s="158"/>
      <c r="Q665" s="177"/>
      <c r="R665" s="25"/>
      <c r="S665" s="20"/>
      <c r="T665" s="20"/>
      <c r="U665" s="20"/>
      <c r="V665" s="26"/>
      <c r="W665" s="48"/>
      <c r="X665" s="175"/>
      <c r="Y665" s="20"/>
      <c r="Z665" s="39"/>
      <c r="AA665" s="40"/>
      <c r="AB665" s="27"/>
      <c r="AC665" s="27"/>
      <c r="AD665" s="27"/>
      <c r="AE665" s="40"/>
      <c r="AF665" s="24"/>
      <c r="AG665" s="39"/>
      <c r="AH665" s="39"/>
      <c r="AI665" s="37"/>
      <c r="AJ665" s="37"/>
      <c r="AK665" s="37"/>
      <c r="AL665" s="37"/>
      <c r="AM665" s="37"/>
      <c r="AN665" s="37"/>
      <c r="AO665" s="27"/>
      <c r="AP665" s="27"/>
      <c r="AQ665" s="27"/>
      <c r="AR665" s="27"/>
      <c r="AS665" s="26"/>
      <c r="AT665" s="48"/>
      <c r="AU665" s="42"/>
      <c r="AV665" s="39"/>
      <c r="AW665" s="42"/>
      <c r="AX665" s="42"/>
      <c r="AY665" s="42"/>
      <c r="AZ665" s="37"/>
      <c r="BA665" s="37"/>
      <c r="BB665" s="37"/>
      <c r="BC665" s="37"/>
      <c r="BD665" s="159"/>
      <c r="BE665" s="27"/>
      <c r="BF665" s="20"/>
      <c r="BG665" s="30"/>
      <c r="BH665" s="116"/>
      <c r="BI665" s="60"/>
      <c r="BJ665" s="60"/>
    </row>
    <row r="666" spans="1:62" s="33" customFormat="1" ht="15" x14ac:dyDescent="0.2">
      <c r="A666" s="20"/>
      <c r="B666" s="36"/>
      <c r="C666" s="20"/>
      <c r="D666" s="20"/>
      <c r="E666" s="46"/>
      <c r="F666" s="20"/>
      <c r="G666" s="35"/>
      <c r="H666" s="35"/>
      <c r="I666" s="20"/>
      <c r="J666" s="51"/>
      <c r="K666" s="160"/>
      <c r="L666" s="25"/>
      <c r="M666" s="157"/>
      <c r="N666" s="25"/>
      <c r="O666" s="158"/>
      <c r="P666" s="158"/>
      <c r="Q666" s="177"/>
      <c r="R666" s="25"/>
      <c r="S666" s="20"/>
      <c r="T666" s="20"/>
      <c r="U666" s="20"/>
      <c r="V666" s="26"/>
      <c r="W666" s="48"/>
      <c r="X666" s="175"/>
      <c r="Y666" s="20"/>
      <c r="Z666" s="39"/>
      <c r="AA666" s="40"/>
      <c r="AB666" s="27"/>
      <c r="AC666" s="27"/>
      <c r="AD666" s="27"/>
      <c r="AE666" s="40"/>
      <c r="AF666" s="24"/>
      <c r="AG666" s="39"/>
      <c r="AH666" s="39"/>
      <c r="AI666" s="37"/>
      <c r="AJ666" s="37"/>
      <c r="AK666" s="37"/>
      <c r="AL666" s="37"/>
      <c r="AM666" s="37"/>
      <c r="AN666" s="37"/>
      <c r="AO666" s="27"/>
      <c r="AP666" s="27"/>
      <c r="AQ666" s="27"/>
      <c r="AR666" s="27"/>
      <c r="AS666" s="26"/>
      <c r="AT666" s="48"/>
      <c r="AU666" s="42"/>
      <c r="AV666" s="39"/>
      <c r="AW666" s="42"/>
      <c r="AX666" s="42"/>
      <c r="AY666" s="42"/>
      <c r="AZ666" s="37"/>
      <c r="BA666" s="37"/>
      <c r="BB666" s="37"/>
      <c r="BC666" s="37"/>
      <c r="BD666" s="159"/>
      <c r="BE666" s="27"/>
      <c r="BF666" s="20"/>
      <c r="BG666" s="30"/>
      <c r="BH666" s="116"/>
      <c r="BI666" s="60"/>
      <c r="BJ666" s="60"/>
    </row>
    <row r="667" spans="1:62" s="33" customFormat="1" ht="15" x14ac:dyDescent="0.2">
      <c r="A667" s="20"/>
      <c r="B667" s="36"/>
      <c r="C667" s="20"/>
      <c r="D667" s="20"/>
      <c r="E667" s="46"/>
      <c r="F667" s="20"/>
      <c r="G667" s="35"/>
      <c r="H667" s="35"/>
      <c r="I667" s="37"/>
      <c r="J667" s="51"/>
      <c r="K667" s="160"/>
      <c r="L667" s="25"/>
      <c r="M667" s="157"/>
      <c r="N667" s="25"/>
      <c r="O667" s="158"/>
      <c r="P667" s="158"/>
      <c r="Q667" s="177"/>
      <c r="R667" s="25"/>
      <c r="S667" s="20"/>
      <c r="T667" s="20"/>
      <c r="U667" s="20"/>
      <c r="V667" s="26"/>
      <c r="W667" s="48"/>
      <c r="X667" s="175"/>
      <c r="Y667" s="20"/>
      <c r="Z667" s="39"/>
      <c r="AA667" s="40"/>
      <c r="AB667" s="27"/>
      <c r="AC667" s="27"/>
      <c r="AD667" s="27"/>
      <c r="AE667" s="40"/>
      <c r="AF667" s="24"/>
      <c r="AG667" s="39"/>
      <c r="AH667" s="39"/>
      <c r="AI667" s="37"/>
      <c r="AJ667" s="37"/>
      <c r="AK667" s="37"/>
      <c r="AL667" s="37"/>
      <c r="AM667" s="37"/>
      <c r="AN667" s="37"/>
      <c r="AO667" s="27"/>
      <c r="AP667" s="27"/>
      <c r="AQ667" s="27"/>
      <c r="AR667" s="27"/>
      <c r="AS667" s="42"/>
      <c r="AT667" s="41"/>
      <c r="AU667" s="42"/>
      <c r="AV667" s="39"/>
      <c r="AW667" s="42"/>
      <c r="AX667" s="42"/>
      <c r="AY667" s="42"/>
      <c r="AZ667" s="37"/>
      <c r="BA667" s="37"/>
      <c r="BB667" s="37"/>
      <c r="BC667" s="37"/>
      <c r="BD667" s="159"/>
      <c r="BE667" s="27"/>
      <c r="BF667" s="20"/>
      <c r="BG667" s="30"/>
      <c r="BH667" s="94"/>
      <c r="BI667" s="60"/>
      <c r="BJ667" s="60"/>
    </row>
    <row r="668" spans="1:62" s="33" customFormat="1" ht="15" x14ac:dyDescent="0.2">
      <c r="A668" s="20"/>
      <c r="B668" s="36"/>
      <c r="C668" s="20"/>
      <c r="D668" s="20"/>
      <c r="E668" s="46"/>
      <c r="F668" s="20"/>
      <c r="G668" s="35"/>
      <c r="H668" s="35"/>
      <c r="I668" s="37"/>
      <c r="J668" s="51"/>
      <c r="K668" s="160"/>
      <c r="L668" s="25"/>
      <c r="M668" s="157"/>
      <c r="N668" s="25"/>
      <c r="O668" s="158"/>
      <c r="P668" s="158"/>
      <c r="Q668" s="177"/>
      <c r="R668" s="25"/>
      <c r="S668" s="20"/>
      <c r="T668" s="20"/>
      <c r="U668" s="20"/>
      <c r="V668" s="26"/>
      <c r="W668" s="48"/>
      <c r="X668" s="175"/>
      <c r="Y668" s="20"/>
      <c r="Z668" s="39"/>
      <c r="AA668" s="40"/>
      <c r="AB668" s="27"/>
      <c r="AC668" s="27"/>
      <c r="AD668" s="27"/>
      <c r="AE668" s="40"/>
      <c r="AF668" s="24"/>
      <c r="AG668" s="39"/>
      <c r="AH668" s="39"/>
      <c r="AI668" s="39"/>
      <c r="AJ668" s="39"/>
      <c r="AK668" s="39"/>
      <c r="AL668" s="39"/>
      <c r="AM668" s="37"/>
      <c r="AN668" s="37"/>
      <c r="AO668" s="27"/>
      <c r="AP668" s="27"/>
      <c r="AQ668" s="27"/>
      <c r="AR668" s="27"/>
      <c r="AS668" s="42"/>
      <c r="AT668" s="41"/>
      <c r="AU668" s="42"/>
      <c r="AV668" s="39"/>
      <c r="AW668" s="42"/>
      <c r="AX668" s="42"/>
      <c r="AY668" s="42"/>
      <c r="AZ668" s="37"/>
      <c r="BA668" s="37"/>
      <c r="BB668" s="37"/>
      <c r="BC668" s="37"/>
      <c r="BD668" s="159"/>
      <c r="BE668" s="27"/>
      <c r="BF668" s="20"/>
      <c r="BG668" s="30"/>
      <c r="BH668" s="94"/>
      <c r="BI668" s="60"/>
      <c r="BJ668" s="60"/>
    </row>
    <row r="669" spans="1:62" s="33" customFormat="1" ht="15" x14ac:dyDescent="0.2">
      <c r="A669" s="20"/>
      <c r="B669" s="36"/>
      <c r="C669" s="20"/>
      <c r="D669" s="20"/>
      <c r="E669" s="46"/>
      <c r="F669" s="20"/>
      <c r="G669" s="35"/>
      <c r="H669" s="35"/>
      <c r="I669" s="37"/>
      <c r="J669" s="51"/>
      <c r="K669" s="160"/>
      <c r="L669" s="25"/>
      <c r="M669" s="157"/>
      <c r="N669" s="25"/>
      <c r="O669" s="158"/>
      <c r="P669" s="158"/>
      <c r="Q669" s="177"/>
      <c r="R669" s="25"/>
      <c r="S669" s="20"/>
      <c r="T669" s="20"/>
      <c r="U669" s="20"/>
      <c r="V669" s="26"/>
      <c r="W669" s="48"/>
      <c r="X669" s="175"/>
      <c r="Y669" s="20"/>
      <c r="Z669" s="39"/>
      <c r="AA669" s="40"/>
      <c r="AB669" s="27"/>
      <c r="AC669" s="27"/>
      <c r="AD669" s="27"/>
      <c r="AE669" s="40"/>
      <c r="AF669" s="24"/>
      <c r="AG669" s="39"/>
      <c r="AH669" s="39"/>
      <c r="AI669" s="37"/>
      <c r="AJ669" s="37"/>
      <c r="AK669" s="37"/>
      <c r="AL669" s="37"/>
      <c r="AM669" s="37"/>
      <c r="AN669" s="37"/>
      <c r="AO669" s="27"/>
      <c r="AP669" s="27"/>
      <c r="AQ669" s="27"/>
      <c r="AR669" s="27"/>
      <c r="AS669" s="26"/>
      <c r="AT669" s="48"/>
      <c r="AU669" s="42"/>
      <c r="AV669" s="39"/>
      <c r="AW669" s="42"/>
      <c r="AX669" s="42"/>
      <c r="AY669" s="42"/>
      <c r="AZ669" s="37"/>
      <c r="BA669" s="37"/>
      <c r="BB669" s="37"/>
      <c r="BC669" s="37"/>
      <c r="BD669" s="159"/>
      <c r="BE669" s="27"/>
      <c r="BF669" s="20"/>
      <c r="BG669" s="30"/>
      <c r="BH669" s="94"/>
      <c r="BI669" s="60"/>
      <c r="BJ669" s="60"/>
    </row>
    <row r="670" spans="1:62" s="33" customFormat="1" ht="15" x14ac:dyDescent="0.2">
      <c r="A670" s="20"/>
      <c r="B670" s="36"/>
      <c r="C670" s="20"/>
      <c r="D670" s="20"/>
      <c r="E670" s="46"/>
      <c r="F670" s="20"/>
      <c r="G670" s="35"/>
      <c r="H670" s="35"/>
      <c r="I670" s="37"/>
      <c r="J670" s="51"/>
      <c r="K670" s="160"/>
      <c r="L670" s="25"/>
      <c r="M670" s="157"/>
      <c r="N670" s="25"/>
      <c r="O670" s="158"/>
      <c r="P670" s="158"/>
      <c r="Q670" s="177"/>
      <c r="R670" s="25"/>
      <c r="S670" s="20"/>
      <c r="T670" s="20"/>
      <c r="U670" s="20"/>
      <c r="V670" s="26"/>
      <c r="W670" s="48"/>
      <c r="X670" s="175"/>
      <c r="Y670" s="20"/>
      <c r="Z670" s="39"/>
      <c r="AA670" s="40"/>
      <c r="AB670" s="27"/>
      <c r="AC670" s="27"/>
      <c r="AD670" s="27"/>
      <c r="AE670" s="40"/>
      <c r="AF670" s="24"/>
      <c r="AG670" s="39"/>
      <c r="AH670" s="39"/>
      <c r="AI670" s="39"/>
      <c r="AJ670" s="39"/>
      <c r="AK670" s="37"/>
      <c r="AL670" s="37"/>
      <c r="AM670" s="37"/>
      <c r="AN670" s="37"/>
      <c r="AO670" s="27"/>
      <c r="AP670" s="27"/>
      <c r="AQ670" s="27"/>
      <c r="AR670" s="27"/>
      <c r="AS670" s="26"/>
      <c r="AT670" s="48"/>
      <c r="AU670" s="42"/>
      <c r="AV670" s="39"/>
      <c r="AW670" s="42"/>
      <c r="AX670" s="42"/>
      <c r="AY670" s="42"/>
      <c r="AZ670" s="37"/>
      <c r="BA670" s="37"/>
      <c r="BB670" s="37"/>
      <c r="BC670" s="37"/>
      <c r="BD670" s="159"/>
      <c r="BE670" s="27"/>
      <c r="BF670" s="20"/>
      <c r="BG670" s="30"/>
      <c r="BH670" s="94"/>
      <c r="BI670" s="60"/>
      <c r="BJ670" s="60"/>
    </row>
    <row r="671" spans="1:62" s="33" customFormat="1" ht="18.75" customHeight="1" x14ac:dyDescent="0.2">
      <c r="A671" s="20"/>
      <c r="B671" s="36"/>
      <c r="C671" s="20"/>
      <c r="D671" s="20"/>
      <c r="E671" s="46"/>
      <c r="F671" s="20"/>
      <c r="G671" s="35"/>
      <c r="H671" s="35"/>
      <c r="I671" s="37"/>
      <c r="J671" s="51"/>
      <c r="K671" s="160"/>
      <c r="L671" s="25"/>
      <c r="M671" s="157"/>
      <c r="N671" s="25"/>
      <c r="O671" s="158"/>
      <c r="P671" s="158"/>
      <c r="Q671" s="177"/>
      <c r="R671" s="25"/>
      <c r="S671" s="20"/>
      <c r="T671" s="20"/>
      <c r="U671" s="20"/>
      <c r="V671" s="26"/>
      <c r="W671" s="48"/>
      <c r="X671" s="175"/>
      <c r="Y671" s="20"/>
      <c r="Z671" s="39"/>
      <c r="AA671" s="40"/>
      <c r="AB671" s="27"/>
      <c r="AC671" s="27"/>
      <c r="AD671" s="27"/>
      <c r="AE671" s="40"/>
      <c r="AF671" s="24"/>
      <c r="AG671" s="39"/>
      <c r="AH671" s="39"/>
      <c r="AI671" s="39"/>
      <c r="AJ671" s="39"/>
      <c r="AK671" s="37"/>
      <c r="AL671" s="37"/>
      <c r="AM671" s="37"/>
      <c r="AN671" s="37"/>
      <c r="AO671" s="27"/>
      <c r="AP671" s="27"/>
      <c r="AQ671" s="27"/>
      <c r="AR671" s="27"/>
      <c r="AS671" s="26"/>
      <c r="AT671" s="48"/>
      <c r="AU671" s="42"/>
      <c r="AV671" s="39"/>
      <c r="AW671" s="42"/>
      <c r="AX671" s="42"/>
      <c r="AY671" s="42"/>
      <c r="AZ671" s="37"/>
      <c r="BA671" s="37"/>
      <c r="BB671" s="37"/>
      <c r="BC671" s="37"/>
      <c r="BD671" s="159"/>
      <c r="BE671" s="27"/>
      <c r="BF671" s="20"/>
      <c r="BG671" s="30"/>
      <c r="BH671" s="94"/>
      <c r="BI671" s="60"/>
      <c r="BJ671" s="60"/>
    </row>
    <row r="672" spans="1:62" s="33" customFormat="1" ht="15" x14ac:dyDescent="0.2">
      <c r="A672" s="117"/>
      <c r="B672" s="118"/>
      <c r="C672" s="117"/>
      <c r="D672" s="117"/>
      <c r="E672" s="119"/>
      <c r="F672" s="117"/>
      <c r="G672" s="117"/>
      <c r="H672" s="117"/>
      <c r="I672" s="120"/>
      <c r="J672" s="121"/>
      <c r="K672" s="121"/>
      <c r="L672" s="117"/>
      <c r="M672" s="7"/>
      <c r="N672" s="117"/>
      <c r="O672" s="186"/>
      <c r="P672" s="186"/>
      <c r="Q672" s="186"/>
      <c r="R672" s="117"/>
      <c r="S672" s="117"/>
      <c r="T672" s="122"/>
      <c r="U672" s="117"/>
      <c r="V672" s="122"/>
      <c r="W672" s="123">
        <f>SUBTOTAL(9,W39:W269)</f>
        <v>2765295541.8898959</v>
      </c>
      <c r="X672" s="124"/>
      <c r="Y672" s="117"/>
      <c r="Z672" s="79"/>
      <c r="AA672" s="125"/>
      <c r="AB672" s="124"/>
      <c r="AC672" s="124"/>
      <c r="AD672" s="124"/>
      <c r="AE672" s="125"/>
      <c r="AF672" s="126"/>
      <c r="AG672" s="79"/>
      <c r="AH672" s="79"/>
      <c r="AI672" s="120"/>
      <c r="AJ672" s="120"/>
      <c r="AK672" s="79"/>
      <c r="AL672" s="79"/>
      <c r="AM672" s="120"/>
      <c r="AN672" s="120"/>
      <c r="AO672" s="124"/>
      <c r="AP672" s="124"/>
      <c r="AQ672" s="124"/>
      <c r="AR672" s="127"/>
      <c r="AS672" s="127"/>
      <c r="AT672" s="128">
        <f>SUBTOTAL(9,AT39:AT269)</f>
        <v>677441892.79716671</v>
      </c>
      <c r="AU672" s="127"/>
      <c r="AV672" s="79"/>
      <c r="AW672" s="127"/>
      <c r="AX672" s="127"/>
      <c r="AY672" s="127"/>
      <c r="AZ672" s="120"/>
      <c r="BA672" s="120"/>
      <c r="BB672" s="120"/>
      <c r="BC672" s="120"/>
      <c r="BD672" s="187"/>
      <c r="BE672" s="124"/>
      <c r="BF672" s="117"/>
      <c r="BG672" s="117"/>
      <c r="BH672" s="129"/>
      <c r="BI672" s="2"/>
      <c r="BJ672" s="2"/>
    </row>
    <row r="673" spans="1:62" s="33" customFormat="1" ht="15" x14ac:dyDescent="0.25">
      <c r="A673" s="130"/>
      <c r="B673" s="131"/>
      <c r="C673" s="132"/>
      <c r="D673" s="132"/>
      <c r="E673" s="133"/>
      <c r="F673" s="134"/>
      <c r="G673" s="134"/>
      <c r="H673" s="134"/>
      <c r="I673" s="134"/>
      <c r="J673" s="134"/>
      <c r="K673" s="134"/>
      <c r="L673" s="133"/>
      <c r="M673" s="188"/>
      <c r="N673" s="133"/>
      <c r="O673" s="189"/>
      <c r="P673" s="189"/>
      <c r="Q673" s="189"/>
      <c r="R673" s="134"/>
      <c r="S673" s="134"/>
      <c r="T673" s="134"/>
      <c r="U673" s="134"/>
      <c r="V673" s="80"/>
      <c r="W673" s="135"/>
      <c r="X673" s="134"/>
      <c r="Y673" s="134"/>
      <c r="Z673" s="190"/>
      <c r="AA673" s="134"/>
      <c r="AB673" s="134"/>
      <c r="AC673" s="134"/>
      <c r="AD673" s="134"/>
      <c r="AE673" s="134"/>
      <c r="AF673" s="134"/>
      <c r="AG673" s="136"/>
      <c r="AH673" s="136"/>
      <c r="AI673" s="134"/>
      <c r="AJ673" s="134"/>
      <c r="AK673" s="134"/>
      <c r="AL673" s="134"/>
      <c r="AM673" s="137"/>
      <c r="AN673" s="137"/>
      <c r="AO673" s="134"/>
      <c r="AP673" s="134"/>
      <c r="AQ673" s="132"/>
      <c r="AR673" s="138"/>
      <c r="AS673" s="138"/>
      <c r="AT673" s="139"/>
      <c r="AU673" s="133"/>
      <c r="AV673" s="134"/>
      <c r="AW673" s="140"/>
      <c r="AX673" s="134"/>
      <c r="AY673" s="134"/>
      <c r="AZ673" s="134"/>
      <c r="BA673" s="134"/>
      <c r="BB673" s="134"/>
      <c r="BC673" s="134"/>
      <c r="BD673" s="134"/>
      <c r="BE673" s="134"/>
      <c r="BF673" s="134"/>
      <c r="BG673" s="4"/>
      <c r="BH673" s="1"/>
      <c r="BI673" s="2"/>
      <c r="BJ673" s="2"/>
    </row>
    <row r="674" spans="1:62" s="141" customFormat="1" ht="15" x14ac:dyDescent="0.25">
      <c r="A674" s="130"/>
      <c r="B674" s="131"/>
      <c r="C674" s="132"/>
      <c r="D674" s="132"/>
      <c r="E674" s="133"/>
      <c r="F674" s="134"/>
      <c r="G674" s="134"/>
      <c r="H674" s="134"/>
      <c r="I674" s="134"/>
      <c r="J674" s="134"/>
      <c r="K674" s="134"/>
      <c r="L674" s="133"/>
      <c r="M674" s="188"/>
      <c r="N674" s="133"/>
      <c r="O674" s="189"/>
      <c r="P674" s="189"/>
      <c r="Q674" s="189"/>
      <c r="R674" s="134"/>
      <c r="S674" s="134"/>
      <c r="T674" s="134"/>
      <c r="U674" s="134"/>
      <c r="V674" s="80"/>
      <c r="W674" s="135"/>
      <c r="X674" s="134"/>
      <c r="Y674" s="134"/>
      <c r="Z674" s="190"/>
      <c r="AA674" s="134"/>
      <c r="AB674" s="134"/>
      <c r="AC674" s="134"/>
      <c r="AD674" s="134"/>
      <c r="AE674" s="134"/>
      <c r="AF674" s="134"/>
      <c r="AG674" s="136"/>
      <c r="AH674" s="136"/>
      <c r="AI674" s="134"/>
      <c r="AJ674" s="134"/>
      <c r="AK674" s="134"/>
      <c r="AL674" s="134"/>
      <c r="AM674" s="137"/>
      <c r="AN674" s="137"/>
      <c r="AO674" s="134"/>
      <c r="AP674" s="134"/>
      <c r="AQ674" s="132"/>
      <c r="AR674" s="138"/>
      <c r="AS674" s="138"/>
      <c r="AT674" s="139"/>
      <c r="AU674" s="133"/>
      <c r="AV674" s="134"/>
      <c r="AW674" s="140"/>
      <c r="AX674" s="134"/>
      <c r="AY674" s="134"/>
      <c r="AZ674" s="134"/>
      <c r="BA674" s="134"/>
      <c r="BB674" s="134"/>
      <c r="BC674" s="134"/>
      <c r="BD674" s="134"/>
      <c r="BE674" s="134"/>
      <c r="BF674" s="134"/>
      <c r="BG674" s="4"/>
      <c r="BH674" s="1"/>
      <c r="BI674" s="2"/>
      <c r="BJ674" s="2"/>
    </row>
    <row r="675" spans="1:62" s="141" customFormat="1" ht="15" x14ac:dyDescent="0.25">
      <c r="A675" s="130"/>
      <c r="B675" s="131"/>
      <c r="C675" s="132"/>
      <c r="D675" s="132"/>
      <c r="E675" s="133"/>
      <c r="F675" s="134"/>
      <c r="G675" s="134"/>
      <c r="H675" s="134"/>
      <c r="I675" s="134"/>
      <c r="J675" s="134"/>
      <c r="K675" s="134"/>
      <c r="L675" s="133"/>
      <c r="M675" s="188"/>
      <c r="N675" s="133"/>
      <c r="O675" s="189"/>
      <c r="P675" s="189"/>
      <c r="Q675" s="189"/>
      <c r="R675" s="134"/>
      <c r="S675" s="134"/>
      <c r="T675" s="134"/>
      <c r="U675" s="134"/>
      <c r="V675" s="80"/>
      <c r="W675" s="135"/>
      <c r="X675" s="134"/>
      <c r="Y675" s="134"/>
      <c r="Z675" s="190"/>
      <c r="AA675" s="134"/>
      <c r="AB675" s="134"/>
      <c r="AC675" s="134"/>
      <c r="AD675" s="134"/>
      <c r="AE675" s="134"/>
      <c r="AF675" s="134"/>
      <c r="AG675" s="136"/>
      <c r="AH675" s="136"/>
      <c r="AI675" s="134"/>
      <c r="AJ675" s="134"/>
      <c r="AK675" s="134"/>
      <c r="AL675" s="134"/>
      <c r="AM675" s="137"/>
      <c r="AN675" s="137"/>
      <c r="AO675" s="134"/>
      <c r="AP675" s="134"/>
      <c r="AQ675" s="132"/>
      <c r="AR675" s="138"/>
      <c r="AS675" s="138"/>
      <c r="AT675" s="139"/>
      <c r="AU675" s="133"/>
      <c r="AV675" s="134"/>
      <c r="AW675" s="140"/>
      <c r="AX675" s="134"/>
      <c r="AY675" s="134"/>
      <c r="AZ675" s="134"/>
      <c r="BA675" s="134"/>
      <c r="BB675" s="134"/>
      <c r="BC675" s="134"/>
      <c r="BD675" s="134"/>
      <c r="BE675" s="134"/>
      <c r="BF675" s="134"/>
      <c r="BG675" s="4"/>
      <c r="BH675" s="1"/>
      <c r="BI675" s="2"/>
      <c r="BJ675" s="2"/>
    </row>
    <row r="676" spans="1:62" s="141" customFormat="1" ht="15" x14ac:dyDescent="0.25">
      <c r="A676" s="130"/>
      <c r="B676" s="131"/>
      <c r="C676" s="132"/>
      <c r="D676" s="132"/>
      <c r="E676" s="133"/>
      <c r="F676" s="134"/>
      <c r="G676" s="134"/>
      <c r="H676" s="134"/>
      <c r="I676" s="134"/>
      <c r="J676" s="134"/>
      <c r="K676" s="134"/>
      <c r="L676" s="133"/>
      <c r="M676" s="188"/>
      <c r="N676" s="133"/>
      <c r="O676" s="189"/>
      <c r="P676" s="189"/>
      <c r="Q676" s="189"/>
      <c r="R676" s="134"/>
      <c r="S676" s="134"/>
      <c r="T676" s="134"/>
      <c r="U676" s="134"/>
      <c r="V676" s="80"/>
      <c r="W676" s="135"/>
      <c r="X676" s="134"/>
      <c r="Y676" s="134"/>
      <c r="Z676" s="190"/>
      <c r="AA676" s="134"/>
      <c r="AB676" s="134"/>
      <c r="AC676" s="134"/>
      <c r="AD676" s="134"/>
      <c r="AE676" s="134"/>
      <c r="AF676" s="134"/>
      <c r="AG676" s="136"/>
      <c r="AH676" s="136"/>
      <c r="AI676" s="134"/>
      <c r="AJ676" s="134"/>
      <c r="AK676" s="134"/>
      <c r="AL676" s="134"/>
      <c r="AM676" s="137"/>
      <c r="AN676" s="137"/>
      <c r="AO676" s="134"/>
      <c r="AP676" s="134"/>
      <c r="AQ676" s="132"/>
      <c r="AR676" s="132"/>
      <c r="AS676" s="138"/>
      <c r="AT676" s="139"/>
      <c r="AU676" s="133"/>
      <c r="AV676" s="134"/>
      <c r="AW676" s="140"/>
      <c r="AX676" s="134"/>
      <c r="AY676" s="134"/>
      <c r="AZ676" s="134"/>
      <c r="BA676" s="134"/>
      <c r="BB676" s="134"/>
      <c r="BC676" s="134"/>
      <c r="BD676" s="134"/>
      <c r="BE676" s="134"/>
      <c r="BF676" s="134"/>
      <c r="BG676" s="4"/>
      <c r="BH676" s="1"/>
      <c r="BI676" s="2"/>
      <c r="BJ676" s="2"/>
    </row>
    <row r="677" spans="1:62" s="141" customFormat="1" ht="15" x14ac:dyDescent="0.25">
      <c r="A677" s="130"/>
      <c r="B677" s="131"/>
      <c r="C677" s="132"/>
      <c r="D677" s="132"/>
      <c r="E677" s="133"/>
      <c r="F677" s="134"/>
      <c r="G677" s="134"/>
      <c r="H677" s="134"/>
      <c r="I677" s="134"/>
      <c r="J677" s="134"/>
      <c r="K677" s="134"/>
      <c r="L677" s="133"/>
      <c r="M677" s="188"/>
      <c r="N677" s="133"/>
      <c r="O677" s="189"/>
      <c r="P677" s="189"/>
      <c r="Q677" s="189"/>
      <c r="R677" s="134"/>
      <c r="S677" s="134"/>
      <c r="T677" s="134"/>
      <c r="U677" s="134"/>
      <c r="V677" s="80"/>
      <c r="W677" s="135"/>
      <c r="X677" s="134"/>
      <c r="Y677" s="134"/>
      <c r="Z677" s="190"/>
      <c r="AA677" s="134"/>
      <c r="AB677" s="134"/>
      <c r="AC677" s="134"/>
      <c r="AD677" s="134"/>
      <c r="AE677" s="134"/>
      <c r="AF677" s="134"/>
      <c r="AG677" s="136"/>
      <c r="AH677" s="136"/>
      <c r="AI677" s="134"/>
      <c r="AJ677" s="134"/>
      <c r="AK677" s="134"/>
      <c r="AL677" s="134"/>
      <c r="AM677" s="137"/>
      <c r="AN677" s="137"/>
      <c r="AO677" s="134"/>
      <c r="AP677" s="134"/>
      <c r="AQ677" s="132"/>
      <c r="AR677" s="132"/>
      <c r="AS677" s="138"/>
      <c r="AT677" s="139"/>
      <c r="AU677" s="133"/>
      <c r="AV677" s="134"/>
      <c r="AW677" s="140"/>
      <c r="AX677" s="134"/>
      <c r="AY677" s="134"/>
      <c r="AZ677" s="134"/>
      <c r="BA677" s="134"/>
      <c r="BB677" s="134"/>
      <c r="BC677" s="134"/>
      <c r="BD677" s="134"/>
      <c r="BE677" s="134"/>
      <c r="BF677" s="134"/>
      <c r="BG677" s="4"/>
      <c r="BH677" s="1"/>
      <c r="BI677" s="2"/>
      <c r="BJ677" s="2"/>
    </row>
    <row r="679" spans="1:62" s="141" customFormat="1" ht="15" x14ac:dyDescent="0.25">
      <c r="A679" s="130"/>
      <c r="B679" s="131"/>
      <c r="C679" s="132"/>
      <c r="D679" s="132"/>
      <c r="E679" s="133"/>
      <c r="F679" s="134"/>
      <c r="G679" s="134"/>
      <c r="H679" s="134"/>
      <c r="I679" s="134"/>
      <c r="J679" s="134"/>
      <c r="K679" s="134"/>
      <c r="L679" s="133"/>
      <c r="M679" s="188"/>
      <c r="N679" s="133"/>
      <c r="O679" s="189"/>
      <c r="P679" s="189"/>
      <c r="Q679" s="189"/>
      <c r="R679" s="134"/>
      <c r="S679" s="134"/>
      <c r="T679" s="134"/>
      <c r="U679" s="134"/>
      <c r="V679" s="80"/>
      <c r="W679" s="135"/>
      <c r="X679" s="134"/>
      <c r="Y679" s="134"/>
      <c r="Z679" s="190"/>
      <c r="AA679" s="134"/>
      <c r="AB679" s="134"/>
      <c r="AC679" s="134"/>
      <c r="AD679" s="134"/>
      <c r="AE679" s="134"/>
      <c r="AF679" s="134"/>
      <c r="AG679" s="136"/>
      <c r="AH679" s="136"/>
      <c r="AI679" s="134"/>
      <c r="AJ679" s="134"/>
      <c r="AK679" s="134"/>
      <c r="AL679" s="134"/>
      <c r="AM679" s="137"/>
      <c r="AN679" s="137"/>
      <c r="AO679" s="134"/>
      <c r="AP679" s="134"/>
      <c r="AQ679" s="132"/>
      <c r="AR679" s="132"/>
      <c r="AS679" s="138"/>
      <c r="AT679" s="139"/>
      <c r="AU679" s="133"/>
      <c r="AV679" s="134"/>
      <c r="AW679" s="140"/>
      <c r="AX679" s="134"/>
      <c r="AY679" s="134"/>
      <c r="AZ679" s="134"/>
      <c r="BA679" s="134"/>
      <c r="BB679" s="134"/>
      <c r="BC679" s="134"/>
      <c r="BD679" s="134"/>
      <c r="BE679" s="134"/>
      <c r="BF679" s="134"/>
      <c r="BG679" s="4"/>
      <c r="BH679" s="1"/>
      <c r="BI679" s="2"/>
      <c r="BJ679" s="2"/>
    </row>
    <row r="680" spans="1:62" s="141" customFormat="1" ht="15" x14ac:dyDescent="0.25">
      <c r="A680" s="130"/>
      <c r="B680" s="131"/>
      <c r="C680" s="132"/>
      <c r="D680" s="132"/>
      <c r="E680" s="133"/>
      <c r="F680" s="134"/>
      <c r="G680" s="134"/>
      <c r="H680" s="137"/>
      <c r="I680" s="137"/>
      <c r="J680" s="134"/>
      <c r="K680" s="134"/>
      <c r="L680" s="133"/>
      <c r="M680" s="188"/>
      <c r="N680" s="133"/>
      <c r="O680" s="189"/>
      <c r="P680" s="189"/>
      <c r="Q680" s="189"/>
      <c r="R680" s="134"/>
      <c r="S680" s="134"/>
      <c r="T680" s="134"/>
      <c r="U680" s="134"/>
      <c r="V680" s="80"/>
      <c r="W680" s="135"/>
      <c r="X680" s="134"/>
      <c r="Y680" s="134"/>
      <c r="Z680" s="190"/>
      <c r="AA680" s="134"/>
      <c r="AB680" s="134"/>
      <c r="AC680" s="134"/>
      <c r="AD680" s="134"/>
      <c r="AE680" s="134"/>
      <c r="AF680" s="134"/>
      <c r="AG680" s="136"/>
      <c r="AH680" s="136"/>
      <c r="AI680" s="134"/>
      <c r="AJ680" s="134"/>
      <c r="AK680" s="134"/>
      <c r="AL680" s="134"/>
      <c r="AM680" s="137"/>
      <c r="AN680" s="137"/>
      <c r="AO680" s="134"/>
      <c r="AP680" s="134"/>
      <c r="AQ680" s="132"/>
      <c r="AR680" s="132"/>
      <c r="AS680" s="138"/>
      <c r="AT680" s="139"/>
      <c r="AU680" s="133"/>
      <c r="AV680" s="134"/>
      <c r="AW680" s="140"/>
      <c r="AX680" s="134"/>
      <c r="AY680" s="134"/>
      <c r="AZ680" s="134"/>
      <c r="BA680" s="134"/>
      <c r="BB680" s="134"/>
      <c r="BC680" s="134"/>
      <c r="BD680" s="134"/>
      <c r="BE680" s="134"/>
      <c r="BF680" s="134"/>
      <c r="BG680" s="4"/>
      <c r="BH680" s="1"/>
      <c r="BI680" s="2"/>
      <c r="BJ680" s="2"/>
    </row>
    <row r="681" spans="1:62" s="141" customFormat="1" ht="15" x14ac:dyDescent="0.25">
      <c r="A681" s="130"/>
      <c r="B681" s="131"/>
      <c r="C681" s="132"/>
      <c r="D681" s="132"/>
      <c r="E681" s="133"/>
      <c r="F681" s="134"/>
      <c r="G681" s="134"/>
      <c r="H681" s="134"/>
      <c r="I681" s="134"/>
      <c r="J681" s="134"/>
      <c r="K681" s="134"/>
      <c r="L681" s="133"/>
      <c r="M681" s="188"/>
      <c r="N681" s="133"/>
      <c r="O681" s="189"/>
      <c r="P681" s="189"/>
      <c r="Q681" s="189"/>
      <c r="R681" s="134"/>
      <c r="S681" s="134"/>
      <c r="T681" s="134"/>
      <c r="U681" s="134"/>
      <c r="V681" s="80"/>
      <c r="W681" s="135"/>
      <c r="X681" s="134"/>
      <c r="Y681" s="134"/>
      <c r="Z681" s="190"/>
      <c r="AA681" s="134"/>
      <c r="AB681" s="134"/>
      <c r="AC681" s="134"/>
      <c r="AD681" s="134"/>
      <c r="AE681" s="134"/>
      <c r="AF681" s="134"/>
      <c r="AG681" s="136"/>
      <c r="AH681" s="136"/>
      <c r="AI681" s="134"/>
      <c r="AJ681" s="134"/>
      <c r="AK681" s="134"/>
      <c r="AL681" s="134"/>
      <c r="AM681" s="137"/>
      <c r="AN681" s="137"/>
      <c r="AO681" s="134"/>
      <c r="AP681" s="134"/>
      <c r="AQ681" s="132"/>
      <c r="AR681" s="132"/>
      <c r="AS681" s="138"/>
      <c r="AT681" s="139"/>
      <c r="AU681" s="133"/>
      <c r="AV681" s="134"/>
      <c r="AW681" s="140"/>
      <c r="AX681" s="134"/>
      <c r="AY681" s="134"/>
      <c r="AZ681" s="134"/>
      <c r="BA681" s="134"/>
      <c r="BB681" s="134"/>
      <c r="BC681" s="134"/>
      <c r="BD681" s="134"/>
      <c r="BE681" s="134"/>
      <c r="BF681" s="134"/>
      <c r="BG681" s="4"/>
      <c r="BH681" s="1"/>
      <c r="BI681" s="2"/>
      <c r="BJ681" s="2"/>
    </row>
    <row r="682" spans="1:62" s="141" customFormat="1" ht="15" x14ac:dyDescent="0.25">
      <c r="A682" s="130"/>
      <c r="B682" s="131"/>
      <c r="C682" s="132"/>
      <c r="D682" s="132"/>
      <c r="E682" s="133"/>
      <c r="F682" s="134"/>
      <c r="G682" s="134"/>
      <c r="H682" s="134"/>
      <c r="I682" s="134"/>
      <c r="J682" s="134"/>
      <c r="K682" s="134"/>
      <c r="L682" s="133"/>
      <c r="M682" s="188"/>
      <c r="N682" s="133"/>
      <c r="O682" s="189"/>
      <c r="P682" s="189"/>
      <c r="Q682" s="189"/>
      <c r="R682" s="134"/>
      <c r="S682" s="134"/>
      <c r="T682" s="134"/>
      <c r="U682" s="134"/>
      <c r="V682" s="80"/>
      <c r="W682" s="135"/>
      <c r="X682" s="134"/>
      <c r="Y682" s="134"/>
      <c r="Z682" s="190"/>
      <c r="AA682" s="134"/>
      <c r="AB682" s="134"/>
      <c r="AC682" s="134"/>
      <c r="AD682" s="134"/>
      <c r="AE682" s="134"/>
      <c r="AF682" s="134"/>
      <c r="AG682" s="136"/>
      <c r="AH682" s="136"/>
      <c r="AI682" s="134"/>
      <c r="AJ682" s="134"/>
      <c r="AK682" s="134"/>
      <c r="AL682" s="134"/>
      <c r="AM682" s="137"/>
      <c r="AN682" s="137"/>
      <c r="AO682" s="134"/>
      <c r="AP682" s="134"/>
      <c r="AQ682" s="132"/>
      <c r="AR682" s="132"/>
      <c r="AS682" s="138"/>
      <c r="AT682" s="139"/>
      <c r="AU682" s="133"/>
      <c r="AV682" s="134"/>
      <c r="AW682" s="140"/>
      <c r="AX682" s="134"/>
      <c r="AY682" s="134"/>
      <c r="AZ682" s="134"/>
      <c r="BA682" s="134"/>
      <c r="BB682" s="134"/>
      <c r="BC682" s="134"/>
      <c r="BD682" s="134"/>
      <c r="BE682" s="134"/>
      <c r="BF682" s="134"/>
      <c r="BG682" s="4"/>
      <c r="BH682" s="1"/>
      <c r="BI682" s="2"/>
      <c r="BJ682" s="2"/>
    </row>
    <row r="683" spans="1:62" s="141" customFormat="1" ht="15" x14ac:dyDescent="0.25">
      <c r="A683" s="130"/>
      <c r="B683" s="131"/>
      <c r="C683" s="132"/>
      <c r="D683" s="132"/>
      <c r="E683" s="133"/>
      <c r="F683" s="134"/>
      <c r="G683" s="134"/>
      <c r="H683" s="134"/>
      <c r="I683" s="134"/>
      <c r="J683" s="134"/>
      <c r="K683" s="134"/>
      <c r="L683" s="133"/>
      <c r="M683" s="188"/>
      <c r="N683" s="133"/>
      <c r="O683" s="189"/>
      <c r="P683" s="189"/>
      <c r="Q683" s="189"/>
      <c r="R683" s="134"/>
      <c r="S683" s="134"/>
      <c r="T683" s="134"/>
      <c r="U683" s="134"/>
      <c r="V683" s="80"/>
      <c r="W683" s="135"/>
      <c r="X683" s="134"/>
      <c r="Y683" s="134"/>
      <c r="Z683" s="190"/>
      <c r="AA683" s="134"/>
      <c r="AB683" s="134"/>
      <c r="AC683" s="134"/>
      <c r="AD683" s="134"/>
      <c r="AE683" s="134"/>
      <c r="AF683" s="134"/>
      <c r="AG683" s="136"/>
      <c r="AH683" s="136"/>
      <c r="AI683" s="134"/>
      <c r="AJ683" s="134"/>
      <c r="AK683" s="134"/>
      <c r="AL683" s="134"/>
      <c r="AM683" s="137"/>
      <c r="AN683" s="137"/>
      <c r="AO683" s="134"/>
      <c r="AP683" s="134"/>
      <c r="AQ683" s="132"/>
      <c r="AR683" s="132"/>
      <c r="AS683" s="138"/>
      <c r="AT683" s="139"/>
      <c r="AU683" s="133"/>
      <c r="AV683" s="134"/>
      <c r="AW683" s="140"/>
      <c r="AX683" s="134"/>
      <c r="AY683" s="134"/>
      <c r="AZ683" s="134"/>
      <c r="BA683" s="134"/>
      <c r="BB683" s="134"/>
      <c r="BC683" s="134"/>
      <c r="BD683" s="134"/>
      <c r="BE683" s="134"/>
      <c r="BF683" s="134"/>
      <c r="BG683" s="4"/>
      <c r="BH683" s="1"/>
      <c r="BI683" s="2"/>
      <c r="BJ683" s="2"/>
    </row>
    <row r="684" spans="1:62" s="141" customFormat="1" ht="15" x14ac:dyDescent="0.25">
      <c r="A684" s="130"/>
      <c r="B684" s="131"/>
      <c r="C684" s="132"/>
      <c r="D684" s="132"/>
      <c r="E684" s="133"/>
      <c r="F684" s="134"/>
      <c r="G684" s="134"/>
      <c r="H684" s="134"/>
      <c r="I684" s="134"/>
      <c r="J684" s="134"/>
      <c r="K684" s="134"/>
      <c r="L684" s="133"/>
      <c r="M684" s="188"/>
      <c r="N684" s="133"/>
      <c r="O684" s="189"/>
      <c r="P684" s="189"/>
      <c r="Q684" s="189"/>
      <c r="R684" s="134"/>
      <c r="S684" s="134"/>
      <c r="T684" s="134"/>
      <c r="U684" s="134"/>
      <c r="V684" s="80"/>
      <c r="W684" s="135"/>
      <c r="X684" s="134"/>
      <c r="Y684" s="134"/>
      <c r="Z684" s="190"/>
      <c r="AA684" s="134"/>
      <c r="AB684" s="134"/>
      <c r="AC684" s="134"/>
      <c r="AD684" s="134"/>
      <c r="AE684" s="134"/>
      <c r="AF684" s="134"/>
      <c r="AG684" s="136"/>
      <c r="AH684" s="136"/>
      <c r="AI684" s="134"/>
      <c r="AJ684" s="134"/>
      <c r="AK684" s="134"/>
      <c r="AL684" s="134"/>
      <c r="AM684" s="137"/>
      <c r="AN684" s="137"/>
      <c r="AO684" s="134"/>
      <c r="AP684" s="134"/>
      <c r="AQ684" s="132"/>
      <c r="AR684" s="132"/>
      <c r="AS684" s="138"/>
      <c r="AT684" s="139"/>
      <c r="AU684" s="133"/>
      <c r="AV684" s="134"/>
      <c r="AW684" s="140"/>
      <c r="AX684" s="134"/>
      <c r="AY684" s="134"/>
      <c r="AZ684" s="134"/>
      <c r="BA684" s="134"/>
      <c r="BB684" s="134"/>
      <c r="BC684" s="134"/>
      <c r="BD684" s="134"/>
      <c r="BE684" s="134"/>
      <c r="BF684" s="134"/>
      <c r="BG684" s="4"/>
      <c r="BH684" s="1"/>
      <c r="BI684" s="2"/>
      <c r="BJ684" s="2"/>
    </row>
    <row r="685" spans="1:62" s="141" customFormat="1" ht="15" x14ac:dyDescent="0.25">
      <c r="A685" s="130"/>
      <c r="B685" s="131"/>
      <c r="C685" s="132"/>
      <c r="D685" s="132"/>
      <c r="E685" s="133"/>
      <c r="F685" s="134"/>
      <c r="G685" s="134"/>
      <c r="H685" s="134"/>
      <c r="I685" s="134"/>
      <c r="J685" s="134"/>
      <c r="K685" s="134"/>
      <c r="L685" s="133"/>
      <c r="M685" s="188"/>
      <c r="N685" s="133"/>
      <c r="O685" s="189"/>
      <c r="P685" s="189"/>
      <c r="Q685" s="189"/>
      <c r="R685" s="134"/>
      <c r="S685" s="134"/>
      <c r="T685" s="134"/>
      <c r="U685" s="134"/>
      <c r="V685" s="80"/>
      <c r="W685" s="135"/>
      <c r="X685" s="134"/>
      <c r="Y685" s="134"/>
      <c r="Z685" s="190"/>
      <c r="AA685" s="134"/>
      <c r="AB685" s="134"/>
      <c r="AC685" s="134"/>
      <c r="AD685" s="134"/>
      <c r="AE685" s="134"/>
      <c r="AF685" s="134"/>
      <c r="AG685" s="136"/>
      <c r="AH685" s="136"/>
      <c r="AI685" s="134"/>
      <c r="AJ685" s="134"/>
      <c r="AK685" s="134"/>
      <c r="AL685" s="134"/>
      <c r="AM685" s="137"/>
      <c r="AN685" s="137"/>
      <c r="AO685" s="134"/>
      <c r="AP685" s="134"/>
      <c r="AQ685" s="132"/>
      <c r="AR685" s="132"/>
      <c r="AS685" s="138"/>
      <c r="AT685" s="139"/>
      <c r="AU685" s="133"/>
      <c r="AV685" s="134"/>
      <c r="AW685" s="140"/>
      <c r="AX685" s="134"/>
      <c r="AY685" s="134"/>
      <c r="AZ685" s="134"/>
      <c r="BA685" s="134"/>
      <c r="BB685" s="134"/>
      <c r="BC685" s="134"/>
      <c r="BD685" s="134"/>
      <c r="BE685" s="134"/>
      <c r="BF685" s="134"/>
      <c r="BG685" s="4"/>
      <c r="BH685" s="1"/>
      <c r="BI685" s="2"/>
      <c r="BJ685" s="2"/>
    </row>
    <row r="686" spans="1:62" s="141" customFormat="1" ht="15" x14ac:dyDescent="0.25">
      <c r="A686" s="130"/>
      <c r="B686" s="131"/>
      <c r="C686" s="132"/>
      <c r="D686" s="132"/>
      <c r="E686" s="133"/>
      <c r="F686" s="134"/>
      <c r="G686" s="134"/>
      <c r="H686" s="134"/>
      <c r="I686" s="134"/>
      <c r="J686" s="134"/>
      <c r="K686" s="134"/>
      <c r="L686" s="133"/>
      <c r="M686" s="188"/>
      <c r="N686" s="133"/>
      <c r="O686" s="189"/>
      <c r="P686" s="189"/>
      <c r="Q686" s="189"/>
      <c r="R686" s="134"/>
      <c r="S686" s="134"/>
      <c r="T686" s="134"/>
      <c r="U686" s="134"/>
      <c r="V686" s="80"/>
      <c r="W686" s="135"/>
      <c r="X686" s="134"/>
      <c r="Y686" s="134"/>
      <c r="Z686" s="190"/>
      <c r="AA686" s="134"/>
      <c r="AB686" s="134"/>
      <c r="AC686" s="134"/>
      <c r="AD686" s="134"/>
      <c r="AE686" s="134"/>
      <c r="AF686" s="134"/>
      <c r="AG686" s="136"/>
      <c r="AH686" s="136"/>
      <c r="AI686" s="134"/>
      <c r="AJ686" s="134"/>
      <c r="AK686" s="134"/>
      <c r="AL686" s="134"/>
      <c r="AM686" s="137"/>
      <c r="AN686" s="137"/>
      <c r="AO686" s="134"/>
      <c r="AP686" s="134"/>
      <c r="AQ686" s="132"/>
      <c r="AR686" s="132"/>
      <c r="AS686" s="138"/>
      <c r="AT686" s="139"/>
      <c r="AU686" s="133"/>
      <c r="AV686" s="134"/>
      <c r="AW686" s="140"/>
      <c r="AX686" s="134"/>
      <c r="AY686" s="134"/>
      <c r="AZ686" s="134"/>
      <c r="BA686" s="134"/>
      <c r="BB686" s="134"/>
      <c r="BC686" s="134"/>
      <c r="BD686" s="134"/>
      <c r="BE686" s="134"/>
      <c r="BF686" s="134"/>
      <c r="BG686" s="4"/>
      <c r="BH686" s="1"/>
      <c r="BI686" s="2"/>
      <c r="BJ686" s="2"/>
    </row>
    <row r="687" spans="1:62" s="141" customFormat="1" ht="15" x14ac:dyDescent="0.25">
      <c r="A687" s="130"/>
      <c r="B687" s="131"/>
      <c r="C687" s="132"/>
      <c r="D687" s="132"/>
      <c r="E687" s="133"/>
      <c r="F687" s="134"/>
      <c r="G687" s="134"/>
      <c r="H687" s="134"/>
      <c r="I687" s="134"/>
      <c r="J687" s="134"/>
      <c r="K687" s="134"/>
      <c r="L687" s="133"/>
      <c r="M687" s="188"/>
      <c r="N687" s="133"/>
      <c r="O687" s="189" t="s">
        <v>1194</v>
      </c>
      <c r="P687" s="189" t="s">
        <v>1194</v>
      </c>
      <c r="Q687" s="189"/>
      <c r="R687" s="134"/>
      <c r="S687" s="134"/>
      <c r="T687" s="134"/>
      <c r="U687" s="134"/>
      <c r="V687" s="80"/>
      <c r="W687" s="135"/>
      <c r="X687" s="134"/>
      <c r="Y687" s="134"/>
      <c r="Z687" s="190"/>
      <c r="AA687" s="134"/>
      <c r="AB687" s="134"/>
      <c r="AC687" s="134"/>
      <c r="AD687" s="134"/>
      <c r="AE687" s="134"/>
      <c r="AF687" s="134"/>
      <c r="AG687" s="136"/>
      <c r="AH687" s="136"/>
      <c r="AI687" s="134"/>
      <c r="AJ687" s="134"/>
      <c r="AK687" s="134"/>
      <c r="AL687" s="134"/>
      <c r="AM687" s="137"/>
      <c r="AN687" s="137"/>
      <c r="AO687" s="134"/>
      <c r="AP687" s="134"/>
      <c r="AQ687" s="132"/>
      <c r="AR687" s="132"/>
      <c r="AS687" s="138"/>
      <c r="AT687" s="139"/>
      <c r="AU687" s="133"/>
      <c r="AV687" s="134"/>
      <c r="AW687" s="140"/>
      <c r="AX687" s="134"/>
      <c r="AY687" s="134"/>
      <c r="AZ687" s="134"/>
      <c r="BA687" s="134"/>
      <c r="BB687" s="134"/>
      <c r="BC687" s="134"/>
      <c r="BD687" s="134"/>
      <c r="BE687" s="134"/>
      <c r="BF687" s="134"/>
      <c r="BG687" s="4"/>
      <c r="BH687" s="1"/>
      <c r="BI687" s="2"/>
      <c r="BJ687" s="2"/>
    </row>
    <row r="688" spans="1:62" s="141" customFormat="1" ht="15" x14ac:dyDescent="0.25">
      <c r="A688" s="130"/>
      <c r="B688" s="131"/>
      <c r="C688" s="132"/>
      <c r="D688" s="132"/>
      <c r="E688" s="133"/>
      <c r="F688" s="134"/>
      <c r="G688" s="134"/>
      <c r="H688" s="134"/>
      <c r="I688" s="134"/>
      <c r="J688" s="134"/>
      <c r="K688" s="134"/>
      <c r="L688" s="133"/>
      <c r="M688" s="188"/>
      <c r="N688" s="133"/>
      <c r="O688" s="189"/>
      <c r="P688" s="189"/>
      <c r="Q688" s="189"/>
      <c r="R688" s="134"/>
      <c r="S688" s="134"/>
      <c r="T688" s="134"/>
      <c r="U688" s="134"/>
      <c r="V688" s="80"/>
      <c r="W688" s="135"/>
      <c r="X688" s="134"/>
      <c r="Y688" s="134"/>
      <c r="Z688" s="190"/>
      <c r="AA688" s="134"/>
      <c r="AB688" s="134"/>
      <c r="AC688" s="134"/>
      <c r="AD688" s="134"/>
      <c r="AE688" s="134"/>
      <c r="AF688" s="134"/>
      <c r="AG688" s="136"/>
      <c r="AH688" s="136"/>
      <c r="AI688" s="134"/>
      <c r="AJ688" s="134"/>
      <c r="AK688" s="134"/>
      <c r="AL688" s="134"/>
      <c r="AM688" s="137"/>
      <c r="AN688" s="137"/>
      <c r="AO688" s="134"/>
      <c r="AP688" s="134"/>
      <c r="AQ688" s="132"/>
      <c r="AR688" s="132"/>
      <c r="AS688" s="138"/>
      <c r="AT688" s="139"/>
      <c r="AU688" s="133"/>
      <c r="AV688" s="134"/>
      <c r="AW688" s="140"/>
      <c r="AX688" s="134"/>
      <c r="AY688" s="134"/>
      <c r="AZ688" s="134"/>
      <c r="BA688" s="134"/>
      <c r="BB688" s="134"/>
      <c r="BC688" s="134"/>
      <c r="BD688" s="134"/>
      <c r="BE688" s="134"/>
      <c r="BF688" s="134"/>
      <c r="BG688" s="4"/>
      <c r="BH688" s="1"/>
      <c r="BI688" s="2"/>
      <c r="BJ688" s="2"/>
    </row>
    <row r="689" spans="1:62" s="141" customFormat="1" ht="15" x14ac:dyDescent="0.25">
      <c r="A689" s="130"/>
      <c r="B689" s="131"/>
      <c r="C689" s="132"/>
      <c r="D689" s="132"/>
      <c r="E689" s="133"/>
      <c r="F689" s="134"/>
      <c r="G689" s="134"/>
      <c r="H689" s="134"/>
      <c r="I689" s="134"/>
      <c r="J689" s="134"/>
      <c r="K689" s="134"/>
      <c r="L689" s="133"/>
      <c r="M689" s="188"/>
      <c r="N689" s="133"/>
      <c r="O689" s="189"/>
      <c r="P689" s="189"/>
      <c r="Q689" s="189"/>
      <c r="R689" s="134"/>
      <c r="S689" s="134"/>
      <c r="T689" s="134"/>
      <c r="U689" s="134"/>
      <c r="V689" s="80"/>
      <c r="W689" s="135"/>
      <c r="X689" s="134"/>
      <c r="Y689" s="134"/>
      <c r="Z689" s="190"/>
      <c r="AA689" s="134"/>
      <c r="AB689" s="134"/>
      <c r="AC689" s="134"/>
      <c r="AD689" s="134"/>
      <c r="AE689" s="134"/>
      <c r="AF689" s="134"/>
      <c r="AG689" s="136"/>
      <c r="AH689" s="136"/>
      <c r="AI689" s="134"/>
      <c r="AJ689" s="134"/>
      <c r="AK689" s="134"/>
      <c r="AL689" s="134"/>
      <c r="AM689" s="137"/>
      <c r="AN689" s="137"/>
      <c r="AO689" s="134"/>
      <c r="AP689" s="134"/>
      <c r="AQ689" s="132"/>
      <c r="AR689" s="132"/>
      <c r="AS689" s="138"/>
      <c r="AT689" s="139"/>
      <c r="AU689" s="133"/>
      <c r="AV689" s="134"/>
      <c r="AW689" s="140"/>
      <c r="AX689" s="134"/>
      <c r="AY689" s="134"/>
      <c r="AZ689" s="134"/>
      <c r="BA689" s="134"/>
      <c r="BB689" s="134"/>
      <c r="BC689" s="134"/>
      <c r="BD689" s="134"/>
      <c r="BE689" s="134"/>
      <c r="BF689" s="134"/>
      <c r="BG689" s="4"/>
      <c r="BH689" s="1"/>
      <c r="BI689" s="2"/>
      <c r="BJ689" s="2"/>
    </row>
    <row r="690" spans="1:62" s="141" customFormat="1" ht="15" x14ac:dyDescent="0.25">
      <c r="A690" s="130"/>
      <c r="B690" s="131"/>
      <c r="C690" s="132"/>
      <c r="D690" s="132"/>
      <c r="E690" s="133"/>
      <c r="F690" s="134"/>
      <c r="G690" s="134"/>
      <c r="H690" s="134"/>
      <c r="I690" s="134"/>
      <c r="J690" s="134"/>
      <c r="K690" s="134"/>
      <c r="L690" s="133"/>
      <c r="M690" s="188"/>
      <c r="N690" s="133"/>
      <c r="O690" s="189"/>
      <c r="P690" s="189"/>
      <c r="Q690" s="189"/>
      <c r="R690" s="134"/>
      <c r="S690" s="134"/>
      <c r="T690" s="134"/>
      <c r="U690" s="134"/>
      <c r="V690" s="80"/>
      <c r="W690" s="135"/>
      <c r="X690" s="134"/>
      <c r="Y690" s="134"/>
      <c r="Z690" s="190"/>
      <c r="AA690" s="134"/>
      <c r="AB690" s="134"/>
      <c r="AC690" s="134"/>
      <c r="AD690" s="134"/>
      <c r="AE690" s="134"/>
      <c r="AF690" s="134"/>
      <c r="AG690" s="136"/>
      <c r="AH690" s="136"/>
      <c r="AI690" s="134"/>
      <c r="AJ690" s="134"/>
      <c r="AK690" s="134"/>
      <c r="AL690" s="134"/>
      <c r="AM690" s="137"/>
      <c r="AN690" s="137"/>
      <c r="AO690" s="134"/>
      <c r="AP690" s="134"/>
      <c r="AQ690" s="132"/>
      <c r="AR690" s="132"/>
      <c r="AS690" s="138"/>
      <c r="AT690" s="139"/>
      <c r="AU690" s="133"/>
      <c r="AV690" s="134"/>
      <c r="AW690" s="140"/>
      <c r="AX690" s="134"/>
      <c r="AY690" s="134"/>
      <c r="AZ690" s="134"/>
      <c r="BA690" s="134"/>
      <c r="BB690" s="134"/>
      <c r="BC690" s="134"/>
      <c r="BD690" s="134"/>
      <c r="BE690" s="134"/>
      <c r="BF690" s="134"/>
      <c r="BG690" s="4"/>
      <c r="BH690" s="1"/>
      <c r="BI690" s="2"/>
      <c r="BJ690" s="2"/>
    </row>
    <row r="691" spans="1:62" s="141" customFormat="1" ht="15" x14ac:dyDescent="0.25">
      <c r="A691" s="130"/>
      <c r="B691" s="131"/>
      <c r="C691" s="132"/>
      <c r="D691" s="132"/>
      <c r="E691" s="133"/>
      <c r="F691" s="134"/>
      <c r="G691" s="134"/>
      <c r="H691" s="134"/>
      <c r="I691" s="134"/>
      <c r="J691" s="134"/>
      <c r="K691" s="134"/>
      <c r="L691" s="133"/>
      <c r="M691" s="188"/>
      <c r="N691" s="133"/>
      <c r="O691" s="189"/>
      <c r="P691" s="189"/>
      <c r="Q691" s="189"/>
      <c r="R691" s="134"/>
      <c r="S691" s="134"/>
      <c r="T691" s="134"/>
      <c r="U691" s="134"/>
      <c r="V691" s="80"/>
      <c r="W691" s="135"/>
      <c r="X691" s="134"/>
      <c r="Y691" s="134"/>
      <c r="Z691" s="190"/>
      <c r="AA691" s="134"/>
      <c r="AB691" s="134"/>
      <c r="AC691" s="134"/>
      <c r="AD691" s="134"/>
      <c r="AE691" s="134"/>
      <c r="AF691" s="134"/>
      <c r="AG691" s="136"/>
      <c r="AH691" s="136"/>
      <c r="AI691" s="134"/>
      <c r="AJ691" s="134"/>
      <c r="AK691" s="134"/>
      <c r="AL691" s="134"/>
      <c r="AM691" s="137"/>
      <c r="AN691" s="137"/>
      <c r="AO691" s="134"/>
      <c r="AP691" s="134"/>
      <c r="AQ691" s="132"/>
      <c r="AR691" s="132"/>
      <c r="AS691" s="138"/>
      <c r="AT691" s="139"/>
      <c r="AU691" s="133"/>
      <c r="AV691" s="134"/>
      <c r="AW691" s="140"/>
      <c r="AX691" s="134"/>
      <c r="AY691" s="134"/>
      <c r="AZ691" s="134"/>
      <c r="BA691" s="134"/>
      <c r="BB691" s="134"/>
      <c r="BC691" s="134"/>
      <c r="BD691" s="134"/>
      <c r="BE691" s="134"/>
      <c r="BF691" s="134"/>
      <c r="BG691" s="4"/>
      <c r="BH691" s="1"/>
      <c r="BI691" s="2"/>
      <c r="BJ691" s="2"/>
    </row>
    <row r="692" spans="1:62" s="141" customFormat="1" ht="15" x14ac:dyDescent="0.25">
      <c r="A692" s="130"/>
      <c r="B692" s="131"/>
      <c r="C692" s="132"/>
      <c r="D692" s="132"/>
      <c r="E692" s="133"/>
      <c r="F692" s="134"/>
      <c r="G692" s="134"/>
      <c r="H692" s="134"/>
      <c r="I692" s="134"/>
      <c r="J692" s="134"/>
      <c r="K692" s="134"/>
      <c r="L692" s="133"/>
      <c r="M692" s="188"/>
      <c r="N692" s="133"/>
      <c r="O692" s="189"/>
      <c r="P692" s="189"/>
      <c r="Q692" s="189"/>
      <c r="R692" s="134"/>
      <c r="S692" s="134"/>
      <c r="T692" s="134"/>
      <c r="U692" s="134"/>
      <c r="V692" s="80"/>
      <c r="W692" s="135"/>
      <c r="X692" s="134"/>
      <c r="Y692" s="134"/>
      <c r="Z692" s="190"/>
      <c r="AA692" s="134"/>
      <c r="AB692" s="134"/>
      <c r="AC692" s="134"/>
      <c r="AD692" s="134"/>
      <c r="AE692" s="134"/>
      <c r="AF692" s="134"/>
      <c r="AG692" s="136"/>
      <c r="AH692" s="136"/>
      <c r="AI692" s="134"/>
      <c r="AJ692" s="134"/>
      <c r="AK692" s="134"/>
      <c r="AL692" s="134"/>
      <c r="AM692" s="137"/>
      <c r="AN692" s="137"/>
      <c r="AO692" s="134"/>
      <c r="AP692" s="134"/>
      <c r="AQ692" s="132"/>
      <c r="AR692" s="132"/>
      <c r="AS692" s="138"/>
      <c r="AT692" s="139"/>
      <c r="AU692" s="133"/>
      <c r="AV692" s="134"/>
      <c r="AW692" s="140"/>
      <c r="AX692" s="134"/>
      <c r="AY692" s="134"/>
      <c r="AZ692" s="134"/>
      <c r="BA692" s="134"/>
      <c r="BB692" s="134"/>
      <c r="BC692" s="134"/>
      <c r="BD692" s="134"/>
      <c r="BE692" s="134"/>
      <c r="BF692" s="134"/>
      <c r="BG692" s="4"/>
      <c r="BH692" s="1"/>
      <c r="BI692" s="2"/>
      <c r="BJ692" s="2"/>
    </row>
    <row r="693" spans="1:62" s="141" customFormat="1" ht="15" x14ac:dyDescent="0.25">
      <c r="A693" s="130"/>
      <c r="B693" s="131"/>
      <c r="C693" s="132"/>
      <c r="D693" s="132"/>
      <c r="E693" s="133"/>
      <c r="F693" s="134"/>
      <c r="G693" s="134"/>
      <c r="H693" s="134"/>
      <c r="I693" s="134"/>
      <c r="J693" s="134"/>
      <c r="K693" s="134"/>
      <c r="L693" s="133"/>
      <c r="M693" s="188"/>
      <c r="N693" s="133"/>
      <c r="O693" s="189"/>
      <c r="P693" s="189"/>
      <c r="Q693" s="189"/>
      <c r="R693" s="134"/>
      <c r="S693" s="134"/>
      <c r="T693" s="134"/>
      <c r="U693" s="134"/>
      <c r="V693" s="80"/>
      <c r="W693" s="135"/>
      <c r="X693" s="134"/>
      <c r="Y693" s="134"/>
      <c r="Z693" s="190"/>
      <c r="AA693" s="134"/>
      <c r="AB693" s="134"/>
      <c r="AC693" s="134"/>
      <c r="AD693" s="134"/>
      <c r="AE693" s="134"/>
      <c r="AF693" s="134"/>
      <c r="AG693" s="136"/>
      <c r="AH693" s="136"/>
      <c r="AI693" s="134"/>
      <c r="AJ693" s="134"/>
      <c r="AK693" s="134"/>
      <c r="AL693" s="134"/>
      <c r="AM693" s="137"/>
      <c r="AN693" s="137"/>
      <c r="AO693" s="134"/>
      <c r="AP693" s="134"/>
      <c r="AQ693" s="132"/>
      <c r="AR693" s="132"/>
      <c r="AS693" s="138"/>
      <c r="AT693" s="139"/>
      <c r="AU693" s="133"/>
      <c r="AV693" s="134"/>
      <c r="AW693" s="140"/>
      <c r="AX693" s="134"/>
      <c r="AY693" s="134"/>
      <c r="AZ693" s="134"/>
      <c r="BA693" s="134"/>
      <c r="BB693" s="134"/>
      <c r="BC693" s="134"/>
      <c r="BD693" s="134"/>
      <c r="BE693" s="134"/>
      <c r="BF693" s="134"/>
      <c r="BG693" s="4"/>
      <c r="BH693" s="1"/>
      <c r="BI693" s="2"/>
      <c r="BJ693" s="2"/>
    </row>
    <row r="694" spans="1:62" s="141" customFormat="1" ht="15" x14ac:dyDescent="0.25">
      <c r="A694" s="130"/>
      <c r="B694" s="131"/>
      <c r="C694" s="132"/>
      <c r="D694" s="132"/>
      <c r="E694" s="133"/>
      <c r="F694" s="134"/>
      <c r="G694" s="134"/>
      <c r="H694" s="134"/>
      <c r="I694" s="134"/>
      <c r="J694" s="134"/>
      <c r="K694" s="134"/>
      <c r="L694" s="133"/>
      <c r="M694" s="188"/>
      <c r="N694" s="133"/>
      <c r="O694" s="189"/>
      <c r="P694" s="189"/>
      <c r="Q694" s="189"/>
      <c r="R694" s="134"/>
      <c r="S694" s="134"/>
      <c r="T694" s="134"/>
      <c r="U694" s="134"/>
      <c r="V694" s="80"/>
      <c r="W694" s="135"/>
      <c r="X694" s="134"/>
      <c r="Y694" s="134"/>
      <c r="Z694" s="190"/>
      <c r="AA694" s="134"/>
      <c r="AB694" s="134"/>
      <c r="AC694" s="134"/>
      <c r="AD694" s="134"/>
      <c r="AE694" s="134"/>
      <c r="AF694" s="134"/>
      <c r="AG694" s="136"/>
      <c r="AH694" s="136"/>
      <c r="AI694" s="134"/>
      <c r="AJ694" s="134"/>
      <c r="AK694" s="134"/>
      <c r="AL694" s="134"/>
      <c r="AM694" s="137"/>
      <c r="AN694" s="137"/>
      <c r="AO694" s="134"/>
      <c r="AP694" s="134"/>
      <c r="AQ694" s="132"/>
      <c r="AR694" s="132"/>
      <c r="AS694" s="138"/>
      <c r="AT694" s="139"/>
      <c r="AU694" s="133"/>
      <c r="AV694" s="134"/>
      <c r="AW694" s="140"/>
      <c r="AX694" s="134"/>
      <c r="AY694" s="134"/>
      <c r="AZ694" s="134"/>
      <c r="BA694" s="134"/>
      <c r="BB694" s="134"/>
      <c r="BC694" s="134"/>
      <c r="BD694" s="134"/>
      <c r="BE694" s="134"/>
      <c r="BF694" s="134"/>
      <c r="BG694" s="4"/>
      <c r="BH694" s="1"/>
      <c r="BI694" s="2"/>
      <c r="BJ694" s="2"/>
    </row>
    <row r="695" spans="1:62" s="141" customFormat="1" ht="15" x14ac:dyDescent="0.25">
      <c r="A695" s="130"/>
      <c r="B695" s="131"/>
      <c r="C695" s="132"/>
      <c r="D695" s="132"/>
      <c r="E695" s="133"/>
      <c r="F695" s="134"/>
      <c r="G695" s="134"/>
      <c r="H695" s="134"/>
      <c r="I695" s="134"/>
      <c r="J695" s="134"/>
      <c r="K695" s="134"/>
      <c r="L695" s="133"/>
      <c r="M695" s="188"/>
      <c r="N695" s="133"/>
      <c r="O695" s="189"/>
      <c r="P695" s="189"/>
      <c r="Q695" s="189"/>
      <c r="R695" s="134"/>
      <c r="S695" s="134"/>
      <c r="T695" s="134"/>
      <c r="U695" s="134"/>
      <c r="V695" s="80"/>
      <c r="W695" s="135"/>
      <c r="X695" s="134"/>
      <c r="Y695" s="134"/>
      <c r="Z695" s="190"/>
      <c r="AA695" s="134"/>
      <c r="AB695" s="134"/>
      <c r="AC695" s="134"/>
      <c r="AD695" s="134"/>
      <c r="AE695" s="134"/>
      <c r="AF695" s="134"/>
      <c r="AG695" s="136"/>
      <c r="AH695" s="136"/>
      <c r="AI695" s="134"/>
      <c r="AJ695" s="134"/>
      <c r="AK695" s="134"/>
      <c r="AL695" s="134"/>
      <c r="AM695" s="137"/>
      <c r="AN695" s="137"/>
      <c r="AO695" s="134"/>
      <c r="AP695" s="134"/>
      <c r="AQ695" s="132"/>
      <c r="AR695" s="132"/>
      <c r="AS695" s="138"/>
      <c r="AT695" s="139"/>
      <c r="AU695" s="133"/>
      <c r="AV695" s="134"/>
      <c r="AW695" s="140"/>
      <c r="AX695" s="134"/>
      <c r="AY695" s="134"/>
      <c r="AZ695" s="134"/>
      <c r="BA695" s="134"/>
      <c r="BB695" s="134"/>
      <c r="BC695" s="134"/>
      <c r="BD695" s="134"/>
      <c r="BE695" s="134"/>
      <c r="BF695" s="134"/>
      <c r="BG695" s="4"/>
      <c r="BH695" s="1"/>
      <c r="BI695" s="2"/>
      <c r="BJ695" s="2"/>
    </row>
    <row r="696" spans="1:62" s="141" customFormat="1" ht="15" x14ac:dyDescent="0.25">
      <c r="A696" s="130"/>
      <c r="B696" s="131"/>
      <c r="C696" s="132"/>
      <c r="D696" s="132"/>
      <c r="E696" s="133"/>
      <c r="F696" s="134"/>
      <c r="G696" s="134"/>
      <c r="H696" s="134"/>
      <c r="I696" s="134"/>
      <c r="J696" s="134"/>
      <c r="K696" s="134"/>
      <c r="L696" s="133"/>
      <c r="M696" s="188"/>
      <c r="N696" s="133"/>
      <c r="O696" s="189"/>
      <c r="P696" s="189"/>
      <c r="Q696" s="189"/>
      <c r="R696" s="134"/>
      <c r="S696" s="134"/>
      <c r="T696" s="134"/>
      <c r="U696" s="134"/>
      <c r="V696" s="80"/>
      <c r="W696" s="135"/>
      <c r="X696" s="134"/>
      <c r="Y696" s="134"/>
      <c r="Z696" s="190"/>
      <c r="AA696" s="134"/>
      <c r="AB696" s="134"/>
      <c r="AC696" s="134"/>
      <c r="AD696" s="134"/>
      <c r="AE696" s="134"/>
      <c r="AF696" s="134"/>
      <c r="AG696" s="136"/>
      <c r="AH696" s="136"/>
      <c r="AI696" s="134"/>
      <c r="AJ696" s="134"/>
      <c r="AK696" s="134"/>
      <c r="AL696" s="134"/>
      <c r="AM696" s="137"/>
      <c r="AN696" s="137"/>
      <c r="AO696" s="134"/>
      <c r="AP696" s="134"/>
      <c r="AQ696" s="132"/>
      <c r="AR696" s="132"/>
      <c r="AS696" s="138"/>
      <c r="AT696" s="139"/>
      <c r="AU696" s="133"/>
      <c r="AV696" s="134"/>
      <c r="AW696" s="140"/>
      <c r="AX696" s="134"/>
      <c r="AY696" s="134"/>
      <c r="AZ696" s="134"/>
      <c r="BA696" s="134"/>
      <c r="BB696" s="134"/>
      <c r="BC696" s="134"/>
      <c r="BD696" s="134"/>
      <c r="BE696" s="134"/>
      <c r="BF696" s="134"/>
      <c r="BG696" s="4"/>
      <c r="BH696" s="1"/>
      <c r="BI696" s="2"/>
      <c r="BJ696" s="2"/>
    </row>
    <row r="697" spans="1:62" s="141" customFormat="1" ht="15" x14ac:dyDescent="0.25">
      <c r="A697" s="130"/>
      <c r="B697" s="131"/>
      <c r="C697" s="132"/>
      <c r="D697" s="132"/>
      <c r="E697" s="133"/>
      <c r="F697" s="134"/>
      <c r="G697" s="134"/>
      <c r="H697" s="134"/>
      <c r="I697" s="134"/>
      <c r="J697" s="134"/>
      <c r="K697" s="134"/>
      <c r="L697" s="133"/>
      <c r="M697" s="188"/>
      <c r="N697" s="133"/>
      <c r="O697" s="189"/>
      <c r="P697" s="189"/>
      <c r="Q697" s="189"/>
      <c r="R697" s="134"/>
      <c r="S697" s="134"/>
      <c r="T697" s="134"/>
      <c r="U697" s="134"/>
      <c r="V697" s="80"/>
      <c r="W697" s="135"/>
      <c r="X697" s="134"/>
      <c r="Y697" s="134"/>
      <c r="Z697" s="190"/>
      <c r="AA697" s="134"/>
      <c r="AB697" s="134"/>
      <c r="AC697" s="134"/>
      <c r="AD697" s="134"/>
      <c r="AE697" s="134"/>
      <c r="AF697" s="134"/>
      <c r="AG697" s="136"/>
      <c r="AH697" s="136"/>
      <c r="AI697" s="134"/>
      <c r="AJ697" s="134"/>
      <c r="AK697" s="134"/>
      <c r="AL697" s="134"/>
      <c r="AM697" s="137"/>
      <c r="AN697" s="137"/>
      <c r="AO697" s="134"/>
      <c r="AP697" s="134"/>
      <c r="AQ697" s="132"/>
      <c r="AR697" s="132"/>
      <c r="AS697" s="138"/>
      <c r="AT697" s="139"/>
      <c r="AU697" s="133"/>
      <c r="AV697" s="134"/>
      <c r="AW697" s="140"/>
      <c r="AX697" s="134"/>
      <c r="AY697" s="134"/>
      <c r="AZ697" s="134"/>
      <c r="BA697" s="134"/>
      <c r="BB697" s="134"/>
      <c r="BC697" s="134"/>
      <c r="BD697" s="134"/>
      <c r="BE697" s="134"/>
      <c r="BF697" s="134"/>
      <c r="BG697" s="4"/>
      <c r="BH697" s="1"/>
      <c r="BI697" s="2"/>
      <c r="BJ697" s="2"/>
    </row>
    <row r="698" spans="1:62" s="141" customFormat="1" ht="15" x14ac:dyDescent="0.25">
      <c r="A698" s="130"/>
      <c r="B698" s="131"/>
      <c r="C698" s="132"/>
      <c r="D698" s="132"/>
      <c r="E698" s="133"/>
      <c r="F698" s="134"/>
      <c r="G698" s="134"/>
      <c r="H698" s="134"/>
      <c r="I698" s="134"/>
      <c r="J698" s="134"/>
      <c r="K698" s="134"/>
      <c r="L698" s="133"/>
      <c r="M698" s="188"/>
      <c r="N698" s="133"/>
      <c r="O698" s="189"/>
      <c r="P698" s="189"/>
      <c r="Q698" s="189"/>
      <c r="R698" s="134"/>
      <c r="S698" s="134"/>
      <c r="T698" s="134"/>
      <c r="U698" s="134"/>
      <c r="V698" s="80"/>
      <c r="W698" s="135"/>
      <c r="X698" s="134"/>
      <c r="Y698" s="134"/>
      <c r="Z698" s="190"/>
      <c r="AA698" s="134"/>
      <c r="AB698" s="134"/>
      <c r="AC698" s="134"/>
      <c r="AD698" s="134"/>
      <c r="AE698" s="134"/>
      <c r="AF698" s="134"/>
      <c r="AG698" s="136"/>
      <c r="AH698" s="136"/>
      <c r="AI698" s="134"/>
      <c r="AJ698" s="134"/>
      <c r="AK698" s="134"/>
      <c r="AL698" s="134"/>
      <c r="AM698" s="137"/>
      <c r="AN698" s="137"/>
      <c r="AO698" s="134"/>
      <c r="AP698" s="134"/>
      <c r="AQ698" s="132"/>
      <c r="AR698" s="132"/>
      <c r="AS698" s="138"/>
      <c r="AT698" s="139"/>
      <c r="AU698" s="133"/>
      <c r="AV698" s="134"/>
      <c r="AW698" s="140"/>
      <c r="AX698" s="134"/>
      <c r="AY698" s="134"/>
      <c r="AZ698" s="134"/>
      <c r="BA698" s="134"/>
      <c r="BB698" s="134"/>
      <c r="BC698" s="134"/>
      <c r="BD698" s="134"/>
      <c r="BE698" s="134"/>
      <c r="BF698" s="134"/>
      <c r="BG698" s="4"/>
      <c r="BH698" s="1"/>
      <c r="BI698" s="2"/>
      <c r="BJ698" s="2"/>
    </row>
    <row r="699" spans="1:62" s="141" customFormat="1" ht="15" x14ac:dyDescent="0.25">
      <c r="A699" s="130"/>
      <c r="B699" s="131"/>
      <c r="C699" s="132"/>
      <c r="D699" s="132"/>
      <c r="E699" s="133"/>
      <c r="F699" s="134"/>
      <c r="G699" s="134"/>
      <c r="H699" s="134"/>
      <c r="I699" s="134"/>
      <c r="J699" s="134"/>
      <c r="K699" s="134"/>
      <c r="L699" s="133"/>
      <c r="M699" s="188"/>
      <c r="N699" s="133"/>
      <c r="O699" s="189"/>
      <c r="P699" s="189"/>
      <c r="Q699" s="189"/>
      <c r="R699" s="134"/>
      <c r="S699" s="134"/>
      <c r="T699" s="134"/>
      <c r="U699" s="134"/>
      <c r="V699" s="80"/>
      <c r="W699" s="135"/>
      <c r="X699" s="134"/>
      <c r="Y699" s="134"/>
      <c r="Z699" s="190"/>
      <c r="AA699" s="134"/>
      <c r="AB699" s="134"/>
      <c r="AC699" s="134"/>
      <c r="AD699" s="134"/>
      <c r="AE699" s="134"/>
      <c r="AF699" s="134"/>
      <c r="AG699" s="136"/>
      <c r="AH699" s="136"/>
      <c r="AI699" s="134"/>
      <c r="AJ699" s="134"/>
      <c r="AK699" s="134"/>
      <c r="AL699" s="134"/>
      <c r="AM699" s="137"/>
      <c r="AN699" s="137"/>
      <c r="AO699" s="134"/>
      <c r="AP699" s="134"/>
      <c r="AQ699" s="132"/>
      <c r="AR699" s="132"/>
      <c r="AS699" s="138"/>
      <c r="AT699" s="139"/>
      <c r="AU699" s="133"/>
      <c r="AV699" s="134"/>
      <c r="AW699" s="140"/>
      <c r="AX699" s="134"/>
      <c r="AY699" s="134"/>
      <c r="AZ699" s="134"/>
      <c r="BA699" s="134"/>
      <c r="BB699" s="134"/>
      <c r="BC699" s="134"/>
      <c r="BD699" s="134"/>
      <c r="BE699" s="134"/>
      <c r="BF699" s="134"/>
      <c r="BG699" s="4"/>
      <c r="BH699" s="1"/>
      <c r="BI699" s="2"/>
      <c r="BJ699" s="2"/>
    </row>
    <row r="700" spans="1:62" s="141" customFormat="1" ht="15" x14ac:dyDescent="0.25">
      <c r="A700" s="130"/>
      <c r="B700" s="131"/>
      <c r="C700" s="132"/>
      <c r="D700" s="132"/>
      <c r="E700" s="133"/>
      <c r="F700" s="134"/>
      <c r="G700" s="134"/>
      <c r="H700" s="134"/>
      <c r="I700" s="134"/>
      <c r="J700" s="134"/>
      <c r="K700" s="134"/>
      <c r="L700" s="133"/>
      <c r="M700" s="188"/>
      <c r="N700" s="133"/>
      <c r="O700" s="189"/>
      <c r="P700" s="189"/>
      <c r="Q700" s="189"/>
      <c r="R700" s="134"/>
      <c r="S700" s="134"/>
      <c r="T700" s="134"/>
      <c r="U700" s="134"/>
      <c r="V700" s="80"/>
      <c r="W700" s="135"/>
      <c r="X700" s="134"/>
      <c r="Y700" s="134"/>
      <c r="Z700" s="190"/>
      <c r="AA700" s="134"/>
      <c r="AB700" s="134"/>
      <c r="AC700" s="134"/>
      <c r="AD700" s="134"/>
      <c r="AE700" s="134"/>
      <c r="AF700" s="134"/>
      <c r="AG700" s="136"/>
      <c r="AH700" s="136"/>
      <c r="AI700" s="134"/>
      <c r="AJ700" s="134"/>
      <c r="AK700" s="134"/>
      <c r="AL700" s="134"/>
      <c r="AM700" s="137"/>
      <c r="AN700" s="137"/>
      <c r="AO700" s="134"/>
      <c r="AP700" s="134"/>
      <c r="AQ700" s="132"/>
      <c r="AR700" s="132"/>
      <c r="AS700" s="138"/>
      <c r="AT700" s="139"/>
      <c r="AU700" s="133"/>
      <c r="AV700" s="134"/>
      <c r="AW700" s="140"/>
      <c r="AX700" s="134"/>
      <c r="AY700" s="134"/>
      <c r="AZ700" s="134"/>
      <c r="BA700" s="134"/>
      <c r="BB700" s="134"/>
      <c r="BC700" s="134"/>
      <c r="BD700" s="134"/>
      <c r="BE700" s="134"/>
      <c r="BF700" s="134"/>
      <c r="BG700" s="4"/>
      <c r="BH700" s="1"/>
      <c r="BI700" s="2"/>
      <c r="BJ700" s="2"/>
    </row>
    <row r="701" spans="1:62" s="141" customFormat="1" ht="15" x14ac:dyDescent="0.25">
      <c r="A701" s="130"/>
      <c r="B701" s="131"/>
      <c r="C701" s="132"/>
      <c r="D701" s="132"/>
      <c r="E701" s="133"/>
      <c r="F701" s="134"/>
      <c r="G701" s="134"/>
      <c r="H701" s="134"/>
      <c r="I701" s="134"/>
      <c r="J701" s="134"/>
      <c r="K701" s="134"/>
      <c r="L701" s="133"/>
      <c r="M701" s="188"/>
      <c r="N701" s="133"/>
      <c r="O701" s="189"/>
      <c r="P701" s="189"/>
      <c r="Q701" s="189"/>
      <c r="R701" s="134"/>
      <c r="S701" s="134"/>
      <c r="T701" s="134"/>
      <c r="U701" s="134"/>
      <c r="V701" s="80"/>
      <c r="W701" s="135"/>
      <c r="X701" s="134"/>
      <c r="Y701" s="134"/>
      <c r="Z701" s="190"/>
      <c r="AA701" s="134"/>
      <c r="AB701" s="134"/>
      <c r="AC701" s="134"/>
      <c r="AD701" s="134"/>
      <c r="AE701" s="134"/>
      <c r="AF701" s="134"/>
      <c r="AG701" s="136"/>
      <c r="AH701" s="136"/>
      <c r="AI701" s="134"/>
      <c r="AJ701" s="134"/>
      <c r="AK701" s="134"/>
      <c r="AL701" s="134"/>
      <c r="AM701" s="137"/>
      <c r="AN701" s="137"/>
      <c r="AO701" s="134"/>
      <c r="AP701" s="134"/>
      <c r="AQ701" s="132"/>
      <c r="AR701" s="132"/>
      <c r="AS701" s="138"/>
      <c r="AT701" s="139"/>
      <c r="AU701" s="133"/>
      <c r="AV701" s="134"/>
      <c r="AW701" s="140"/>
      <c r="AX701" s="134"/>
      <c r="AY701" s="134"/>
      <c r="AZ701" s="134"/>
      <c r="BA701" s="134"/>
      <c r="BB701" s="134"/>
      <c r="BC701" s="134"/>
      <c r="BD701" s="134"/>
      <c r="BE701" s="134"/>
      <c r="BF701" s="134"/>
      <c r="BG701" s="4"/>
      <c r="BH701" s="1"/>
      <c r="BI701" s="2"/>
      <c r="BJ701" s="2"/>
    </row>
    <row r="702" spans="1:62" s="141" customFormat="1" ht="15" x14ac:dyDescent="0.25">
      <c r="A702" s="130"/>
      <c r="B702" s="131"/>
      <c r="C702" s="132"/>
      <c r="D702" s="132"/>
      <c r="E702" s="133"/>
      <c r="F702" s="134"/>
      <c r="G702" s="134"/>
      <c r="H702" s="134"/>
      <c r="I702" s="134"/>
      <c r="J702" s="134"/>
      <c r="K702" s="134"/>
      <c r="L702" s="133"/>
      <c r="M702" s="188"/>
      <c r="N702" s="133"/>
      <c r="O702" s="189"/>
      <c r="P702" s="189"/>
      <c r="Q702" s="189"/>
      <c r="R702" s="134"/>
      <c r="S702" s="134"/>
      <c r="T702" s="134"/>
      <c r="U702" s="134"/>
      <c r="V702" s="80"/>
      <c r="W702" s="135"/>
      <c r="X702" s="134"/>
      <c r="Y702" s="134"/>
      <c r="Z702" s="190"/>
      <c r="AA702" s="134"/>
      <c r="AB702" s="134"/>
      <c r="AC702" s="134"/>
      <c r="AD702" s="134"/>
      <c r="AE702" s="134"/>
      <c r="AF702" s="134"/>
      <c r="AG702" s="136"/>
      <c r="AH702" s="136"/>
      <c r="AI702" s="134"/>
      <c r="AJ702" s="134"/>
      <c r="AK702" s="134"/>
      <c r="AL702" s="134"/>
      <c r="AM702" s="137"/>
      <c r="AN702" s="137"/>
      <c r="AO702" s="134"/>
      <c r="AP702" s="134"/>
      <c r="AQ702" s="132"/>
      <c r="AR702" s="132"/>
      <c r="AS702" s="138"/>
      <c r="AT702" s="139"/>
      <c r="AU702" s="133"/>
      <c r="AV702" s="134"/>
      <c r="AW702" s="140"/>
      <c r="AX702" s="134"/>
      <c r="AY702" s="134"/>
      <c r="AZ702" s="134"/>
      <c r="BA702" s="134"/>
      <c r="BB702" s="134"/>
      <c r="BC702" s="134"/>
      <c r="BD702" s="134"/>
      <c r="BE702" s="134"/>
      <c r="BF702" s="134"/>
      <c r="BG702" s="4"/>
      <c r="BH702" s="1"/>
      <c r="BI702" s="2"/>
      <c r="BJ702" s="2"/>
    </row>
    <row r="703" spans="1:62" s="141" customFormat="1" ht="15" x14ac:dyDescent="0.25">
      <c r="A703" s="130"/>
      <c r="B703" s="131"/>
      <c r="C703" s="132"/>
      <c r="D703" s="132"/>
      <c r="E703" s="133"/>
      <c r="F703" s="134"/>
      <c r="G703" s="134"/>
      <c r="H703" s="134"/>
      <c r="I703" s="134"/>
      <c r="J703" s="134"/>
      <c r="K703" s="134"/>
      <c r="L703" s="133"/>
      <c r="M703" s="188"/>
      <c r="N703" s="133"/>
      <c r="O703" s="189"/>
      <c r="P703" s="189"/>
      <c r="Q703" s="189"/>
      <c r="R703" s="134"/>
      <c r="S703" s="134"/>
      <c r="T703" s="134"/>
      <c r="U703" s="134"/>
      <c r="V703" s="80"/>
      <c r="W703" s="135"/>
      <c r="X703" s="134"/>
      <c r="Y703" s="134"/>
      <c r="Z703" s="190"/>
      <c r="AA703" s="134"/>
      <c r="AB703" s="134"/>
      <c r="AC703" s="134"/>
      <c r="AD703" s="134"/>
      <c r="AE703" s="134"/>
      <c r="AF703" s="134"/>
      <c r="AG703" s="136"/>
      <c r="AH703" s="136"/>
      <c r="AI703" s="134"/>
      <c r="AJ703" s="134"/>
      <c r="AK703" s="134"/>
      <c r="AL703" s="134"/>
      <c r="AM703" s="137"/>
      <c r="AN703" s="137"/>
      <c r="AO703" s="134"/>
      <c r="AP703" s="134"/>
      <c r="AQ703" s="132"/>
      <c r="AR703" s="132"/>
      <c r="AS703" s="138"/>
      <c r="AT703" s="139"/>
      <c r="AU703" s="133"/>
      <c r="AV703" s="134"/>
      <c r="AW703" s="140"/>
      <c r="AX703" s="134"/>
      <c r="AY703" s="134"/>
      <c r="AZ703" s="134"/>
      <c r="BA703" s="134"/>
      <c r="BB703" s="134"/>
      <c r="BC703" s="134"/>
      <c r="BD703" s="134"/>
      <c r="BE703" s="134"/>
      <c r="BF703" s="134"/>
      <c r="BG703" s="4"/>
      <c r="BH703" s="1"/>
      <c r="BI703" s="2"/>
      <c r="BJ703" s="2"/>
    </row>
    <row r="704" spans="1:62" s="141" customFormat="1" ht="15" x14ac:dyDescent="0.25">
      <c r="A704" s="130"/>
      <c r="B704" s="131"/>
      <c r="C704" s="132"/>
      <c r="D704" s="132"/>
      <c r="E704" s="133"/>
      <c r="F704" s="134"/>
      <c r="G704" s="134"/>
      <c r="H704" s="134"/>
      <c r="I704" s="134"/>
      <c r="J704" s="134"/>
      <c r="K704" s="134"/>
      <c r="L704" s="133"/>
      <c r="M704" s="188"/>
      <c r="N704" s="133"/>
      <c r="O704" s="189"/>
      <c r="P704" s="189"/>
      <c r="Q704" s="189"/>
      <c r="R704" s="134"/>
      <c r="S704" s="134"/>
      <c r="T704" s="134"/>
      <c r="U704" s="134"/>
      <c r="V704" s="80"/>
      <c r="W704" s="135"/>
      <c r="X704" s="134"/>
      <c r="Y704" s="134"/>
      <c r="Z704" s="190"/>
      <c r="AA704" s="134"/>
      <c r="AB704" s="134"/>
      <c r="AC704" s="134"/>
      <c r="AD704" s="134"/>
      <c r="AE704" s="134"/>
      <c r="AF704" s="134"/>
      <c r="AG704" s="136"/>
      <c r="AH704" s="136"/>
      <c r="AI704" s="134"/>
      <c r="AJ704" s="134"/>
      <c r="AK704" s="134"/>
      <c r="AL704" s="134"/>
      <c r="AM704" s="137"/>
      <c r="AN704" s="137"/>
      <c r="AO704" s="134"/>
      <c r="AP704" s="134"/>
      <c r="AQ704" s="132"/>
      <c r="AR704" s="132"/>
      <c r="AS704" s="138"/>
      <c r="AT704" s="139"/>
      <c r="AU704" s="133"/>
      <c r="AV704" s="134"/>
      <c r="AW704" s="140"/>
      <c r="AX704" s="134"/>
      <c r="AY704" s="134"/>
      <c r="AZ704" s="134"/>
      <c r="BA704" s="134"/>
      <c r="BB704" s="134"/>
      <c r="BC704" s="134"/>
      <c r="BD704" s="134"/>
      <c r="BE704" s="134"/>
      <c r="BF704" s="134"/>
      <c r="BG704" s="4"/>
      <c r="BH704" s="1"/>
      <c r="BI704" s="2"/>
      <c r="BJ704" s="2"/>
    </row>
    <row r="705" spans="1:62" s="141" customFormat="1" ht="15" x14ac:dyDescent="0.25">
      <c r="A705" s="130"/>
      <c r="B705" s="131"/>
      <c r="C705" s="132"/>
      <c r="D705" s="132"/>
      <c r="E705" s="133"/>
      <c r="F705" s="134"/>
      <c r="G705" s="134"/>
      <c r="H705" s="134"/>
      <c r="I705" s="134"/>
      <c r="J705" s="134"/>
      <c r="K705" s="134"/>
      <c r="L705" s="133"/>
      <c r="M705" s="188"/>
      <c r="N705" s="133"/>
      <c r="O705" s="189"/>
      <c r="P705" s="189"/>
      <c r="Q705" s="189"/>
      <c r="R705" s="134"/>
      <c r="S705" s="134"/>
      <c r="T705" s="134"/>
      <c r="U705" s="134"/>
      <c r="V705" s="80"/>
      <c r="W705" s="135"/>
      <c r="X705" s="134"/>
      <c r="Y705" s="134"/>
      <c r="Z705" s="190"/>
      <c r="AA705" s="134"/>
      <c r="AB705" s="134"/>
      <c r="AC705" s="134"/>
      <c r="AD705" s="134"/>
      <c r="AE705" s="134"/>
      <c r="AF705" s="134"/>
      <c r="AG705" s="136"/>
      <c r="AH705" s="136"/>
      <c r="AI705" s="134"/>
      <c r="AJ705" s="134"/>
      <c r="AK705" s="134"/>
      <c r="AL705" s="134"/>
      <c r="AM705" s="137"/>
      <c r="AN705" s="137"/>
      <c r="AO705" s="134"/>
      <c r="AP705" s="134"/>
      <c r="AQ705" s="132"/>
      <c r="AR705" s="132"/>
      <c r="AS705" s="138"/>
      <c r="AT705" s="139"/>
      <c r="AU705" s="133"/>
      <c r="AV705" s="134"/>
      <c r="AW705" s="140"/>
      <c r="AX705" s="134"/>
      <c r="AY705" s="134"/>
      <c r="AZ705" s="134"/>
      <c r="BA705" s="134"/>
      <c r="BB705" s="134"/>
      <c r="BC705" s="134"/>
      <c r="BD705" s="134"/>
      <c r="BE705" s="134"/>
      <c r="BF705" s="134"/>
      <c r="BG705" s="4"/>
      <c r="BH705" s="1"/>
      <c r="BI705" s="2"/>
      <c r="BJ705" s="2"/>
    </row>
    <row r="706" spans="1:62" ht="15" x14ac:dyDescent="0.25">
      <c r="A706" s="142"/>
      <c r="B706" s="143"/>
      <c r="C706" s="132"/>
      <c r="D706" s="132"/>
      <c r="E706" s="133"/>
      <c r="F706" s="134"/>
      <c r="G706" s="16"/>
      <c r="H706" s="16"/>
      <c r="I706" s="134"/>
      <c r="J706" s="134"/>
      <c r="K706" s="134"/>
      <c r="L706" s="133"/>
      <c r="M706" s="188"/>
      <c r="N706" s="133"/>
      <c r="O706" s="191"/>
      <c r="P706" s="191"/>
      <c r="Q706" s="191"/>
      <c r="R706" s="16"/>
      <c r="S706" s="16"/>
      <c r="T706" s="16"/>
      <c r="U706" s="16"/>
      <c r="V706" s="144"/>
      <c r="W706" s="145"/>
      <c r="X706" s="16"/>
      <c r="Y706" s="16"/>
      <c r="Z706" s="192"/>
      <c r="AA706" s="16"/>
      <c r="AB706" s="16"/>
      <c r="AC706" s="16"/>
      <c r="AD706" s="16"/>
      <c r="AE706" s="16"/>
      <c r="AF706" s="16"/>
      <c r="AG706" s="146"/>
      <c r="AH706" s="146"/>
      <c r="AI706" s="16"/>
      <c r="AJ706" s="16"/>
      <c r="AK706" s="16"/>
      <c r="AL706" s="16"/>
      <c r="AM706" s="147"/>
      <c r="AN706" s="147"/>
      <c r="AO706" s="16"/>
      <c r="AP706" s="16"/>
      <c r="AQ706" s="148"/>
      <c r="AR706" s="148"/>
      <c r="AS706" s="149"/>
      <c r="AT706" s="150"/>
      <c r="AU706" s="151"/>
      <c r="AV706" s="16"/>
      <c r="AW706" s="152"/>
      <c r="AX706" s="16"/>
      <c r="AY706" s="16"/>
      <c r="AZ706" s="16"/>
      <c r="BA706" s="16"/>
      <c r="BB706" s="16"/>
      <c r="BC706" s="16"/>
      <c r="BD706" s="16"/>
      <c r="BE706" s="16"/>
      <c r="BF706" s="16"/>
      <c r="BG706" s="4"/>
      <c r="BH706" s="1"/>
      <c r="BI706" s="2"/>
      <c r="BJ706" s="2"/>
    </row>
    <row r="707" spans="1:62" ht="15" x14ac:dyDescent="0.25">
      <c r="A707" s="142"/>
      <c r="B707" s="143"/>
      <c r="C707" s="132"/>
      <c r="D707" s="132"/>
      <c r="E707" s="133"/>
      <c r="F707" s="134"/>
      <c r="G707" s="16"/>
      <c r="H707" s="16"/>
      <c r="I707" s="134"/>
      <c r="J707" s="134"/>
      <c r="K707" s="134"/>
      <c r="L707" s="133"/>
      <c r="M707" s="188"/>
      <c r="N707" s="133"/>
      <c r="O707" s="191"/>
      <c r="P707" s="191"/>
      <c r="Q707" s="191"/>
      <c r="R707" s="16"/>
      <c r="S707" s="16"/>
      <c r="T707" s="16"/>
      <c r="U707" s="16"/>
      <c r="V707" s="144"/>
      <c r="W707" s="145"/>
      <c r="X707" s="16"/>
      <c r="Y707" s="16"/>
      <c r="Z707" s="192"/>
      <c r="AA707" s="16"/>
      <c r="AB707" s="16"/>
      <c r="AC707" s="16"/>
      <c r="AD707" s="16"/>
      <c r="AE707" s="16"/>
      <c r="AF707" s="16"/>
      <c r="AG707" s="146"/>
      <c r="AH707" s="146"/>
      <c r="AI707" s="16"/>
      <c r="AJ707" s="16"/>
      <c r="AK707" s="16"/>
      <c r="AL707" s="16"/>
      <c r="AM707" s="147"/>
      <c r="AN707" s="147"/>
      <c r="AO707" s="16"/>
      <c r="AP707" s="16"/>
      <c r="AQ707" s="148"/>
      <c r="AR707" s="148"/>
      <c r="AS707" s="149"/>
      <c r="AT707" s="150"/>
      <c r="AU707" s="151"/>
      <c r="AV707" s="16"/>
      <c r="AW707" s="152"/>
      <c r="AX707" s="16"/>
      <c r="AY707" s="16"/>
      <c r="AZ707" s="16"/>
      <c r="BA707" s="16"/>
      <c r="BB707" s="16"/>
      <c r="BC707" s="16"/>
      <c r="BD707" s="16"/>
      <c r="BE707" s="16"/>
      <c r="BF707" s="16"/>
      <c r="BG707" s="4"/>
      <c r="BH707" s="1"/>
      <c r="BI707" s="2"/>
      <c r="BJ707" s="2"/>
    </row>
    <row r="708" spans="1:62" ht="15" x14ac:dyDescent="0.25">
      <c r="A708" s="142"/>
      <c r="B708" s="143"/>
      <c r="C708" s="132"/>
      <c r="D708" s="132"/>
      <c r="E708" s="133"/>
      <c r="F708" s="134"/>
      <c r="G708" s="16"/>
      <c r="H708" s="16"/>
      <c r="I708" s="134"/>
      <c r="J708" s="134"/>
      <c r="K708" s="134"/>
      <c r="L708" s="133"/>
      <c r="M708" s="188"/>
      <c r="N708" s="133"/>
      <c r="O708" s="191"/>
      <c r="P708" s="191"/>
      <c r="Q708" s="191"/>
      <c r="R708" s="16"/>
      <c r="S708" s="16"/>
      <c r="T708" s="16"/>
      <c r="U708" s="16"/>
      <c r="V708" s="144"/>
      <c r="W708" s="145"/>
      <c r="X708" s="16"/>
      <c r="Y708" s="16"/>
      <c r="Z708" s="192"/>
      <c r="AA708" s="16"/>
      <c r="AB708" s="16"/>
      <c r="AC708" s="16"/>
      <c r="AD708" s="16"/>
      <c r="AE708" s="16"/>
      <c r="AF708" s="16"/>
      <c r="AG708" s="146"/>
      <c r="AH708" s="146"/>
      <c r="AI708" s="16"/>
      <c r="AJ708" s="16"/>
      <c r="AK708" s="16"/>
      <c r="AL708" s="16"/>
      <c r="AM708" s="147"/>
      <c r="AN708" s="147"/>
      <c r="AO708" s="16"/>
      <c r="AP708" s="16"/>
      <c r="AQ708" s="148"/>
      <c r="AR708" s="148"/>
      <c r="AS708" s="149"/>
      <c r="AT708" s="150"/>
      <c r="AU708" s="151"/>
      <c r="AV708" s="16"/>
      <c r="AW708" s="152"/>
      <c r="AX708" s="16"/>
      <c r="AY708" s="16"/>
      <c r="AZ708" s="16"/>
      <c r="BA708" s="16"/>
      <c r="BB708" s="16"/>
      <c r="BC708" s="16"/>
      <c r="BD708" s="16"/>
      <c r="BE708" s="16"/>
      <c r="BF708" s="16"/>
      <c r="BG708" s="4"/>
      <c r="BH708" s="1"/>
      <c r="BI708" s="2"/>
      <c r="BJ708" s="2"/>
    </row>
    <row r="709" spans="1:62" ht="15" x14ac:dyDescent="0.25">
      <c r="A709" s="142"/>
      <c r="B709" s="143"/>
      <c r="C709" s="132"/>
      <c r="D709" s="132"/>
      <c r="E709" s="133"/>
      <c r="F709" s="134"/>
      <c r="G709" s="16"/>
      <c r="H709" s="16"/>
      <c r="I709" s="134"/>
      <c r="J709" s="134"/>
      <c r="K709" s="134"/>
      <c r="L709" s="133"/>
      <c r="M709" s="188"/>
      <c r="N709" s="133"/>
      <c r="O709" s="191"/>
      <c r="P709" s="191"/>
      <c r="Q709" s="191"/>
      <c r="R709" s="16"/>
      <c r="S709" s="16"/>
      <c r="T709" s="16"/>
      <c r="U709" s="16"/>
      <c r="V709" s="144"/>
      <c r="W709" s="145"/>
      <c r="X709" s="16"/>
      <c r="Y709" s="16"/>
      <c r="Z709" s="192"/>
      <c r="AA709" s="16"/>
      <c r="AB709" s="16"/>
      <c r="AC709" s="16"/>
      <c r="AD709" s="16"/>
      <c r="AE709" s="16"/>
      <c r="AF709" s="16"/>
      <c r="AG709" s="146"/>
      <c r="AH709" s="146"/>
      <c r="AI709" s="16"/>
      <c r="AJ709" s="16"/>
      <c r="AK709" s="16"/>
      <c r="AL709" s="16"/>
      <c r="AM709" s="147"/>
      <c r="AN709" s="147"/>
      <c r="AO709" s="16"/>
      <c r="AP709" s="16"/>
      <c r="AQ709" s="148"/>
      <c r="AR709" s="148"/>
      <c r="AS709" s="149"/>
      <c r="AT709" s="150"/>
      <c r="AU709" s="151"/>
      <c r="AV709" s="16"/>
      <c r="AW709" s="152"/>
      <c r="AX709" s="16"/>
      <c r="AY709" s="16"/>
      <c r="AZ709" s="16"/>
      <c r="BA709" s="16"/>
      <c r="BB709" s="16"/>
      <c r="BC709" s="16"/>
      <c r="BD709" s="16"/>
      <c r="BE709" s="16"/>
      <c r="BF709" s="16"/>
      <c r="BG709" s="4"/>
      <c r="BH709" s="1"/>
      <c r="BI709" s="2"/>
      <c r="BJ709" s="2"/>
    </row>
    <row r="710" spans="1:62" ht="15" x14ac:dyDescent="0.25">
      <c r="A710" s="142"/>
      <c r="B710" s="143"/>
      <c r="C710" s="132"/>
      <c r="D710" s="132"/>
      <c r="E710" s="133"/>
      <c r="F710" s="134"/>
      <c r="G710" s="16"/>
      <c r="H710" s="16"/>
      <c r="I710" s="134"/>
      <c r="J710" s="134"/>
      <c r="K710" s="134"/>
      <c r="L710" s="133"/>
      <c r="M710" s="188"/>
      <c r="N710" s="133"/>
      <c r="O710" s="191"/>
      <c r="P710" s="191"/>
      <c r="Q710" s="191"/>
      <c r="R710" s="16"/>
      <c r="S710" s="16"/>
      <c r="T710" s="16"/>
      <c r="U710" s="16"/>
      <c r="V710" s="144"/>
      <c r="W710" s="145"/>
      <c r="X710" s="16"/>
      <c r="Y710" s="16"/>
      <c r="Z710" s="192"/>
      <c r="AA710" s="16"/>
      <c r="AB710" s="16"/>
      <c r="AC710" s="16"/>
      <c r="AD710" s="16"/>
      <c r="AE710" s="16"/>
      <c r="AF710" s="16"/>
      <c r="AG710" s="146"/>
      <c r="AH710" s="146"/>
      <c r="AI710" s="16"/>
      <c r="AJ710" s="16"/>
      <c r="AK710" s="16"/>
      <c r="AL710" s="16"/>
      <c r="AM710" s="147"/>
      <c r="AN710" s="147"/>
      <c r="AO710" s="16"/>
      <c r="AP710" s="16"/>
      <c r="AQ710" s="148"/>
      <c r="AR710" s="148"/>
      <c r="AS710" s="149"/>
      <c r="AT710" s="150"/>
      <c r="AU710" s="151"/>
      <c r="AV710" s="16"/>
      <c r="AW710" s="152"/>
      <c r="AX710" s="16"/>
      <c r="AY710" s="16"/>
      <c r="AZ710" s="16"/>
      <c r="BA710" s="16"/>
      <c r="BB710" s="16"/>
      <c r="BC710" s="16"/>
      <c r="BD710" s="16"/>
      <c r="BE710" s="16"/>
      <c r="BF710" s="16"/>
      <c r="BG710" s="4"/>
      <c r="BH710" s="1"/>
      <c r="BI710" s="2"/>
      <c r="BJ710" s="2"/>
    </row>
    <row r="711" spans="1:62" ht="15" x14ac:dyDescent="0.25">
      <c r="A711" s="142"/>
      <c r="B711" s="143"/>
      <c r="C711" s="132"/>
      <c r="D711" s="132"/>
      <c r="E711" s="133"/>
      <c r="F711" s="134"/>
      <c r="G711" s="16"/>
      <c r="H711" s="16"/>
      <c r="I711" s="134"/>
      <c r="J711" s="134"/>
      <c r="K711" s="134"/>
      <c r="L711" s="133"/>
      <c r="M711" s="188"/>
      <c r="N711" s="133"/>
      <c r="O711" s="191"/>
      <c r="P711" s="191"/>
      <c r="Q711" s="191"/>
      <c r="R711" s="16"/>
      <c r="S711" s="16"/>
      <c r="T711" s="16"/>
      <c r="U711" s="16"/>
      <c r="V711" s="144"/>
      <c r="W711" s="145"/>
      <c r="X711" s="16"/>
      <c r="Y711" s="16"/>
      <c r="Z711" s="192"/>
      <c r="AA711" s="16"/>
      <c r="AB711" s="16"/>
      <c r="AC711" s="16"/>
      <c r="AD711" s="16"/>
      <c r="AE711" s="16"/>
      <c r="AF711" s="16"/>
      <c r="AG711" s="146"/>
      <c r="AH711" s="146"/>
      <c r="AI711" s="16"/>
      <c r="AJ711" s="16"/>
      <c r="AK711" s="16"/>
      <c r="AL711" s="16"/>
      <c r="AM711" s="147"/>
      <c r="AN711" s="147"/>
      <c r="AO711" s="16"/>
      <c r="AP711" s="16"/>
      <c r="AQ711" s="148"/>
      <c r="AR711" s="148"/>
      <c r="AS711" s="149"/>
      <c r="AT711" s="150"/>
      <c r="AU711" s="151"/>
      <c r="AV711" s="16"/>
      <c r="AW711" s="152"/>
      <c r="AX711" s="16"/>
      <c r="AY711" s="16"/>
      <c r="AZ711" s="16"/>
      <c r="BA711" s="16"/>
      <c r="BB711" s="16"/>
      <c r="BC711" s="16"/>
      <c r="BD711" s="16"/>
      <c r="BE711" s="16"/>
      <c r="BF711" s="16"/>
      <c r="BG711" s="4"/>
      <c r="BH711" s="1"/>
      <c r="BI711" s="2"/>
      <c r="BJ711" s="2"/>
    </row>
    <row r="712" spans="1:62" ht="15" x14ac:dyDescent="0.25">
      <c r="A712" s="142"/>
      <c r="B712" s="143"/>
      <c r="C712" s="132"/>
      <c r="D712" s="132"/>
      <c r="E712" s="133"/>
      <c r="F712" s="134"/>
      <c r="G712" s="16"/>
      <c r="H712" s="16"/>
      <c r="I712" s="134"/>
      <c r="J712" s="134"/>
      <c r="K712" s="134"/>
      <c r="L712" s="133"/>
      <c r="M712" s="188"/>
      <c r="N712" s="133"/>
      <c r="O712" s="191"/>
      <c r="P712" s="191"/>
      <c r="Q712" s="191"/>
      <c r="R712" s="16"/>
      <c r="S712" s="16"/>
      <c r="T712" s="16"/>
      <c r="U712" s="16"/>
      <c r="V712" s="144"/>
      <c r="W712" s="145"/>
      <c r="X712" s="16"/>
      <c r="Y712" s="16"/>
      <c r="Z712" s="192"/>
      <c r="AA712" s="16"/>
      <c r="AB712" s="16"/>
      <c r="AC712" s="16"/>
      <c r="AD712" s="16"/>
      <c r="AE712" s="16"/>
      <c r="AF712" s="16"/>
      <c r="AG712" s="146"/>
      <c r="AH712" s="146"/>
      <c r="AI712" s="16"/>
      <c r="AJ712" s="16"/>
      <c r="AK712" s="16"/>
      <c r="AL712" s="16"/>
      <c r="AM712" s="147"/>
      <c r="AN712" s="147"/>
      <c r="AO712" s="16"/>
      <c r="AP712" s="16"/>
      <c r="AQ712" s="148"/>
      <c r="AR712" s="148"/>
      <c r="AS712" s="149"/>
      <c r="AT712" s="150"/>
      <c r="AU712" s="151"/>
      <c r="AV712" s="16"/>
      <c r="AW712" s="152"/>
      <c r="AX712" s="16"/>
      <c r="AY712" s="16"/>
      <c r="AZ712" s="16"/>
      <c r="BA712" s="16"/>
      <c r="BB712" s="16"/>
      <c r="BC712" s="16"/>
      <c r="BD712" s="16"/>
      <c r="BE712" s="16"/>
      <c r="BF712" s="16"/>
      <c r="BG712" s="4"/>
      <c r="BH712" s="1"/>
      <c r="BI712" s="2"/>
      <c r="BJ712" s="2"/>
    </row>
    <row r="713" spans="1:62" ht="15" x14ac:dyDescent="0.25">
      <c r="A713" s="142"/>
      <c r="B713" s="143"/>
      <c r="C713" s="132"/>
      <c r="D713" s="132"/>
      <c r="E713" s="133"/>
      <c r="F713" s="134"/>
      <c r="G713" s="16"/>
      <c r="H713" s="16"/>
      <c r="I713" s="134"/>
      <c r="J713" s="134"/>
      <c r="K713" s="134"/>
      <c r="L713" s="133"/>
      <c r="M713" s="188"/>
      <c r="N713" s="133"/>
      <c r="O713" s="191"/>
      <c r="P713" s="191"/>
      <c r="Q713" s="191"/>
      <c r="R713" s="16"/>
      <c r="S713" s="16"/>
      <c r="T713" s="16"/>
      <c r="U713" s="16"/>
      <c r="V713" s="144"/>
      <c r="W713" s="145"/>
      <c r="X713" s="16"/>
      <c r="Y713" s="16"/>
      <c r="Z713" s="192"/>
      <c r="AA713" s="16"/>
      <c r="AB713" s="16"/>
      <c r="AC713" s="16"/>
      <c r="AD713" s="16"/>
      <c r="AE713" s="16"/>
      <c r="AF713" s="16"/>
      <c r="AG713" s="146"/>
      <c r="AH713" s="146"/>
      <c r="AI713" s="16"/>
      <c r="AJ713" s="16"/>
      <c r="AK713" s="16"/>
      <c r="AL713" s="16"/>
      <c r="AM713" s="147"/>
      <c r="AN713" s="147"/>
      <c r="AO713" s="16"/>
      <c r="AP713" s="16"/>
      <c r="AQ713" s="148"/>
      <c r="AR713" s="148"/>
      <c r="AS713" s="149"/>
      <c r="AT713" s="150"/>
      <c r="AU713" s="151"/>
      <c r="AV713" s="16"/>
      <c r="AW713" s="152"/>
      <c r="AX713" s="16"/>
      <c r="AY713" s="16"/>
      <c r="AZ713" s="16"/>
      <c r="BA713" s="16"/>
      <c r="BB713" s="16"/>
      <c r="BC713" s="16"/>
      <c r="BD713" s="16"/>
      <c r="BE713" s="16"/>
      <c r="BF713" s="16"/>
      <c r="BG713" s="4"/>
      <c r="BH713" s="1"/>
      <c r="BI713" s="2"/>
      <c r="BJ713" s="2"/>
    </row>
    <row r="714" spans="1:62" ht="15" x14ac:dyDescent="0.25">
      <c r="A714" s="142"/>
      <c r="B714" s="143"/>
      <c r="C714" s="132"/>
      <c r="D714" s="132"/>
      <c r="E714" s="133"/>
      <c r="F714" s="134"/>
      <c r="G714" s="16"/>
      <c r="H714" s="16"/>
      <c r="I714" s="134"/>
      <c r="J714" s="134"/>
      <c r="K714" s="134"/>
      <c r="L714" s="133"/>
      <c r="M714" s="188"/>
      <c r="N714" s="133"/>
      <c r="O714" s="191"/>
      <c r="P714" s="191"/>
      <c r="Q714" s="191"/>
      <c r="R714" s="16"/>
      <c r="S714" s="16"/>
      <c r="T714" s="16"/>
      <c r="U714" s="16"/>
      <c r="V714" s="144"/>
      <c r="W714" s="145"/>
      <c r="X714" s="16"/>
      <c r="Y714" s="16"/>
      <c r="Z714" s="192"/>
      <c r="AA714" s="16"/>
      <c r="AB714" s="16"/>
      <c r="AC714" s="16"/>
      <c r="AD714" s="16"/>
      <c r="AE714" s="16"/>
      <c r="AF714" s="16"/>
      <c r="AG714" s="146"/>
      <c r="AH714" s="146"/>
      <c r="AI714" s="16"/>
      <c r="AJ714" s="16"/>
      <c r="AK714" s="16"/>
      <c r="AL714" s="16"/>
      <c r="AM714" s="147"/>
      <c r="AN714" s="147"/>
      <c r="AO714" s="16"/>
      <c r="AP714" s="16"/>
      <c r="AQ714" s="148"/>
      <c r="AR714" s="148"/>
      <c r="AS714" s="149"/>
      <c r="AT714" s="150"/>
      <c r="AU714" s="151"/>
      <c r="AV714" s="16"/>
      <c r="AW714" s="152"/>
      <c r="AX714" s="16"/>
      <c r="AY714" s="16"/>
      <c r="AZ714" s="16"/>
      <c r="BA714" s="16"/>
      <c r="BB714" s="16"/>
      <c r="BC714" s="16"/>
      <c r="BD714" s="16"/>
      <c r="BE714" s="16"/>
      <c r="BF714" s="16"/>
      <c r="BG714" s="4"/>
      <c r="BH714" s="1"/>
      <c r="BI714" s="2"/>
      <c r="BJ714" s="2"/>
    </row>
    <row r="715" spans="1:62" ht="15" x14ac:dyDescent="0.25">
      <c r="A715" s="142"/>
      <c r="B715" s="143"/>
      <c r="C715" s="132"/>
      <c r="D715" s="132"/>
      <c r="E715" s="133"/>
      <c r="F715" s="134"/>
      <c r="G715" s="16"/>
      <c r="H715" s="16"/>
      <c r="I715" s="134"/>
      <c r="J715" s="134"/>
      <c r="K715" s="134"/>
      <c r="L715" s="133"/>
      <c r="M715" s="188"/>
      <c r="N715" s="133"/>
      <c r="O715" s="191"/>
      <c r="P715" s="191"/>
      <c r="Q715" s="191"/>
      <c r="R715" s="16"/>
      <c r="S715" s="16"/>
      <c r="T715" s="16"/>
      <c r="U715" s="16"/>
      <c r="V715" s="144"/>
      <c r="W715" s="145"/>
      <c r="X715" s="16"/>
      <c r="Y715" s="16"/>
      <c r="Z715" s="192"/>
      <c r="AA715" s="16"/>
      <c r="AB715" s="16"/>
      <c r="AC715" s="16"/>
      <c r="AD715" s="16"/>
      <c r="AE715" s="16"/>
      <c r="AF715" s="16"/>
      <c r="AG715" s="146"/>
      <c r="AH715" s="146"/>
      <c r="AI715" s="16"/>
      <c r="AJ715" s="16"/>
      <c r="AK715" s="16"/>
      <c r="AL715" s="16"/>
      <c r="AM715" s="147"/>
      <c r="AN715" s="147"/>
      <c r="AO715" s="16"/>
      <c r="AP715" s="16"/>
      <c r="AQ715" s="148"/>
      <c r="AR715" s="148"/>
      <c r="AS715" s="149"/>
      <c r="AT715" s="150"/>
      <c r="AU715" s="151"/>
      <c r="AV715" s="16"/>
      <c r="AW715" s="152"/>
      <c r="AX715" s="16"/>
      <c r="AY715" s="16"/>
      <c r="AZ715" s="16"/>
      <c r="BA715" s="16"/>
      <c r="BB715" s="16"/>
      <c r="BC715" s="16"/>
      <c r="BD715" s="16"/>
      <c r="BE715" s="16"/>
      <c r="BF715" s="16"/>
      <c r="BG715" s="4"/>
      <c r="BH715" s="1"/>
      <c r="BI715" s="2"/>
      <c r="BJ715" s="2"/>
    </row>
    <row r="716" spans="1:62" ht="15" x14ac:dyDescent="0.25">
      <c r="A716" s="142"/>
      <c r="B716" s="143"/>
      <c r="C716" s="132"/>
      <c r="D716" s="132"/>
      <c r="E716" s="133"/>
      <c r="F716" s="134"/>
      <c r="G716" s="16"/>
      <c r="H716" s="16"/>
      <c r="I716" s="134"/>
      <c r="J716" s="134"/>
      <c r="K716" s="134"/>
      <c r="L716" s="133"/>
      <c r="M716" s="188"/>
      <c r="N716" s="133"/>
      <c r="O716" s="191"/>
      <c r="P716" s="191"/>
      <c r="Q716" s="191"/>
      <c r="R716" s="16"/>
      <c r="S716" s="16"/>
      <c r="T716" s="16"/>
      <c r="U716" s="16"/>
      <c r="V716" s="144"/>
      <c r="W716" s="145"/>
      <c r="X716" s="16"/>
      <c r="Y716" s="16"/>
      <c r="Z716" s="192"/>
      <c r="AA716" s="16"/>
      <c r="AB716" s="16"/>
      <c r="AC716" s="16"/>
      <c r="AD716" s="16"/>
      <c r="AE716" s="16"/>
      <c r="AF716" s="16"/>
      <c r="AG716" s="146"/>
      <c r="AH716" s="146"/>
      <c r="AI716" s="16"/>
      <c r="AJ716" s="16"/>
      <c r="AK716" s="16"/>
      <c r="AL716" s="16"/>
      <c r="AM716" s="147"/>
      <c r="AN716" s="147"/>
      <c r="AO716" s="16"/>
      <c r="AP716" s="16"/>
      <c r="AQ716" s="148"/>
      <c r="AR716" s="148"/>
      <c r="AS716" s="149"/>
      <c r="AT716" s="150"/>
      <c r="AU716" s="151"/>
      <c r="AV716" s="16"/>
      <c r="AW716" s="152"/>
      <c r="AX716" s="16"/>
      <c r="AY716" s="16"/>
      <c r="AZ716" s="16"/>
      <c r="BA716" s="16"/>
      <c r="BB716" s="16"/>
      <c r="BC716" s="16"/>
      <c r="BD716" s="16"/>
      <c r="BE716" s="16"/>
      <c r="BF716" s="16"/>
      <c r="BG716" s="4"/>
      <c r="BH716" s="1"/>
      <c r="BI716" s="2"/>
      <c r="BJ716" s="2"/>
    </row>
    <row r="717" spans="1:62" ht="15" x14ac:dyDescent="0.25">
      <c r="A717" s="142"/>
      <c r="B717" s="143"/>
      <c r="C717" s="132"/>
      <c r="D717" s="132"/>
      <c r="E717" s="133"/>
      <c r="F717" s="134"/>
      <c r="G717" s="16"/>
      <c r="H717" s="16"/>
      <c r="I717" s="134"/>
      <c r="J717" s="134"/>
      <c r="K717" s="134"/>
      <c r="L717" s="133"/>
      <c r="M717" s="188"/>
      <c r="N717" s="133"/>
      <c r="O717" s="191"/>
      <c r="P717" s="191"/>
      <c r="Q717" s="191"/>
      <c r="R717" s="16"/>
      <c r="S717" s="16"/>
      <c r="T717" s="16"/>
      <c r="U717" s="16"/>
      <c r="V717" s="144"/>
      <c r="W717" s="145"/>
      <c r="X717" s="16"/>
      <c r="Y717" s="16"/>
      <c r="Z717" s="192"/>
      <c r="AA717" s="16"/>
      <c r="AB717" s="16"/>
      <c r="AC717" s="16"/>
      <c r="AD717" s="16"/>
      <c r="AE717" s="16"/>
      <c r="AF717" s="16"/>
      <c r="AG717" s="146"/>
      <c r="AH717" s="146"/>
      <c r="AI717" s="16"/>
      <c r="AJ717" s="16"/>
      <c r="AK717" s="16"/>
      <c r="AL717" s="16"/>
      <c r="AM717" s="147"/>
      <c r="AN717" s="147"/>
      <c r="AO717" s="16"/>
      <c r="AP717" s="16"/>
      <c r="AQ717" s="148"/>
      <c r="AR717" s="148"/>
      <c r="AS717" s="149"/>
      <c r="AT717" s="150"/>
      <c r="AU717" s="151"/>
      <c r="AV717" s="16"/>
      <c r="AW717" s="152"/>
      <c r="AX717" s="16"/>
      <c r="AY717" s="16"/>
      <c r="AZ717" s="16"/>
      <c r="BA717" s="16"/>
      <c r="BB717" s="16"/>
      <c r="BC717" s="16"/>
      <c r="BD717" s="16"/>
      <c r="BE717" s="16"/>
      <c r="BF717" s="16"/>
      <c r="BG717" s="4"/>
      <c r="BH717" s="1"/>
      <c r="BI717" s="2"/>
      <c r="BJ717" s="2"/>
    </row>
    <row r="718" spans="1:62" ht="15" x14ac:dyDescent="0.25">
      <c r="A718" s="142"/>
      <c r="B718" s="143"/>
      <c r="C718" s="132"/>
      <c r="D718" s="132"/>
      <c r="E718" s="133"/>
      <c r="F718" s="134"/>
      <c r="G718" s="16"/>
      <c r="H718" s="16"/>
      <c r="I718" s="134"/>
      <c r="J718" s="134"/>
      <c r="K718" s="134"/>
      <c r="L718" s="133"/>
      <c r="M718" s="188"/>
      <c r="N718" s="133"/>
      <c r="O718" s="191"/>
      <c r="P718" s="191"/>
      <c r="Q718" s="191"/>
      <c r="R718" s="16"/>
      <c r="S718" s="16"/>
      <c r="T718" s="16"/>
      <c r="U718" s="16"/>
      <c r="V718" s="144"/>
      <c r="W718" s="145"/>
      <c r="X718" s="16"/>
      <c r="Y718" s="16"/>
      <c r="Z718" s="192"/>
      <c r="AA718" s="16"/>
      <c r="AB718" s="16"/>
      <c r="AC718" s="16"/>
      <c r="AD718" s="16"/>
      <c r="AE718" s="16"/>
      <c r="AF718" s="16"/>
      <c r="AG718" s="146"/>
      <c r="AH718" s="146"/>
      <c r="AI718" s="16"/>
      <c r="AJ718" s="16"/>
      <c r="AK718" s="16"/>
      <c r="AL718" s="16"/>
      <c r="AM718" s="147"/>
      <c r="AN718" s="147"/>
      <c r="AO718" s="16"/>
      <c r="AP718" s="16"/>
      <c r="AQ718" s="148"/>
      <c r="AR718" s="148"/>
      <c r="AS718" s="149"/>
      <c r="AT718" s="150"/>
      <c r="AU718" s="151"/>
      <c r="AV718" s="16"/>
      <c r="AW718" s="152"/>
      <c r="AX718" s="16"/>
      <c r="AY718" s="16"/>
      <c r="AZ718" s="16"/>
      <c r="BA718" s="16"/>
      <c r="BB718" s="16"/>
      <c r="BC718" s="16"/>
      <c r="BD718" s="16"/>
      <c r="BE718" s="16"/>
      <c r="BF718" s="16"/>
      <c r="BG718" s="4"/>
      <c r="BH718" s="1"/>
      <c r="BI718" s="2"/>
      <c r="BJ718" s="2"/>
    </row>
    <row r="719" spans="1:62" ht="15" x14ac:dyDescent="0.25">
      <c r="A719" s="142"/>
      <c r="B719" s="143"/>
      <c r="C719" s="132"/>
      <c r="D719" s="132"/>
      <c r="E719" s="133"/>
      <c r="F719" s="134"/>
      <c r="G719" s="16"/>
      <c r="H719" s="16"/>
      <c r="I719" s="134"/>
      <c r="J719" s="134"/>
      <c r="K719" s="134"/>
      <c r="L719" s="133"/>
      <c r="M719" s="188"/>
      <c r="N719" s="133"/>
      <c r="O719" s="191"/>
      <c r="P719" s="191"/>
      <c r="Q719" s="191"/>
      <c r="R719" s="16"/>
      <c r="S719" s="16"/>
      <c r="T719" s="16"/>
      <c r="U719" s="16"/>
      <c r="V719" s="144"/>
      <c r="W719" s="145"/>
      <c r="X719" s="16"/>
      <c r="Y719" s="16"/>
      <c r="Z719" s="192"/>
      <c r="AA719" s="16"/>
      <c r="AB719" s="16"/>
      <c r="AC719" s="16"/>
      <c r="AD719" s="16"/>
      <c r="AE719" s="16"/>
      <c r="AF719" s="16"/>
      <c r="AG719" s="146"/>
      <c r="AH719" s="146"/>
      <c r="AI719" s="16"/>
      <c r="AJ719" s="16"/>
      <c r="AK719" s="16"/>
      <c r="AL719" s="16"/>
      <c r="AM719" s="147"/>
      <c r="AN719" s="147"/>
      <c r="AO719" s="16"/>
      <c r="AP719" s="16"/>
      <c r="AQ719" s="148"/>
      <c r="AR719" s="148"/>
      <c r="AS719" s="149"/>
      <c r="AT719" s="150"/>
      <c r="AU719" s="151"/>
      <c r="AV719" s="16"/>
      <c r="AW719" s="152"/>
      <c r="AX719" s="16"/>
      <c r="AY719" s="16"/>
      <c r="AZ719" s="16"/>
      <c r="BA719" s="16"/>
      <c r="BB719" s="16"/>
      <c r="BC719" s="16"/>
      <c r="BD719" s="16"/>
      <c r="BE719" s="16"/>
      <c r="BF719" s="16"/>
      <c r="BG719" s="4"/>
      <c r="BH719" s="1"/>
      <c r="BI719" s="2"/>
      <c r="BJ719" s="2"/>
    </row>
    <row r="720" spans="1:62" ht="15" x14ac:dyDescent="0.25">
      <c r="A720" s="142"/>
      <c r="B720" s="143"/>
      <c r="C720" s="132"/>
      <c r="D720" s="132"/>
      <c r="E720" s="133"/>
      <c r="F720" s="134"/>
      <c r="G720" s="16"/>
      <c r="H720" s="16"/>
      <c r="I720" s="134"/>
      <c r="J720" s="134"/>
      <c r="K720" s="134"/>
      <c r="L720" s="133"/>
      <c r="M720" s="188"/>
      <c r="N720" s="133"/>
      <c r="O720" s="191"/>
      <c r="P720" s="191"/>
      <c r="Q720" s="191"/>
      <c r="R720" s="16"/>
      <c r="S720" s="16"/>
      <c r="T720" s="16"/>
      <c r="U720" s="16"/>
      <c r="V720" s="144"/>
      <c r="W720" s="145"/>
      <c r="X720" s="16"/>
      <c r="Y720" s="16"/>
      <c r="Z720" s="192"/>
      <c r="AA720" s="16"/>
      <c r="AB720" s="16"/>
      <c r="AC720" s="16"/>
      <c r="AD720" s="16"/>
      <c r="AE720" s="16"/>
      <c r="AF720" s="16"/>
      <c r="AG720" s="146"/>
      <c r="AH720" s="146"/>
      <c r="AI720" s="16"/>
      <c r="AJ720" s="16"/>
      <c r="AK720" s="16"/>
      <c r="AL720" s="16"/>
      <c r="AM720" s="147"/>
      <c r="AN720" s="147"/>
      <c r="AO720" s="16"/>
      <c r="AP720" s="16"/>
      <c r="AQ720" s="148"/>
      <c r="AR720" s="148"/>
      <c r="AS720" s="149"/>
      <c r="AT720" s="150"/>
      <c r="AU720" s="151"/>
      <c r="AV720" s="16"/>
      <c r="AW720" s="152"/>
      <c r="AX720" s="16"/>
      <c r="AY720" s="16"/>
      <c r="AZ720" s="16"/>
      <c r="BA720" s="16"/>
      <c r="BB720" s="16"/>
      <c r="BC720" s="16"/>
      <c r="BD720" s="16"/>
      <c r="BE720" s="16"/>
      <c r="BF720" s="16"/>
      <c r="BG720" s="4"/>
      <c r="BH720" s="1"/>
      <c r="BI720" s="2"/>
      <c r="BJ720" s="2"/>
    </row>
    <row r="721" spans="1:62" ht="15" x14ac:dyDescent="0.25">
      <c r="A721" s="142"/>
      <c r="B721" s="143"/>
      <c r="C721" s="132"/>
      <c r="D721" s="132"/>
      <c r="E721" s="133"/>
      <c r="F721" s="134"/>
      <c r="G721" s="16"/>
      <c r="H721" s="16"/>
      <c r="I721" s="134"/>
      <c r="J721" s="134"/>
      <c r="K721" s="134"/>
      <c r="L721" s="133"/>
      <c r="M721" s="188"/>
      <c r="N721" s="133"/>
      <c r="O721" s="191"/>
      <c r="P721" s="191"/>
      <c r="Q721" s="191"/>
      <c r="R721" s="16"/>
      <c r="S721" s="16"/>
      <c r="T721" s="16"/>
      <c r="U721" s="16"/>
      <c r="V721" s="144"/>
      <c r="W721" s="145"/>
      <c r="X721" s="16"/>
      <c r="Y721" s="16"/>
      <c r="Z721" s="192"/>
      <c r="AA721" s="16"/>
      <c r="AB721" s="16"/>
      <c r="AC721" s="16"/>
      <c r="AD721" s="16"/>
      <c r="AE721" s="16"/>
      <c r="AF721" s="16"/>
      <c r="AG721" s="146"/>
      <c r="AH721" s="146"/>
      <c r="AI721" s="16"/>
      <c r="AJ721" s="16"/>
      <c r="AK721" s="16"/>
      <c r="AL721" s="16"/>
      <c r="AM721" s="147"/>
      <c r="AN721" s="147"/>
      <c r="AO721" s="16"/>
      <c r="AP721" s="16"/>
      <c r="AQ721" s="148"/>
      <c r="AR721" s="148"/>
      <c r="AS721" s="149"/>
      <c r="AT721" s="150"/>
      <c r="AU721" s="151"/>
      <c r="AV721" s="16"/>
      <c r="AW721" s="152"/>
      <c r="AX721" s="16"/>
      <c r="AY721" s="16"/>
      <c r="AZ721" s="16"/>
      <c r="BA721" s="16"/>
      <c r="BB721" s="16"/>
      <c r="BC721" s="16"/>
      <c r="BD721" s="16"/>
      <c r="BE721" s="16"/>
      <c r="BF721" s="16"/>
      <c r="BG721" s="4"/>
      <c r="BH721" s="1"/>
      <c r="BI721" s="2"/>
      <c r="BJ721" s="2"/>
    </row>
    <row r="722" spans="1:62" ht="15" x14ac:dyDescent="0.25">
      <c r="A722" s="142"/>
      <c r="B722" s="143"/>
      <c r="C722" s="132"/>
      <c r="D722" s="132"/>
      <c r="E722" s="133"/>
      <c r="F722" s="134"/>
      <c r="G722" s="16"/>
      <c r="H722" s="16"/>
      <c r="I722" s="134"/>
      <c r="J722" s="134"/>
      <c r="K722" s="134"/>
      <c r="L722" s="133"/>
      <c r="M722" s="188"/>
      <c r="N722" s="133"/>
      <c r="O722" s="191"/>
      <c r="P722" s="191"/>
      <c r="Q722" s="191"/>
      <c r="R722" s="16"/>
      <c r="S722" s="16"/>
      <c r="T722" s="16"/>
      <c r="U722" s="16"/>
      <c r="V722" s="144"/>
      <c r="W722" s="145"/>
      <c r="X722" s="16"/>
      <c r="Y722" s="16"/>
      <c r="Z722" s="192"/>
      <c r="AA722" s="16"/>
      <c r="AB722" s="16"/>
      <c r="AC722" s="16"/>
      <c r="AD722" s="16"/>
      <c r="AE722" s="16"/>
      <c r="AF722" s="16"/>
      <c r="AG722" s="146"/>
      <c r="AH722" s="146"/>
      <c r="AI722" s="16"/>
      <c r="AJ722" s="16"/>
      <c r="AK722" s="16"/>
      <c r="AL722" s="16"/>
      <c r="AM722" s="147"/>
      <c r="AN722" s="147"/>
      <c r="AO722" s="16"/>
      <c r="AP722" s="16"/>
      <c r="AQ722" s="148"/>
      <c r="AR722" s="148"/>
      <c r="AS722" s="149"/>
      <c r="AT722" s="150"/>
      <c r="AU722" s="151"/>
      <c r="AV722" s="16"/>
      <c r="AW722" s="152"/>
      <c r="AX722" s="16"/>
      <c r="AY722" s="16"/>
      <c r="AZ722" s="16"/>
      <c r="BA722" s="16"/>
      <c r="BB722" s="16"/>
      <c r="BC722" s="16"/>
      <c r="BD722" s="16"/>
      <c r="BE722" s="16"/>
      <c r="BF722" s="16"/>
      <c r="BG722" s="4"/>
      <c r="BH722" s="1"/>
      <c r="BI722" s="2"/>
      <c r="BJ722" s="2"/>
    </row>
    <row r="723" spans="1:62" ht="15" x14ac:dyDescent="0.25">
      <c r="A723" s="142"/>
      <c r="B723" s="143"/>
      <c r="C723" s="132"/>
      <c r="D723" s="132"/>
      <c r="E723" s="133"/>
      <c r="F723" s="134"/>
      <c r="G723" s="16"/>
      <c r="H723" s="16"/>
      <c r="I723" s="134"/>
      <c r="J723" s="134"/>
      <c r="K723" s="134"/>
      <c r="L723" s="133"/>
      <c r="M723" s="188"/>
      <c r="N723" s="133"/>
      <c r="O723" s="191"/>
      <c r="P723" s="191"/>
      <c r="Q723" s="191"/>
      <c r="R723" s="16"/>
      <c r="S723" s="16"/>
      <c r="T723" s="16"/>
      <c r="U723" s="16"/>
      <c r="V723" s="144"/>
      <c r="W723" s="145"/>
      <c r="X723" s="16"/>
      <c r="Y723" s="16"/>
      <c r="Z723" s="192"/>
      <c r="AA723" s="16"/>
      <c r="AB723" s="16"/>
      <c r="AC723" s="16"/>
      <c r="AD723" s="16"/>
      <c r="AE723" s="16"/>
      <c r="AF723" s="16"/>
      <c r="AG723" s="146"/>
      <c r="AH723" s="146"/>
      <c r="AI723" s="16"/>
      <c r="AJ723" s="16"/>
      <c r="AK723" s="16"/>
      <c r="AL723" s="16"/>
      <c r="AM723" s="147"/>
      <c r="AN723" s="147"/>
      <c r="AO723" s="16"/>
      <c r="AP723" s="16"/>
      <c r="AQ723" s="148"/>
      <c r="AR723" s="148"/>
      <c r="AS723" s="149"/>
      <c r="AT723" s="150"/>
      <c r="AU723" s="151"/>
      <c r="AV723" s="16"/>
      <c r="AW723" s="152"/>
      <c r="AX723" s="16"/>
      <c r="AY723" s="16"/>
      <c r="AZ723" s="16"/>
      <c r="BA723" s="16"/>
      <c r="BB723" s="16"/>
      <c r="BC723" s="16"/>
      <c r="BD723" s="16"/>
      <c r="BE723" s="16"/>
      <c r="BF723" s="16"/>
      <c r="BG723" s="4"/>
      <c r="BH723" s="1"/>
      <c r="BI723" s="2"/>
      <c r="BJ723" s="2"/>
    </row>
    <row r="724" spans="1:62" ht="15" x14ac:dyDescent="0.25">
      <c r="A724" s="142"/>
      <c r="B724" s="143"/>
      <c r="C724" s="132"/>
      <c r="D724" s="132"/>
      <c r="E724" s="133"/>
      <c r="F724" s="134"/>
      <c r="G724" s="16"/>
      <c r="H724" s="16"/>
      <c r="I724" s="134"/>
      <c r="J724" s="134"/>
      <c r="K724" s="134"/>
      <c r="L724" s="133"/>
      <c r="M724" s="188"/>
      <c r="N724" s="133"/>
      <c r="O724" s="191"/>
      <c r="P724" s="191"/>
      <c r="Q724" s="191"/>
      <c r="R724" s="16"/>
      <c r="S724" s="16"/>
      <c r="T724" s="16"/>
      <c r="U724" s="16"/>
      <c r="V724" s="144"/>
      <c r="W724" s="145"/>
      <c r="X724" s="16"/>
      <c r="Y724" s="16"/>
      <c r="Z724" s="192"/>
      <c r="AA724" s="16"/>
      <c r="AB724" s="16"/>
      <c r="AC724" s="16"/>
      <c r="AD724" s="16"/>
      <c r="AE724" s="16"/>
      <c r="AF724" s="16"/>
      <c r="AG724" s="146"/>
      <c r="AH724" s="146"/>
      <c r="AI724" s="16"/>
      <c r="AJ724" s="16"/>
      <c r="AK724" s="16"/>
      <c r="AL724" s="16"/>
      <c r="AM724" s="16"/>
      <c r="AN724" s="16"/>
      <c r="AO724" s="16"/>
      <c r="AP724" s="16"/>
      <c r="AQ724" s="148"/>
      <c r="AR724" s="148"/>
      <c r="AS724" s="149"/>
      <c r="AT724" s="150"/>
      <c r="AU724" s="151"/>
      <c r="AV724" s="16"/>
      <c r="AW724" s="152"/>
      <c r="AX724" s="16"/>
      <c r="AY724" s="16"/>
      <c r="AZ724" s="16"/>
      <c r="BA724" s="16"/>
      <c r="BB724" s="16"/>
      <c r="BC724" s="16"/>
      <c r="BD724" s="16"/>
      <c r="BE724" s="16"/>
      <c r="BF724" s="16"/>
      <c r="BG724" s="4"/>
      <c r="BH724" s="1"/>
      <c r="BI724" s="2"/>
      <c r="BJ724" s="2"/>
    </row>
    <row r="725" spans="1:62" ht="15" x14ac:dyDescent="0.25">
      <c r="A725" s="142"/>
      <c r="B725" s="143"/>
      <c r="C725" s="132"/>
      <c r="D725" s="132"/>
      <c r="E725" s="133"/>
      <c r="F725" s="134"/>
      <c r="G725" s="16"/>
      <c r="H725" s="16"/>
      <c r="I725" s="134"/>
      <c r="J725" s="134"/>
      <c r="K725" s="134"/>
      <c r="L725" s="133"/>
      <c r="M725" s="188"/>
      <c r="N725" s="133"/>
      <c r="O725" s="191"/>
      <c r="P725" s="191"/>
      <c r="Q725" s="191"/>
      <c r="R725" s="16"/>
      <c r="S725" s="16"/>
      <c r="T725" s="16"/>
      <c r="U725" s="16"/>
      <c r="V725" s="144"/>
      <c r="W725" s="145"/>
      <c r="X725" s="16"/>
      <c r="Y725" s="16"/>
      <c r="Z725" s="192"/>
      <c r="AA725" s="16"/>
      <c r="AB725" s="16"/>
      <c r="AC725" s="16"/>
      <c r="AD725" s="16"/>
      <c r="AE725" s="16"/>
      <c r="AF725" s="16"/>
      <c r="AG725" s="146"/>
      <c r="AH725" s="146"/>
      <c r="AI725" s="16"/>
      <c r="AJ725" s="16"/>
      <c r="AK725" s="16"/>
      <c r="AL725" s="16"/>
      <c r="AM725" s="16"/>
      <c r="AN725" s="16"/>
      <c r="AO725" s="16"/>
      <c r="AP725" s="16"/>
      <c r="AQ725" s="148"/>
      <c r="AR725" s="148"/>
      <c r="AS725" s="149"/>
      <c r="AT725" s="150"/>
      <c r="AU725" s="151"/>
      <c r="AV725" s="16"/>
      <c r="AW725" s="152"/>
      <c r="AX725" s="16"/>
      <c r="AY725" s="16"/>
      <c r="AZ725" s="16"/>
      <c r="BA725" s="16"/>
      <c r="BB725" s="16"/>
      <c r="BC725" s="16"/>
      <c r="BD725" s="16"/>
      <c r="BE725" s="16"/>
      <c r="BF725" s="16"/>
      <c r="BG725" s="4"/>
      <c r="BH725" s="1"/>
      <c r="BI725" s="2"/>
      <c r="BJ725" s="2"/>
    </row>
    <row r="726" spans="1:62" ht="15" x14ac:dyDescent="0.25">
      <c r="A726" s="142"/>
      <c r="B726" s="143"/>
      <c r="C726" s="132"/>
      <c r="D726" s="132"/>
      <c r="E726" s="133"/>
      <c r="F726" s="134"/>
      <c r="G726" s="16"/>
      <c r="H726" s="16"/>
      <c r="I726" s="134"/>
      <c r="J726" s="134"/>
      <c r="K726" s="134"/>
      <c r="L726" s="133"/>
      <c r="M726" s="188"/>
      <c r="N726" s="133"/>
      <c r="O726" s="191"/>
      <c r="P726" s="191"/>
      <c r="Q726" s="191"/>
      <c r="R726" s="16"/>
      <c r="S726" s="16"/>
      <c r="T726" s="16"/>
      <c r="U726" s="16"/>
      <c r="V726" s="144"/>
      <c r="W726" s="145"/>
      <c r="X726" s="16"/>
      <c r="Y726" s="16"/>
      <c r="Z726" s="192"/>
      <c r="AA726" s="16"/>
      <c r="AB726" s="16"/>
      <c r="AC726" s="16"/>
      <c r="AD726" s="16"/>
      <c r="AE726" s="16"/>
      <c r="AF726" s="16"/>
      <c r="AG726" s="146"/>
      <c r="AH726" s="146"/>
      <c r="AI726" s="16"/>
      <c r="AJ726" s="16"/>
      <c r="AK726" s="16"/>
      <c r="AL726" s="16"/>
      <c r="AM726" s="16"/>
      <c r="AN726" s="16"/>
      <c r="AO726" s="16"/>
      <c r="AP726" s="16"/>
      <c r="AQ726" s="148"/>
      <c r="AR726" s="148"/>
      <c r="AS726" s="149"/>
      <c r="AT726" s="150">
        <v>6</v>
      </c>
      <c r="AU726" s="151"/>
      <c r="AV726" s="16"/>
      <c r="AW726" s="152"/>
      <c r="AX726" s="16"/>
      <c r="AY726" s="16"/>
      <c r="AZ726" s="16"/>
      <c r="BA726" s="16"/>
      <c r="BB726" s="16"/>
      <c r="BC726" s="16"/>
      <c r="BD726" s="16"/>
      <c r="BE726" s="16"/>
      <c r="BF726" s="16"/>
      <c r="BG726" s="4"/>
      <c r="BH726" s="1"/>
      <c r="BI726" s="2"/>
      <c r="BJ726" s="2"/>
    </row>
    <row r="727" spans="1:62" ht="15" x14ac:dyDescent="0.25">
      <c r="A727" s="142"/>
      <c r="B727" s="143"/>
      <c r="C727" s="132"/>
      <c r="D727" s="132"/>
      <c r="E727" s="133"/>
      <c r="F727" s="134"/>
      <c r="G727" s="16"/>
      <c r="H727" s="16"/>
      <c r="I727" s="134"/>
      <c r="J727" s="134"/>
      <c r="K727" s="134"/>
      <c r="L727" s="133"/>
      <c r="M727" s="188"/>
      <c r="N727" s="133"/>
      <c r="O727" s="191"/>
      <c r="P727" s="191"/>
      <c r="Q727" s="191"/>
      <c r="R727" s="16"/>
      <c r="S727" s="16"/>
      <c r="T727" s="16"/>
      <c r="U727" s="16"/>
      <c r="V727" s="144"/>
      <c r="W727" s="145"/>
      <c r="X727" s="16"/>
      <c r="Y727" s="16"/>
      <c r="Z727" s="192"/>
      <c r="AA727" s="16"/>
      <c r="AB727" s="16"/>
      <c r="AC727" s="16"/>
      <c r="AD727" s="16"/>
      <c r="AE727" s="16"/>
      <c r="AF727" s="16"/>
      <c r="AG727" s="146"/>
      <c r="AH727" s="146"/>
      <c r="AI727" s="16"/>
      <c r="AJ727" s="16"/>
      <c r="AK727" s="16"/>
      <c r="AL727" s="16"/>
      <c r="AM727" s="16"/>
      <c r="AN727" s="16"/>
      <c r="AO727" s="16"/>
      <c r="AP727" s="16"/>
      <c r="AQ727" s="148"/>
      <c r="AR727" s="148"/>
      <c r="AS727" s="149"/>
      <c r="AT727" s="150"/>
      <c r="AU727" s="151"/>
      <c r="AV727" s="16"/>
      <c r="AW727" s="152"/>
      <c r="AX727" s="16"/>
      <c r="AY727" s="16"/>
      <c r="AZ727" s="16"/>
      <c r="BA727" s="16"/>
      <c r="BB727" s="16"/>
      <c r="BC727" s="16"/>
      <c r="BD727" s="16"/>
      <c r="BE727" s="16"/>
      <c r="BF727" s="16"/>
      <c r="BG727" s="4"/>
      <c r="BH727" s="1"/>
      <c r="BI727" s="2"/>
      <c r="BJ727" s="2"/>
    </row>
    <row r="728" spans="1:62" ht="15" x14ac:dyDescent="0.25">
      <c r="A728" s="142"/>
      <c r="B728" s="143"/>
      <c r="C728" s="132"/>
      <c r="D728" s="132"/>
      <c r="E728" s="133"/>
      <c r="F728" s="134"/>
      <c r="G728" s="16"/>
      <c r="H728" s="16"/>
      <c r="I728" s="134"/>
      <c r="J728" s="134"/>
      <c r="K728" s="134"/>
      <c r="L728" s="133"/>
      <c r="M728" s="188"/>
      <c r="N728" s="133"/>
      <c r="O728" s="191"/>
      <c r="P728" s="191"/>
      <c r="Q728" s="191"/>
      <c r="R728" s="16"/>
      <c r="S728" s="16"/>
      <c r="T728" s="16"/>
      <c r="U728" s="16"/>
      <c r="V728" s="144"/>
      <c r="W728" s="145"/>
      <c r="X728" s="16"/>
      <c r="Y728" s="16"/>
      <c r="Z728" s="192"/>
      <c r="AA728" s="16"/>
      <c r="AB728" s="16"/>
      <c r="AC728" s="16"/>
      <c r="AD728" s="16"/>
      <c r="AE728" s="16"/>
      <c r="AF728" s="16"/>
      <c r="AG728" s="146"/>
      <c r="AH728" s="146"/>
      <c r="AI728" s="16"/>
      <c r="AJ728" s="16"/>
      <c r="AK728" s="16"/>
      <c r="AL728" s="16"/>
      <c r="AM728" s="16"/>
      <c r="AN728" s="16"/>
      <c r="AO728" s="16"/>
      <c r="AP728" s="16"/>
      <c r="AQ728" s="148"/>
      <c r="AR728" s="148"/>
      <c r="AS728" s="149"/>
      <c r="AT728" s="150"/>
      <c r="AU728" s="151"/>
      <c r="AV728" s="16"/>
      <c r="AW728" s="152"/>
      <c r="AX728" s="16"/>
      <c r="AY728" s="16"/>
      <c r="AZ728" s="16"/>
      <c r="BA728" s="16"/>
      <c r="BB728" s="16"/>
      <c r="BC728" s="16"/>
      <c r="BD728" s="16"/>
      <c r="BE728" s="16"/>
      <c r="BF728" s="16"/>
      <c r="BG728" s="4"/>
      <c r="BH728" s="1"/>
      <c r="BI728" s="2"/>
      <c r="BJ728" s="2"/>
    </row>
    <row r="729" spans="1:62" ht="15" x14ac:dyDescent="0.25">
      <c r="A729" s="142"/>
      <c r="B729" s="143"/>
      <c r="C729" s="132"/>
      <c r="D729" s="132"/>
      <c r="E729" s="133"/>
      <c r="F729" s="134"/>
      <c r="G729" s="16"/>
      <c r="H729" s="16"/>
      <c r="I729" s="134"/>
      <c r="J729" s="134"/>
      <c r="K729" s="134"/>
      <c r="L729" s="133"/>
      <c r="M729" s="188"/>
      <c r="N729" s="133"/>
      <c r="O729" s="191"/>
      <c r="P729" s="191"/>
      <c r="Q729" s="191"/>
      <c r="R729" s="16"/>
      <c r="S729" s="16"/>
      <c r="T729" s="16"/>
      <c r="U729" s="16"/>
      <c r="V729" s="144"/>
      <c r="W729" s="145"/>
      <c r="X729" s="16"/>
      <c r="Y729" s="16"/>
      <c r="Z729" s="192"/>
      <c r="AA729" s="16"/>
      <c r="AB729" s="16"/>
      <c r="AC729" s="16"/>
      <c r="AD729" s="16"/>
      <c r="AE729" s="16"/>
      <c r="AF729" s="16"/>
      <c r="AG729" s="146"/>
      <c r="AH729" s="146"/>
      <c r="AI729" s="16"/>
      <c r="AJ729" s="16"/>
      <c r="AK729" s="16"/>
      <c r="AL729" s="16"/>
      <c r="AM729" s="16"/>
      <c r="AN729" s="16"/>
      <c r="AO729" s="16"/>
      <c r="AP729" s="16"/>
      <c r="AQ729" s="148"/>
      <c r="AR729" s="148"/>
      <c r="AS729" s="149"/>
      <c r="AT729" s="150"/>
      <c r="AU729" s="151"/>
      <c r="AV729" s="16"/>
      <c r="AW729" s="152"/>
      <c r="AX729" s="16"/>
      <c r="AY729" s="16"/>
      <c r="AZ729" s="16"/>
      <c r="BA729" s="16"/>
      <c r="BB729" s="16"/>
      <c r="BC729" s="16"/>
      <c r="BD729" s="16"/>
      <c r="BE729" s="16"/>
      <c r="BF729" s="16"/>
      <c r="BG729" s="4"/>
      <c r="BH729" s="1"/>
      <c r="BI729" s="2"/>
      <c r="BJ729" s="2"/>
    </row>
    <row r="730" spans="1:62" ht="15" x14ac:dyDescent="0.25">
      <c r="A730" s="142"/>
      <c r="B730" s="143"/>
      <c r="C730" s="132"/>
      <c r="D730" s="132"/>
      <c r="E730" s="133"/>
      <c r="F730" s="134"/>
      <c r="G730" s="16"/>
      <c r="H730" s="16"/>
      <c r="I730" s="134"/>
      <c r="J730" s="134"/>
      <c r="K730" s="134"/>
      <c r="L730" s="133"/>
      <c r="M730" s="188"/>
      <c r="N730" s="133"/>
      <c r="O730" s="191"/>
      <c r="P730" s="191"/>
      <c r="Q730" s="191"/>
      <c r="R730" s="16"/>
      <c r="S730" s="16"/>
      <c r="T730" s="16"/>
      <c r="U730" s="16"/>
      <c r="V730" s="144"/>
      <c r="W730" s="145"/>
      <c r="X730" s="16"/>
      <c r="Y730" s="16"/>
      <c r="Z730" s="192"/>
      <c r="AA730" s="16"/>
      <c r="AB730" s="16"/>
      <c r="AC730" s="16"/>
      <c r="AD730" s="16"/>
      <c r="AE730" s="16"/>
      <c r="AF730" s="16"/>
      <c r="AG730" s="146"/>
      <c r="AH730" s="146"/>
      <c r="AI730" s="16"/>
      <c r="AJ730" s="16"/>
      <c r="AK730" s="16"/>
      <c r="AL730" s="16"/>
      <c r="AM730" s="16"/>
      <c r="AN730" s="16"/>
      <c r="AO730" s="16"/>
      <c r="AP730" s="16"/>
      <c r="AQ730" s="148"/>
      <c r="AR730" s="148"/>
      <c r="AS730" s="149"/>
      <c r="AT730" s="150"/>
      <c r="AU730" s="151"/>
      <c r="AV730" s="16"/>
      <c r="AW730" s="152"/>
      <c r="AX730" s="16"/>
      <c r="AY730" s="16"/>
      <c r="AZ730" s="16"/>
      <c r="BA730" s="16"/>
      <c r="BB730" s="16"/>
      <c r="BC730" s="16"/>
      <c r="BD730" s="16"/>
      <c r="BE730" s="16"/>
      <c r="BF730" s="16"/>
      <c r="BG730" s="4"/>
      <c r="BH730" s="1"/>
      <c r="BI730" s="2"/>
      <c r="BJ730" s="2"/>
    </row>
    <row r="731" spans="1:62" ht="15" x14ac:dyDescent="0.25">
      <c r="A731" s="142"/>
      <c r="B731" s="143"/>
      <c r="C731" s="132"/>
      <c r="D731" s="132"/>
      <c r="E731" s="133"/>
      <c r="F731" s="134"/>
      <c r="G731" s="16"/>
      <c r="H731" s="16"/>
      <c r="I731" s="134"/>
      <c r="J731" s="134"/>
      <c r="K731" s="134"/>
      <c r="L731" s="133"/>
      <c r="M731" s="188"/>
      <c r="N731" s="133"/>
      <c r="O731" s="191"/>
      <c r="P731" s="191"/>
      <c r="Q731" s="191"/>
      <c r="R731" s="16"/>
      <c r="S731" s="16"/>
      <c r="T731" s="16"/>
      <c r="U731" s="16"/>
      <c r="V731" s="144"/>
      <c r="W731" s="145"/>
      <c r="X731" s="16"/>
      <c r="Y731" s="16"/>
      <c r="Z731" s="192"/>
      <c r="AA731" s="16"/>
      <c r="AB731" s="16"/>
      <c r="AC731" s="16"/>
      <c r="AD731" s="16"/>
      <c r="AE731" s="16"/>
      <c r="AF731" s="16"/>
      <c r="AG731" s="146"/>
      <c r="AH731" s="146"/>
      <c r="AI731" s="16"/>
      <c r="AJ731" s="16"/>
      <c r="AK731" s="16"/>
      <c r="AL731" s="16"/>
      <c r="AM731" s="16"/>
      <c r="AN731" s="16"/>
      <c r="AO731" s="16"/>
      <c r="AP731" s="16"/>
      <c r="AQ731" s="148"/>
      <c r="AR731" s="148"/>
      <c r="AS731" s="149"/>
      <c r="AT731" s="150"/>
      <c r="AU731" s="151"/>
      <c r="AV731" s="16"/>
      <c r="AW731" s="152"/>
      <c r="AX731" s="16"/>
      <c r="AY731" s="16"/>
      <c r="AZ731" s="16"/>
      <c r="BA731" s="16"/>
      <c r="BB731" s="16"/>
      <c r="BC731" s="16"/>
      <c r="BD731" s="16"/>
      <c r="BE731" s="16"/>
      <c r="BF731" s="16"/>
      <c r="BG731" s="4"/>
      <c r="BH731" s="1"/>
      <c r="BI731" s="2"/>
      <c r="BJ731" s="2"/>
    </row>
    <row r="732" spans="1:62" ht="15" x14ac:dyDescent="0.25">
      <c r="A732" s="142"/>
      <c r="B732" s="143"/>
      <c r="C732" s="132"/>
      <c r="D732" s="132"/>
      <c r="E732" s="133"/>
      <c r="F732" s="134"/>
      <c r="G732" s="16"/>
      <c r="H732" s="16"/>
      <c r="I732" s="134"/>
      <c r="J732" s="134"/>
      <c r="K732" s="134"/>
      <c r="L732" s="133"/>
      <c r="M732" s="188"/>
      <c r="N732" s="133"/>
      <c r="O732" s="191"/>
      <c r="P732" s="191"/>
      <c r="Q732" s="191"/>
      <c r="R732" s="16"/>
      <c r="S732" s="16"/>
      <c r="T732" s="16"/>
      <c r="U732" s="16"/>
      <c r="V732" s="144"/>
      <c r="W732" s="145"/>
      <c r="X732" s="16"/>
      <c r="Y732" s="16"/>
      <c r="Z732" s="192"/>
      <c r="AA732" s="16"/>
      <c r="AB732" s="16"/>
      <c r="AC732" s="16"/>
      <c r="AD732" s="16"/>
      <c r="AE732" s="16"/>
      <c r="AF732" s="16"/>
      <c r="AG732" s="146"/>
      <c r="AH732" s="146"/>
      <c r="AI732" s="16"/>
      <c r="AJ732" s="16"/>
      <c r="AK732" s="16"/>
      <c r="AL732" s="16"/>
      <c r="AM732" s="16"/>
      <c r="AN732" s="16"/>
      <c r="AO732" s="16"/>
      <c r="AP732" s="16"/>
      <c r="AQ732" s="148"/>
      <c r="AR732" s="148"/>
      <c r="AS732" s="149"/>
      <c r="AT732" s="150"/>
      <c r="AU732" s="151"/>
      <c r="AV732" s="16"/>
      <c r="AW732" s="152"/>
      <c r="AX732" s="16"/>
      <c r="AY732" s="16"/>
      <c r="AZ732" s="16"/>
      <c r="BA732" s="16"/>
      <c r="BB732" s="16"/>
      <c r="BC732" s="16"/>
      <c r="BD732" s="16"/>
      <c r="BE732" s="16"/>
      <c r="BF732" s="16"/>
      <c r="BG732" s="4"/>
      <c r="BH732" s="1"/>
      <c r="BI732" s="2"/>
      <c r="BJ732" s="2" t="s">
        <v>563</v>
      </c>
    </row>
  </sheetData>
  <sheetProtection selectLockedCells="1" selectUnlockedCells="1"/>
  <autoFilter ref="A5:BJ671" xr:uid="{304FC6B5-0E36-4E43-A5FE-97CE65B2EA60}"/>
  <mergeCells count="65">
    <mergeCell ref="BD4:BD5"/>
    <mergeCell ref="AV4:AW4"/>
    <mergeCell ref="AX4:AX5"/>
    <mergeCell ref="AZ4:AZ5"/>
    <mergeCell ref="BA4:BA5"/>
    <mergeCell ref="BB4:BB5"/>
    <mergeCell ref="BC4:BC5"/>
    <mergeCell ref="AL4:AL5"/>
    <mergeCell ref="AM4:AM5"/>
    <mergeCell ref="AN4:AN5"/>
    <mergeCell ref="AO4:AO5"/>
    <mergeCell ref="AP4:AP5"/>
    <mergeCell ref="AQ4:AS4"/>
    <mergeCell ref="AA4:AA5"/>
    <mergeCell ref="AB4:AB5"/>
    <mergeCell ref="AC4:AC5"/>
    <mergeCell ref="AD4:AD5"/>
    <mergeCell ref="AE4:AE5"/>
    <mergeCell ref="AG4:AG5"/>
    <mergeCell ref="BE3:BE5"/>
    <mergeCell ref="BF3:BF5"/>
    <mergeCell ref="BG3:BG5"/>
    <mergeCell ref="BH3:BH5"/>
    <mergeCell ref="BI3:BJ4"/>
    <mergeCell ref="R4:R5"/>
    <mergeCell ref="S4:S5"/>
    <mergeCell ref="T4:T5"/>
    <mergeCell ref="U4:U5"/>
    <mergeCell ref="V4:V5"/>
    <mergeCell ref="AF3:AF5"/>
    <mergeCell ref="AG3:AJ3"/>
    <mergeCell ref="AK3:AN3"/>
    <mergeCell ref="AO3:AP3"/>
    <mergeCell ref="AQ3:AW3"/>
    <mergeCell ref="AX3:BD3"/>
    <mergeCell ref="AH4:AH5"/>
    <mergeCell ref="AI4:AI5"/>
    <mergeCell ref="AJ4:AJ5"/>
    <mergeCell ref="AK4:AK5"/>
    <mergeCell ref="P3:P5"/>
    <mergeCell ref="Q3:Q5"/>
    <mergeCell ref="R3:V3"/>
    <mergeCell ref="X3:Y3"/>
    <mergeCell ref="Z3:AA3"/>
    <mergeCell ref="AB3:AE3"/>
    <mergeCell ref="W4:W5"/>
    <mergeCell ref="X4:X5"/>
    <mergeCell ref="Y4:Y5"/>
    <mergeCell ref="Z4:Z5"/>
    <mergeCell ref="J3:J5"/>
    <mergeCell ref="K3:K5"/>
    <mergeCell ref="L3:L5"/>
    <mergeCell ref="M3:M5"/>
    <mergeCell ref="N3:N5"/>
    <mergeCell ref="O3:O5"/>
    <mergeCell ref="A1:BG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conditionalFormatting sqref="J169">
    <cfRule type="expression" dxfId="0" priority="1" stopIfTrue="1">
      <formula>AND(COUNTIF($J$169:$J$169,J169)&gt;1,NOT(ISBLANK(J169)))</formula>
    </cfRule>
  </conditionalFormatting>
  <dataValidations count="11">
    <dataValidation type="list" allowBlank="1" showErrorMessage="1" sqref="AP7:AP671 KL7:KL671 UH7:UH671 AED7:AED671 ANZ7:ANZ671 AXV7:AXV671 BHR7:BHR671 BRN7:BRN671 CBJ7:CBJ671 CLF7:CLF671 CVB7:CVB671 DEX7:DEX671 DOT7:DOT671 DYP7:DYP671 EIL7:EIL671 ESH7:ESH671 FCD7:FCD671 FLZ7:FLZ671 FVV7:FVV671 GFR7:GFR671 GPN7:GPN671 GZJ7:GZJ671 HJF7:HJF671 HTB7:HTB671 ICX7:ICX671 IMT7:IMT671 IWP7:IWP671 JGL7:JGL671 JQH7:JQH671 KAD7:KAD671 KJZ7:KJZ671 KTV7:KTV671 LDR7:LDR671 LNN7:LNN671 LXJ7:LXJ671 MHF7:MHF671 MRB7:MRB671 NAX7:NAX671 NKT7:NKT671 NUP7:NUP671 OEL7:OEL671 OOH7:OOH671 OYD7:OYD671 PHZ7:PHZ671 PRV7:PRV671 QBR7:QBR671 QLN7:QLN671 QVJ7:QVJ671 RFF7:RFF671 RPB7:RPB671 RYX7:RYX671 SIT7:SIT671 SSP7:SSP671 TCL7:TCL671 TMH7:TMH671 TWD7:TWD671 UFZ7:UFZ671 UPV7:UPV671 UZR7:UZR671 VJN7:VJN671 VTJ7:VTJ671 WDF7:WDF671 WNB7:WNB671 WWX7:WWX671 AP65543:AP66207 KL65543:KL66207 UH65543:UH66207 AED65543:AED66207 ANZ65543:ANZ66207 AXV65543:AXV66207 BHR65543:BHR66207 BRN65543:BRN66207 CBJ65543:CBJ66207 CLF65543:CLF66207 CVB65543:CVB66207 DEX65543:DEX66207 DOT65543:DOT66207 DYP65543:DYP66207 EIL65543:EIL66207 ESH65543:ESH66207 FCD65543:FCD66207 FLZ65543:FLZ66207 FVV65543:FVV66207 GFR65543:GFR66207 GPN65543:GPN66207 GZJ65543:GZJ66207 HJF65543:HJF66207 HTB65543:HTB66207 ICX65543:ICX66207 IMT65543:IMT66207 IWP65543:IWP66207 JGL65543:JGL66207 JQH65543:JQH66207 KAD65543:KAD66207 KJZ65543:KJZ66207 KTV65543:KTV66207 LDR65543:LDR66207 LNN65543:LNN66207 LXJ65543:LXJ66207 MHF65543:MHF66207 MRB65543:MRB66207 NAX65543:NAX66207 NKT65543:NKT66207 NUP65543:NUP66207 OEL65543:OEL66207 OOH65543:OOH66207 OYD65543:OYD66207 PHZ65543:PHZ66207 PRV65543:PRV66207 QBR65543:QBR66207 QLN65543:QLN66207 QVJ65543:QVJ66207 RFF65543:RFF66207 RPB65543:RPB66207 RYX65543:RYX66207 SIT65543:SIT66207 SSP65543:SSP66207 TCL65543:TCL66207 TMH65543:TMH66207 TWD65543:TWD66207 UFZ65543:UFZ66207 UPV65543:UPV66207 UZR65543:UZR66207 VJN65543:VJN66207 VTJ65543:VTJ66207 WDF65543:WDF66207 WNB65543:WNB66207 WWX65543:WWX66207 AP131079:AP131743 KL131079:KL131743 UH131079:UH131743 AED131079:AED131743 ANZ131079:ANZ131743 AXV131079:AXV131743 BHR131079:BHR131743 BRN131079:BRN131743 CBJ131079:CBJ131743 CLF131079:CLF131743 CVB131079:CVB131743 DEX131079:DEX131743 DOT131079:DOT131743 DYP131079:DYP131743 EIL131079:EIL131743 ESH131079:ESH131743 FCD131079:FCD131743 FLZ131079:FLZ131743 FVV131079:FVV131743 GFR131079:GFR131743 GPN131079:GPN131743 GZJ131079:GZJ131743 HJF131079:HJF131743 HTB131079:HTB131743 ICX131079:ICX131743 IMT131079:IMT131743 IWP131079:IWP131743 JGL131079:JGL131743 JQH131079:JQH131743 KAD131079:KAD131743 KJZ131079:KJZ131743 KTV131079:KTV131743 LDR131079:LDR131743 LNN131079:LNN131743 LXJ131079:LXJ131743 MHF131079:MHF131743 MRB131079:MRB131743 NAX131079:NAX131743 NKT131079:NKT131743 NUP131079:NUP131743 OEL131079:OEL131743 OOH131079:OOH131743 OYD131079:OYD131743 PHZ131079:PHZ131743 PRV131079:PRV131743 QBR131079:QBR131743 QLN131079:QLN131743 QVJ131079:QVJ131743 RFF131079:RFF131743 RPB131079:RPB131743 RYX131079:RYX131743 SIT131079:SIT131743 SSP131079:SSP131743 TCL131079:TCL131743 TMH131079:TMH131743 TWD131079:TWD131743 UFZ131079:UFZ131743 UPV131079:UPV131743 UZR131079:UZR131743 VJN131079:VJN131743 VTJ131079:VTJ131743 WDF131079:WDF131743 WNB131079:WNB131743 WWX131079:WWX131743 AP196615:AP197279 KL196615:KL197279 UH196615:UH197279 AED196615:AED197279 ANZ196615:ANZ197279 AXV196615:AXV197279 BHR196615:BHR197279 BRN196615:BRN197279 CBJ196615:CBJ197279 CLF196615:CLF197279 CVB196615:CVB197279 DEX196615:DEX197279 DOT196615:DOT197279 DYP196615:DYP197279 EIL196615:EIL197279 ESH196615:ESH197279 FCD196615:FCD197279 FLZ196615:FLZ197279 FVV196615:FVV197279 GFR196615:GFR197279 GPN196615:GPN197279 GZJ196615:GZJ197279 HJF196615:HJF197279 HTB196615:HTB197279 ICX196615:ICX197279 IMT196615:IMT197279 IWP196615:IWP197279 JGL196615:JGL197279 JQH196615:JQH197279 KAD196615:KAD197279 KJZ196615:KJZ197279 KTV196615:KTV197279 LDR196615:LDR197279 LNN196615:LNN197279 LXJ196615:LXJ197279 MHF196615:MHF197279 MRB196615:MRB197279 NAX196615:NAX197279 NKT196615:NKT197279 NUP196615:NUP197279 OEL196615:OEL197279 OOH196615:OOH197279 OYD196615:OYD197279 PHZ196615:PHZ197279 PRV196615:PRV197279 QBR196615:QBR197279 QLN196615:QLN197279 QVJ196615:QVJ197279 RFF196615:RFF197279 RPB196615:RPB197279 RYX196615:RYX197279 SIT196615:SIT197279 SSP196615:SSP197279 TCL196615:TCL197279 TMH196615:TMH197279 TWD196615:TWD197279 UFZ196615:UFZ197279 UPV196615:UPV197279 UZR196615:UZR197279 VJN196615:VJN197279 VTJ196615:VTJ197279 WDF196615:WDF197279 WNB196615:WNB197279 WWX196615:WWX197279 AP262151:AP262815 KL262151:KL262815 UH262151:UH262815 AED262151:AED262815 ANZ262151:ANZ262815 AXV262151:AXV262815 BHR262151:BHR262815 BRN262151:BRN262815 CBJ262151:CBJ262815 CLF262151:CLF262815 CVB262151:CVB262815 DEX262151:DEX262815 DOT262151:DOT262815 DYP262151:DYP262815 EIL262151:EIL262815 ESH262151:ESH262815 FCD262151:FCD262815 FLZ262151:FLZ262815 FVV262151:FVV262815 GFR262151:GFR262815 GPN262151:GPN262815 GZJ262151:GZJ262815 HJF262151:HJF262815 HTB262151:HTB262815 ICX262151:ICX262815 IMT262151:IMT262815 IWP262151:IWP262815 JGL262151:JGL262815 JQH262151:JQH262815 KAD262151:KAD262815 KJZ262151:KJZ262815 KTV262151:KTV262815 LDR262151:LDR262815 LNN262151:LNN262815 LXJ262151:LXJ262815 MHF262151:MHF262815 MRB262151:MRB262815 NAX262151:NAX262815 NKT262151:NKT262815 NUP262151:NUP262815 OEL262151:OEL262815 OOH262151:OOH262815 OYD262151:OYD262815 PHZ262151:PHZ262815 PRV262151:PRV262815 QBR262151:QBR262815 QLN262151:QLN262815 QVJ262151:QVJ262815 RFF262151:RFF262815 RPB262151:RPB262815 RYX262151:RYX262815 SIT262151:SIT262815 SSP262151:SSP262815 TCL262151:TCL262815 TMH262151:TMH262815 TWD262151:TWD262815 UFZ262151:UFZ262815 UPV262151:UPV262815 UZR262151:UZR262815 VJN262151:VJN262815 VTJ262151:VTJ262815 WDF262151:WDF262815 WNB262151:WNB262815 WWX262151:WWX262815 AP327687:AP328351 KL327687:KL328351 UH327687:UH328351 AED327687:AED328351 ANZ327687:ANZ328351 AXV327687:AXV328351 BHR327687:BHR328351 BRN327687:BRN328351 CBJ327687:CBJ328351 CLF327687:CLF328351 CVB327687:CVB328351 DEX327687:DEX328351 DOT327687:DOT328351 DYP327687:DYP328351 EIL327687:EIL328351 ESH327687:ESH328351 FCD327687:FCD328351 FLZ327687:FLZ328351 FVV327687:FVV328351 GFR327687:GFR328351 GPN327687:GPN328351 GZJ327687:GZJ328351 HJF327687:HJF328351 HTB327687:HTB328351 ICX327687:ICX328351 IMT327687:IMT328351 IWP327687:IWP328351 JGL327687:JGL328351 JQH327687:JQH328351 KAD327687:KAD328351 KJZ327687:KJZ328351 KTV327687:KTV328351 LDR327687:LDR328351 LNN327687:LNN328351 LXJ327687:LXJ328351 MHF327687:MHF328351 MRB327687:MRB328351 NAX327687:NAX328351 NKT327687:NKT328351 NUP327687:NUP328351 OEL327687:OEL328351 OOH327687:OOH328351 OYD327687:OYD328351 PHZ327687:PHZ328351 PRV327687:PRV328351 QBR327687:QBR328351 QLN327687:QLN328351 QVJ327687:QVJ328351 RFF327687:RFF328351 RPB327687:RPB328351 RYX327687:RYX328351 SIT327687:SIT328351 SSP327687:SSP328351 TCL327687:TCL328351 TMH327687:TMH328351 TWD327687:TWD328351 UFZ327687:UFZ328351 UPV327687:UPV328351 UZR327687:UZR328351 VJN327687:VJN328351 VTJ327687:VTJ328351 WDF327687:WDF328351 WNB327687:WNB328351 WWX327687:WWX328351 AP393223:AP393887 KL393223:KL393887 UH393223:UH393887 AED393223:AED393887 ANZ393223:ANZ393887 AXV393223:AXV393887 BHR393223:BHR393887 BRN393223:BRN393887 CBJ393223:CBJ393887 CLF393223:CLF393887 CVB393223:CVB393887 DEX393223:DEX393887 DOT393223:DOT393887 DYP393223:DYP393887 EIL393223:EIL393887 ESH393223:ESH393887 FCD393223:FCD393887 FLZ393223:FLZ393887 FVV393223:FVV393887 GFR393223:GFR393887 GPN393223:GPN393887 GZJ393223:GZJ393887 HJF393223:HJF393887 HTB393223:HTB393887 ICX393223:ICX393887 IMT393223:IMT393887 IWP393223:IWP393887 JGL393223:JGL393887 JQH393223:JQH393887 KAD393223:KAD393887 KJZ393223:KJZ393887 KTV393223:KTV393887 LDR393223:LDR393887 LNN393223:LNN393887 LXJ393223:LXJ393887 MHF393223:MHF393887 MRB393223:MRB393887 NAX393223:NAX393887 NKT393223:NKT393887 NUP393223:NUP393887 OEL393223:OEL393887 OOH393223:OOH393887 OYD393223:OYD393887 PHZ393223:PHZ393887 PRV393223:PRV393887 QBR393223:QBR393887 QLN393223:QLN393887 QVJ393223:QVJ393887 RFF393223:RFF393887 RPB393223:RPB393887 RYX393223:RYX393887 SIT393223:SIT393887 SSP393223:SSP393887 TCL393223:TCL393887 TMH393223:TMH393887 TWD393223:TWD393887 UFZ393223:UFZ393887 UPV393223:UPV393887 UZR393223:UZR393887 VJN393223:VJN393887 VTJ393223:VTJ393887 WDF393223:WDF393887 WNB393223:WNB393887 WWX393223:WWX393887 AP458759:AP459423 KL458759:KL459423 UH458759:UH459423 AED458759:AED459423 ANZ458759:ANZ459423 AXV458759:AXV459423 BHR458759:BHR459423 BRN458759:BRN459423 CBJ458759:CBJ459423 CLF458759:CLF459423 CVB458759:CVB459423 DEX458759:DEX459423 DOT458759:DOT459423 DYP458759:DYP459423 EIL458759:EIL459423 ESH458759:ESH459423 FCD458759:FCD459423 FLZ458759:FLZ459423 FVV458759:FVV459423 GFR458759:GFR459423 GPN458759:GPN459423 GZJ458759:GZJ459423 HJF458759:HJF459423 HTB458759:HTB459423 ICX458759:ICX459423 IMT458759:IMT459423 IWP458759:IWP459423 JGL458759:JGL459423 JQH458759:JQH459423 KAD458759:KAD459423 KJZ458759:KJZ459423 KTV458759:KTV459423 LDR458759:LDR459423 LNN458759:LNN459423 LXJ458759:LXJ459423 MHF458759:MHF459423 MRB458759:MRB459423 NAX458759:NAX459423 NKT458759:NKT459423 NUP458759:NUP459423 OEL458759:OEL459423 OOH458759:OOH459423 OYD458759:OYD459423 PHZ458759:PHZ459423 PRV458759:PRV459423 QBR458759:QBR459423 QLN458759:QLN459423 QVJ458759:QVJ459423 RFF458759:RFF459423 RPB458759:RPB459423 RYX458759:RYX459423 SIT458759:SIT459423 SSP458759:SSP459423 TCL458759:TCL459423 TMH458759:TMH459423 TWD458759:TWD459423 UFZ458759:UFZ459423 UPV458759:UPV459423 UZR458759:UZR459423 VJN458759:VJN459423 VTJ458759:VTJ459423 WDF458759:WDF459423 WNB458759:WNB459423 WWX458759:WWX459423 AP524295:AP524959 KL524295:KL524959 UH524295:UH524959 AED524295:AED524959 ANZ524295:ANZ524959 AXV524295:AXV524959 BHR524295:BHR524959 BRN524295:BRN524959 CBJ524295:CBJ524959 CLF524295:CLF524959 CVB524295:CVB524959 DEX524295:DEX524959 DOT524295:DOT524959 DYP524295:DYP524959 EIL524295:EIL524959 ESH524295:ESH524959 FCD524295:FCD524959 FLZ524295:FLZ524959 FVV524295:FVV524959 GFR524295:GFR524959 GPN524295:GPN524959 GZJ524295:GZJ524959 HJF524295:HJF524959 HTB524295:HTB524959 ICX524295:ICX524959 IMT524295:IMT524959 IWP524295:IWP524959 JGL524295:JGL524959 JQH524295:JQH524959 KAD524295:KAD524959 KJZ524295:KJZ524959 KTV524295:KTV524959 LDR524295:LDR524959 LNN524295:LNN524959 LXJ524295:LXJ524959 MHF524295:MHF524959 MRB524295:MRB524959 NAX524295:NAX524959 NKT524295:NKT524959 NUP524295:NUP524959 OEL524295:OEL524959 OOH524295:OOH524959 OYD524295:OYD524959 PHZ524295:PHZ524959 PRV524295:PRV524959 QBR524295:QBR524959 QLN524295:QLN524959 QVJ524295:QVJ524959 RFF524295:RFF524959 RPB524295:RPB524959 RYX524295:RYX524959 SIT524295:SIT524959 SSP524295:SSP524959 TCL524295:TCL524959 TMH524295:TMH524959 TWD524295:TWD524959 UFZ524295:UFZ524959 UPV524295:UPV524959 UZR524295:UZR524959 VJN524295:VJN524959 VTJ524295:VTJ524959 WDF524295:WDF524959 WNB524295:WNB524959 WWX524295:WWX524959 AP589831:AP590495 KL589831:KL590495 UH589831:UH590495 AED589831:AED590495 ANZ589831:ANZ590495 AXV589831:AXV590495 BHR589831:BHR590495 BRN589831:BRN590495 CBJ589831:CBJ590495 CLF589831:CLF590495 CVB589831:CVB590495 DEX589831:DEX590495 DOT589831:DOT590495 DYP589831:DYP590495 EIL589831:EIL590495 ESH589831:ESH590495 FCD589831:FCD590495 FLZ589831:FLZ590495 FVV589831:FVV590495 GFR589831:GFR590495 GPN589831:GPN590495 GZJ589831:GZJ590495 HJF589831:HJF590495 HTB589831:HTB590495 ICX589831:ICX590495 IMT589831:IMT590495 IWP589831:IWP590495 JGL589831:JGL590495 JQH589831:JQH590495 KAD589831:KAD590495 KJZ589831:KJZ590495 KTV589831:KTV590495 LDR589831:LDR590495 LNN589831:LNN590495 LXJ589831:LXJ590495 MHF589831:MHF590495 MRB589831:MRB590495 NAX589831:NAX590495 NKT589831:NKT590495 NUP589831:NUP590495 OEL589831:OEL590495 OOH589831:OOH590495 OYD589831:OYD590495 PHZ589831:PHZ590495 PRV589831:PRV590495 QBR589831:QBR590495 QLN589831:QLN590495 QVJ589831:QVJ590495 RFF589831:RFF590495 RPB589831:RPB590495 RYX589831:RYX590495 SIT589831:SIT590495 SSP589831:SSP590495 TCL589831:TCL590495 TMH589831:TMH590495 TWD589831:TWD590495 UFZ589831:UFZ590495 UPV589831:UPV590495 UZR589831:UZR590495 VJN589831:VJN590495 VTJ589831:VTJ590495 WDF589831:WDF590495 WNB589831:WNB590495 WWX589831:WWX590495 AP655367:AP656031 KL655367:KL656031 UH655367:UH656031 AED655367:AED656031 ANZ655367:ANZ656031 AXV655367:AXV656031 BHR655367:BHR656031 BRN655367:BRN656031 CBJ655367:CBJ656031 CLF655367:CLF656031 CVB655367:CVB656031 DEX655367:DEX656031 DOT655367:DOT656031 DYP655367:DYP656031 EIL655367:EIL656031 ESH655367:ESH656031 FCD655367:FCD656031 FLZ655367:FLZ656031 FVV655367:FVV656031 GFR655367:GFR656031 GPN655367:GPN656031 GZJ655367:GZJ656031 HJF655367:HJF656031 HTB655367:HTB656031 ICX655367:ICX656031 IMT655367:IMT656031 IWP655367:IWP656031 JGL655367:JGL656031 JQH655367:JQH656031 KAD655367:KAD656031 KJZ655367:KJZ656031 KTV655367:KTV656031 LDR655367:LDR656031 LNN655367:LNN656031 LXJ655367:LXJ656031 MHF655367:MHF656031 MRB655367:MRB656031 NAX655367:NAX656031 NKT655367:NKT656031 NUP655367:NUP656031 OEL655367:OEL656031 OOH655367:OOH656031 OYD655367:OYD656031 PHZ655367:PHZ656031 PRV655367:PRV656031 QBR655367:QBR656031 QLN655367:QLN656031 QVJ655367:QVJ656031 RFF655367:RFF656031 RPB655367:RPB656031 RYX655367:RYX656031 SIT655367:SIT656031 SSP655367:SSP656031 TCL655367:TCL656031 TMH655367:TMH656031 TWD655367:TWD656031 UFZ655367:UFZ656031 UPV655367:UPV656031 UZR655367:UZR656031 VJN655367:VJN656031 VTJ655367:VTJ656031 WDF655367:WDF656031 WNB655367:WNB656031 WWX655367:WWX656031 AP720903:AP721567 KL720903:KL721567 UH720903:UH721567 AED720903:AED721567 ANZ720903:ANZ721567 AXV720903:AXV721567 BHR720903:BHR721567 BRN720903:BRN721567 CBJ720903:CBJ721567 CLF720903:CLF721567 CVB720903:CVB721567 DEX720903:DEX721567 DOT720903:DOT721567 DYP720903:DYP721567 EIL720903:EIL721567 ESH720903:ESH721567 FCD720903:FCD721567 FLZ720903:FLZ721567 FVV720903:FVV721567 GFR720903:GFR721567 GPN720903:GPN721567 GZJ720903:GZJ721567 HJF720903:HJF721567 HTB720903:HTB721567 ICX720903:ICX721567 IMT720903:IMT721567 IWP720903:IWP721567 JGL720903:JGL721567 JQH720903:JQH721567 KAD720903:KAD721567 KJZ720903:KJZ721567 KTV720903:KTV721567 LDR720903:LDR721567 LNN720903:LNN721567 LXJ720903:LXJ721567 MHF720903:MHF721567 MRB720903:MRB721567 NAX720903:NAX721567 NKT720903:NKT721567 NUP720903:NUP721567 OEL720903:OEL721567 OOH720903:OOH721567 OYD720903:OYD721567 PHZ720903:PHZ721567 PRV720903:PRV721567 QBR720903:QBR721567 QLN720903:QLN721567 QVJ720903:QVJ721567 RFF720903:RFF721567 RPB720903:RPB721567 RYX720903:RYX721567 SIT720903:SIT721567 SSP720903:SSP721567 TCL720903:TCL721567 TMH720903:TMH721567 TWD720903:TWD721567 UFZ720903:UFZ721567 UPV720903:UPV721567 UZR720903:UZR721567 VJN720903:VJN721567 VTJ720903:VTJ721567 WDF720903:WDF721567 WNB720903:WNB721567 WWX720903:WWX721567 AP786439:AP787103 KL786439:KL787103 UH786439:UH787103 AED786439:AED787103 ANZ786439:ANZ787103 AXV786439:AXV787103 BHR786439:BHR787103 BRN786439:BRN787103 CBJ786439:CBJ787103 CLF786439:CLF787103 CVB786439:CVB787103 DEX786439:DEX787103 DOT786439:DOT787103 DYP786439:DYP787103 EIL786439:EIL787103 ESH786439:ESH787103 FCD786439:FCD787103 FLZ786439:FLZ787103 FVV786439:FVV787103 GFR786439:GFR787103 GPN786439:GPN787103 GZJ786439:GZJ787103 HJF786439:HJF787103 HTB786439:HTB787103 ICX786439:ICX787103 IMT786439:IMT787103 IWP786439:IWP787103 JGL786439:JGL787103 JQH786439:JQH787103 KAD786439:KAD787103 KJZ786439:KJZ787103 KTV786439:KTV787103 LDR786439:LDR787103 LNN786439:LNN787103 LXJ786439:LXJ787103 MHF786439:MHF787103 MRB786439:MRB787103 NAX786439:NAX787103 NKT786439:NKT787103 NUP786439:NUP787103 OEL786439:OEL787103 OOH786439:OOH787103 OYD786439:OYD787103 PHZ786439:PHZ787103 PRV786439:PRV787103 QBR786439:QBR787103 QLN786439:QLN787103 QVJ786439:QVJ787103 RFF786439:RFF787103 RPB786439:RPB787103 RYX786439:RYX787103 SIT786439:SIT787103 SSP786439:SSP787103 TCL786439:TCL787103 TMH786439:TMH787103 TWD786439:TWD787103 UFZ786439:UFZ787103 UPV786439:UPV787103 UZR786439:UZR787103 VJN786439:VJN787103 VTJ786439:VTJ787103 WDF786439:WDF787103 WNB786439:WNB787103 WWX786439:WWX787103 AP851975:AP852639 KL851975:KL852639 UH851975:UH852639 AED851975:AED852639 ANZ851975:ANZ852639 AXV851975:AXV852639 BHR851975:BHR852639 BRN851975:BRN852639 CBJ851975:CBJ852639 CLF851975:CLF852639 CVB851975:CVB852639 DEX851975:DEX852639 DOT851975:DOT852639 DYP851975:DYP852639 EIL851975:EIL852639 ESH851975:ESH852639 FCD851975:FCD852639 FLZ851975:FLZ852639 FVV851975:FVV852639 GFR851975:GFR852639 GPN851975:GPN852639 GZJ851975:GZJ852639 HJF851975:HJF852639 HTB851975:HTB852639 ICX851975:ICX852639 IMT851975:IMT852639 IWP851975:IWP852639 JGL851975:JGL852639 JQH851975:JQH852639 KAD851975:KAD852639 KJZ851975:KJZ852639 KTV851975:KTV852639 LDR851975:LDR852639 LNN851975:LNN852639 LXJ851975:LXJ852639 MHF851975:MHF852639 MRB851975:MRB852639 NAX851975:NAX852639 NKT851975:NKT852639 NUP851975:NUP852639 OEL851975:OEL852639 OOH851975:OOH852639 OYD851975:OYD852639 PHZ851975:PHZ852639 PRV851975:PRV852639 QBR851975:QBR852639 QLN851975:QLN852639 QVJ851975:QVJ852639 RFF851975:RFF852639 RPB851975:RPB852639 RYX851975:RYX852639 SIT851975:SIT852639 SSP851975:SSP852639 TCL851975:TCL852639 TMH851975:TMH852639 TWD851975:TWD852639 UFZ851975:UFZ852639 UPV851975:UPV852639 UZR851975:UZR852639 VJN851975:VJN852639 VTJ851975:VTJ852639 WDF851975:WDF852639 WNB851975:WNB852639 WWX851975:WWX852639 AP917511:AP918175 KL917511:KL918175 UH917511:UH918175 AED917511:AED918175 ANZ917511:ANZ918175 AXV917511:AXV918175 BHR917511:BHR918175 BRN917511:BRN918175 CBJ917511:CBJ918175 CLF917511:CLF918175 CVB917511:CVB918175 DEX917511:DEX918175 DOT917511:DOT918175 DYP917511:DYP918175 EIL917511:EIL918175 ESH917511:ESH918175 FCD917511:FCD918175 FLZ917511:FLZ918175 FVV917511:FVV918175 GFR917511:GFR918175 GPN917511:GPN918175 GZJ917511:GZJ918175 HJF917511:HJF918175 HTB917511:HTB918175 ICX917511:ICX918175 IMT917511:IMT918175 IWP917511:IWP918175 JGL917511:JGL918175 JQH917511:JQH918175 KAD917511:KAD918175 KJZ917511:KJZ918175 KTV917511:KTV918175 LDR917511:LDR918175 LNN917511:LNN918175 LXJ917511:LXJ918175 MHF917511:MHF918175 MRB917511:MRB918175 NAX917511:NAX918175 NKT917511:NKT918175 NUP917511:NUP918175 OEL917511:OEL918175 OOH917511:OOH918175 OYD917511:OYD918175 PHZ917511:PHZ918175 PRV917511:PRV918175 QBR917511:QBR918175 QLN917511:QLN918175 QVJ917511:QVJ918175 RFF917511:RFF918175 RPB917511:RPB918175 RYX917511:RYX918175 SIT917511:SIT918175 SSP917511:SSP918175 TCL917511:TCL918175 TMH917511:TMH918175 TWD917511:TWD918175 UFZ917511:UFZ918175 UPV917511:UPV918175 UZR917511:UZR918175 VJN917511:VJN918175 VTJ917511:VTJ918175 WDF917511:WDF918175 WNB917511:WNB918175 WWX917511:WWX918175 AP983047:AP983711 KL983047:KL983711 UH983047:UH983711 AED983047:AED983711 ANZ983047:ANZ983711 AXV983047:AXV983711 BHR983047:BHR983711 BRN983047:BRN983711 CBJ983047:CBJ983711 CLF983047:CLF983711 CVB983047:CVB983711 DEX983047:DEX983711 DOT983047:DOT983711 DYP983047:DYP983711 EIL983047:EIL983711 ESH983047:ESH983711 FCD983047:FCD983711 FLZ983047:FLZ983711 FVV983047:FVV983711 GFR983047:GFR983711 GPN983047:GPN983711 GZJ983047:GZJ983711 HJF983047:HJF983711 HTB983047:HTB983711 ICX983047:ICX983711 IMT983047:IMT983711 IWP983047:IWP983711 JGL983047:JGL983711 JQH983047:JQH983711 KAD983047:KAD983711 KJZ983047:KJZ983711 KTV983047:KTV983711 LDR983047:LDR983711 LNN983047:LNN983711 LXJ983047:LXJ983711 MHF983047:MHF983711 MRB983047:MRB983711 NAX983047:NAX983711 NKT983047:NKT983711 NUP983047:NUP983711 OEL983047:OEL983711 OOH983047:OOH983711 OYD983047:OYD983711 PHZ983047:PHZ983711 PRV983047:PRV983711 QBR983047:QBR983711 QLN983047:QLN983711 QVJ983047:QVJ983711 RFF983047:RFF983711 RPB983047:RPB983711 RYX983047:RYX983711 SIT983047:SIT983711 SSP983047:SSP983711 TCL983047:TCL983711 TMH983047:TMH983711 TWD983047:TWD983711 UFZ983047:UFZ983711 UPV983047:UPV983711 UZR983047:UZR983711 VJN983047:VJN983711 VTJ983047:VTJ983711 WDF983047:WDF983711 WNB983047:WNB983711 WWX983047:WWX983711" xr:uid="{8C152E17-5ACD-409F-9028-326CCA3570FF}">
      <formula1>причина</formula1>
      <formula2>0</formula2>
    </dataValidation>
    <dataValidation type="list" allowBlank="1" showErrorMessage="1" sqref="BG7:BG671 LC7:LC671 UY7:UY671 AEU7:AEU671 AOQ7:AOQ671 AYM7:AYM671 BII7:BII671 BSE7:BSE671 CCA7:CCA671 CLW7:CLW671 CVS7:CVS671 DFO7:DFO671 DPK7:DPK671 DZG7:DZG671 EJC7:EJC671 ESY7:ESY671 FCU7:FCU671 FMQ7:FMQ671 FWM7:FWM671 GGI7:GGI671 GQE7:GQE671 HAA7:HAA671 HJW7:HJW671 HTS7:HTS671 IDO7:IDO671 INK7:INK671 IXG7:IXG671 JHC7:JHC671 JQY7:JQY671 KAU7:KAU671 KKQ7:KKQ671 KUM7:KUM671 LEI7:LEI671 LOE7:LOE671 LYA7:LYA671 MHW7:MHW671 MRS7:MRS671 NBO7:NBO671 NLK7:NLK671 NVG7:NVG671 OFC7:OFC671 OOY7:OOY671 OYU7:OYU671 PIQ7:PIQ671 PSM7:PSM671 QCI7:QCI671 QME7:QME671 QWA7:QWA671 RFW7:RFW671 RPS7:RPS671 RZO7:RZO671 SJK7:SJK671 STG7:STG671 TDC7:TDC671 TMY7:TMY671 TWU7:TWU671 UGQ7:UGQ671 UQM7:UQM671 VAI7:VAI671 VKE7:VKE671 VUA7:VUA671 WDW7:WDW671 WNS7:WNS671 WXO7:WXO671 BG65543:BG66207 LC65543:LC66207 UY65543:UY66207 AEU65543:AEU66207 AOQ65543:AOQ66207 AYM65543:AYM66207 BII65543:BII66207 BSE65543:BSE66207 CCA65543:CCA66207 CLW65543:CLW66207 CVS65543:CVS66207 DFO65543:DFO66207 DPK65543:DPK66207 DZG65543:DZG66207 EJC65543:EJC66207 ESY65543:ESY66207 FCU65543:FCU66207 FMQ65543:FMQ66207 FWM65543:FWM66207 GGI65543:GGI66207 GQE65543:GQE66207 HAA65543:HAA66207 HJW65543:HJW66207 HTS65543:HTS66207 IDO65543:IDO66207 INK65543:INK66207 IXG65543:IXG66207 JHC65543:JHC66207 JQY65543:JQY66207 KAU65543:KAU66207 KKQ65543:KKQ66207 KUM65543:KUM66207 LEI65543:LEI66207 LOE65543:LOE66207 LYA65543:LYA66207 MHW65543:MHW66207 MRS65543:MRS66207 NBO65543:NBO66207 NLK65543:NLK66207 NVG65543:NVG66207 OFC65543:OFC66207 OOY65543:OOY66207 OYU65543:OYU66207 PIQ65543:PIQ66207 PSM65543:PSM66207 QCI65543:QCI66207 QME65543:QME66207 QWA65543:QWA66207 RFW65543:RFW66207 RPS65543:RPS66207 RZO65543:RZO66207 SJK65543:SJK66207 STG65543:STG66207 TDC65543:TDC66207 TMY65543:TMY66207 TWU65543:TWU66207 UGQ65543:UGQ66207 UQM65543:UQM66207 VAI65543:VAI66207 VKE65543:VKE66207 VUA65543:VUA66207 WDW65543:WDW66207 WNS65543:WNS66207 WXO65543:WXO66207 BG131079:BG131743 LC131079:LC131743 UY131079:UY131743 AEU131079:AEU131743 AOQ131079:AOQ131743 AYM131079:AYM131743 BII131079:BII131743 BSE131079:BSE131743 CCA131079:CCA131743 CLW131079:CLW131743 CVS131079:CVS131743 DFO131079:DFO131743 DPK131079:DPK131743 DZG131079:DZG131743 EJC131079:EJC131743 ESY131079:ESY131743 FCU131079:FCU131743 FMQ131079:FMQ131743 FWM131079:FWM131743 GGI131079:GGI131743 GQE131079:GQE131743 HAA131079:HAA131743 HJW131079:HJW131743 HTS131079:HTS131743 IDO131079:IDO131743 INK131079:INK131743 IXG131079:IXG131743 JHC131079:JHC131743 JQY131079:JQY131743 KAU131079:KAU131743 KKQ131079:KKQ131743 KUM131079:KUM131743 LEI131079:LEI131743 LOE131079:LOE131743 LYA131079:LYA131743 MHW131079:MHW131743 MRS131079:MRS131743 NBO131079:NBO131743 NLK131079:NLK131743 NVG131079:NVG131743 OFC131079:OFC131743 OOY131079:OOY131743 OYU131079:OYU131743 PIQ131079:PIQ131743 PSM131079:PSM131743 QCI131079:QCI131743 QME131079:QME131743 QWA131079:QWA131743 RFW131079:RFW131743 RPS131079:RPS131743 RZO131079:RZO131743 SJK131079:SJK131743 STG131079:STG131743 TDC131079:TDC131743 TMY131079:TMY131743 TWU131079:TWU131743 UGQ131079:UGQ131743 UQM131079:UQM131743 VAI131079:VAI131743 VKE131079:VKE131743 VUA131079:VUA131743 WDW131079:WDW131743 WNS131079:WNS131743 WXO131079:WXO131743 BG196615:BG197279 LC196615:LC197279 UY196615:UY197279 AEU196615:AEU197279 AOQ196615:AOQ197279 AYM196615:AYM197279 BII196615:BII197279 BSE196615:BSE197279 CCA196615:CCA197279 CLW196615:CLW197279 CVS196615:CVS197279 DFO196615:DFO197279 DPK196615:DPK197279 DZG196615:DZG197279 EJC196615:EJC197279 ESY196615:ESY197279 FCU196615:FCU197279 FMQ196615:FMQ197279 FWM196615:FWM197279 GGI196615:GGI197279 GQE196615:GQE197279 HAA196615:HAA197279 HJW196615:HJW197279 HTS196615:HTS197279 IDO196615:IDO197279 INK196615:INK197279 IXG196615:IXG197279 JHC196615:JHC197279 JQY196615:JQY197279 KAU196615:KAU197279 KKQ196615:KKQ197279 KUM196615:KUM197279 LEI196615:LEI197279 LOE196615:LOE197279 LYA196615:LYA197279 MHW196615:MHW197279 MRS196615:MRS197279 NBO196615:NBO197279 NLK196615:NLK197279 NVG196615:NVG197279 OFC196615:OFC197279 OOY196615:OOY197279 OYU196615:OYU197279 PIQ196615:PIQ197279 PSM196615:PSM197279 QCI196615:QCI197279 QME196615:QME197279 QWA196615:QWA197279 RFW196615:RFW197279 RPS196615:RPS197279 RZO196615:RZO197279 SJK196615:SJK197279 STG196615:STG197279 TDC196615:TDC197279 TMY196615:TMY197279 TWU196615:TWU197279 UGQ196615:UGQ197279 UQM196615:UQM197279 VAI196615:VAI197279 VKE196615:VKE197279 VUA196615:VUA197279 WDW196615:WDW197279 WNS196615:WNS197279 WXO196615:WXO197279 BG262151:BG262815 LC262151:LC262815 UY262151:UY262815 AEU262151:AEU262815 AOQ262151:AOQ262815 AYM262151:AYM262815 BII262151:BII262815 BSE262151:BSE262815 CCA262151:CCA262815 CLW262151:CLW262815 CVS262151:CVS262815 DFO262151:DFO262815 DPK262151:DPK262815 DZG262151:DZG262815 EJC262151:EJC262815 ESY262151:ESY262815 FCU262151:FCU262815 FMQ262151:FMQ262815 FWM262151:FWM262815 GGI262151:GGI262815 GQE262151:GQE262815 HAA262151:HAA262815 HJW262151:HJW262815 HTS262151:HTS262815 IDO262151:IDO262815 INK262151:INK262815 IXG262151:IXG262815 JHC262151:JHC262815 JQY262151:JQY262815 KAU262151:KAU262815 KKQ262151:KKQ262815 KUM262151:KUM262815 LEI262151:LEI262815 LOE262151:LOE262815 LYA262151:LYA262815 MHW262151:MHW262815 MRS262151:MRS262815 NBO262151:NBO262815 NLK262151:NLK262815 NVG262151:NVG262815 OFC262151:OFC262815 OOY262151:OOY262815 OYU262151:OYU262815 PIQ262151:PIQ262815 PSM262151:PSM262815 QCI262151:QCI262815 QME262151:QME262815 QWA262151:QWA262815 RFW262151:RFW262815 RPS262151:RPS262815 RZO262151:RZO262815 SJK262151:SJK262815 STG262151:STG262815 TDC262151:TDC262815 TMY262151:TMY262815 TWU262151:TWU262815 UGQ262151:UGQ262815 UQM262151:UQM262815 VAI262151:VAI262815 VKE262151:VKE262815 VUA262151:VUA262815 WDW262151:WDW262815 WNS262151:WNS262815 WXO262151:WXO262815 BG327687:BG328351 LC327687:LC328351 UY327687:UY328351 AEU327687:AEU328351 AOQ327687:AOQ328351 AYM327687:AYM328351 BII327687:BII328351 BSE327687:BSE328351 CCA327687:CCA328351 CLW327687:CLW328351 CVS327687:CVS328351 DFO327687:DFO328351 DPK327687:DPK328351 DZG327687:DZG328351 EJC327687:EJC328351 ESY327687:ESY328351 FCU327687:FCU328351 FMQ327687:FMQ328351 FWM327687:FWM328351 GGI327687:GGI328351 GQE327687:GQE328351 HAA327687:HAA328351 HJW327687:HJW328351 HTS327687:HTS328351 IDO327687:IDO328351 INK327687:INK328351 IXG327687:IXG328351 JHC327687:JHC328351 JQY327687:JQY328351 KAU327687:KAU328351 KKQ327687:KKQ328351 KUM327687:KUM328351 LEI327687:LEI328351 LOE327687:LOE328351 LYA327687:LYA328351 MHW327687:MHW328351 MRS327687:MRS328351 NBO327687:NBO328351 NLK327687:NLK328351 NVG327687:NVG328351 OFC327687:OFC328351 OOY327687:OOY328351 OYU327687:OYU328351 PIQ327687:PIQ328351 PSM327687:PSM328351 QCI327687:QCI328351 QME327687:QME328351 QWA327687:QWA328351 RFW327687:RFW328351 RPS327687:RPS328351 RZO327687:RZO328351 SJK327687:SJK328351 STG327687:STG328351 TDC327687:TDC328351 TMY327687:TMY328351 TWU327687:TWU328351 UGQ327687:UGQ328351 UQM327687:UQM328351 VAI327687:VAI328351 VKE327687:VKE328351 VUA327687:VUA328351 WDW327687:WDW328351 WNS327687:WNS328351 WXO327687:WXO328351 BG393223:BG393887 LC393223:LC393887 UY393223:UY393887 AEU393223:AEU393887 AOQ393223:AOQ393887 AYM393223:AYM393887 BII393223:BII393887 BSE393223:BSE393887 CCA393223:CCA393887 CLW393223:CLW393887 CVS393223:CVS393887 DFO393223:DFO393887 DPK393223:DPK393887 DZG393223:DZG393887 EJC393223:EJC393887 ESY393223:ESY393887 FCU393223:FCU393887 FMQ393223:FMQ393887 FWM393223:FWM393887 GGI393223:GGI393887 GQE393223:GQE393887 HAA393223:HAA393887 HJW393223:HJW393887 HTS393223:HTS393887 IDO393223:IDO393887 INK393223:INK393887 IXG393223:IXG393887 JHC393223:JHC393887 JQY393223:JQY393887 KAU393223:KAU393887 KKQ393223:KKQ393887 KUM393223:KUM393887 LEI393223:LEI393887 LOE393223:LOE393887 LYA393223:LYA393887 MHW393223:MHW393887 MRS393223:MRS393887 NBO393223:NBO393887 NLK393223:NLK393887 NVG393223:NVG393887 OFC393223:OFC393887 OOY393223:OOY393887 OYU393223:OYU393887 PIQ393223:PIQ393887 PSM393223:PSM393887 QCI393223:QCI393887 QME393223:QME393887 QWA393223:QWA393887 RFW393223:RFW393887 RPS393223:RPS393887 RZO393223:RZO393887 SJK393223:SJK393887 STG393223:STG393887 TDC393223:TDC393887 TMY393223:TMY393887 TWU393223:TWU393887 UGQ393223:UGQ393887 UQM393223:UQM393887 VAI393223:VAI393887 VKE393223:VKE393887 VUA393223:VUA393887 WDW393223:WDW393887 WNS393223:WNS393887 WXO393223:WXO393887 BG458759:BG459423 LC458759:LC459423 UY458759:UY459423 AEU458759:AEU459423 AOQ458759:AOQ459423 AYM458759:AYM459423 BII458759:BII459423 BSE458759:BSE459423 CCA458759:CCA459423 CLW458759:CLW459423 CVS458759:CVS459423 DFO458759:DFO459423 DPK458759:DPK459423 DZG458759:DZG459423 EJC458759:EJC459423 ESY458759:ESY459423 FCU458759:FCU459423 FMQ458759:FMQ459423 FWM458759:FWM459423 GGI458759:GGI459423 GQE458759:GQE459423 HAA458759:HAA459423 HJW458759:HJW459423 HTS458759:HTS459423 IDO458759:IDO459423 INK458759:INK459423 IXG458759:IXG459423 JHC458759:JHC459423 JQY458759:JQY459423 KAU458759:KAU459423 KKQ458759:KKQ459423 KUM458759:KUM459423 LEI458759:LEI459423 LOE458759:LOE459423 LYA458759:LYA459423 MHW458759:MHW459423 MRS458759:MRS459423 NBO458759:NBO459423 NLK458759:NLK459423 NVG458759:NVG459423 OFC458759:OFC459423 OOY458759:OOY459423 OYU458759:OYU459423 PIQ458759:PIQ459423 PSM458759:PSM459423 QCI458759:QCI459423 QME458759:QME459423 QWA458759:QWA459423 RFW458759:RFW459423 RPS458759:RPS459423 RZO458759:RZO459423 SJK458759:SJK459423 STG458759:STG459423 TDC458759:TDC459423 TMY458759:TMY459423 TWU458759:TWU459423 UGQ458759:UGQ459423 UQM458759:UQM459423 VAI458759:VAI459423 VKE458759:VKE459423 VUA458759:VUA459423 WDW458759:WDW459423 WNS458759:WNS459423 WXO458759:WXO459423 BG524295:BG524959 LC524295:LC524959 UY524295:UY524959 AEU524295:AEU524959 AOQ524295:AOQ524959 AYM524295:AYM524959 BII524295:BII524959 BSE524295:BSE524959 CCA524295:CCA524959 CLW524295:CLW524959 CVS524295:CVS524959 DFO524295:DFO524959 DPK524295:DPK524959 DZG524295:DZG524959 EJC524295:EJC524959 ESY524295:ESY524959 FCU524295:FCU524959 FMQ524295:FMQ524959 FWM524295:FWM524959 GGI524295:GGI524959 GQE524295:GQE524959 HAA524295:HAA524959 HJW524295:HJW524959 HTS524295:HTS524959 IDO524295:IDO524959 INK524295:INK524959 IXG524295:IXG524959 JHC524295:JHC524959 JQY524295:JQY524959 KAU524295:KAU524959 KKQ524295:KKQ524959 KUM524295:KUM524959 LEI524295:LEI524959 LOE524295:LOE524959 LYA524295:LYA524959 MHW524295:MHW524959 MRS524295:MRS524959 NBO524295:NBO524959 NLK524295:NLK524959 NVG524295:NVG524959 OFC524295:OFC524959 OOY524295:OOY524959 OYU524295:OYU524959 PIQ524295:PIQ524959 PSM524295:PSM524959 QCI524295:QCI524959 QME524295:QME524959 QWA524295:QWA524959 RFW524295:RFW524959 RPS524295:RPS524959 RZO524295:RZO524959 SJK524295:SJK524959 STG524295:STG524959 TDC524295:TDC524959 TMY524295:TMY524959 TWU524295:TWU524959 UGQ524295:UGQ524959 UQM524295:UQM524959 VAI524295:VAI524959 VKE524295:VKE524959 VUA524295:VUA524959 WDW524295:WDW524959 WNS524295:WNS524959 WXO524295:WXO524959 BG589831:BG590495 LC589831:LC590495 UY589831:UY590495 AEU589831:AEU590495 AOQ589831:AOQ590495 AYM589831:AYM590495 BII589831:BII590495 BSE589831:BSE590495 CCA589831:CCA590495 CLW589831:CLW590495 CVS589831:CVS590495 DFO589831:DFO590495 DPK589831:DPK590495 DZG589831:DZG590495 EJC589831:EJC590495 ESY589831:ESY590495 FCU589831:FCU590495 FMQ589831:FMQ590495 FWM589831:FWM590495 GGI589831:GGI590495 GQE589831:GQE590495 HAA589831:HAA590495 HJW589831:HJW590495 HTS589831:HTS590495 IDO589831:IDO590495 INK589831:INK590495 IXG589831:IXG590495 JHC589831:JHC590495 JQY589831:JQY590495 KAU589831:KAU590495 KKQ589831:KKQ590495 KUM589831:KUM590495 LEI589831:LEI590495 LOE589831:LOE590495 LYA589831:LYA590495 MHW589831:MHW590495 MRS589831:MRS590495 NBO589831:NBO590495 NLK589831:NLK590495 NVG589831:NVG590495 OFC589831:OFC590495 OOY589831:OOY590495 OYU589831:OYU590495 PIQ589831:PIQ590495 PSM589831:PSM590495 QCI589831:QCI590495 QME589831:QME590495 QWA589831:QWA590495 RFW589831:RFW590495 RPS589831:RPS590495 RZO589831:RZO590495 SJK589831:SJK590495 STG589831:STG590495 TDC589831:TDC590495 TMY589831:TMY590495 TWU589831:TWU590495 UGQ589831:UGQ590495 UQM589831:UQM590495 VAI589831:VAI590495 VKE589831:VKE590495 VUA589831:VUA590495 WDW589831:WDW590495 WNS589831:WNS590495 WXO589831:WXO590495 BG655367:BG656031 LC655367:LC656031 UY655367:UY656031 AEU655367:AEU656031 AOQ655367:AOQ656031 AYM655367:AYM656031 BII655367:BII656031 BSE655367:BSE656031 CCA655367:CCA656031 CLW655367:CLW656031 CVS655367:CVS656031 DFO655367:DFO656031 DPK655367:DPK656031 DZG655367:DZG656031 EJC655367:EJC656031 ESY655367:ESY656031 FCU655367:FCU656031 FMQ655367:FMQ656031 FWM655367:FWM656031 GGI655367:GGI656031 GQE655367:GQE656031 HAA655367:HAA656031 HJW655367:HJW656031 HTS655367:HTS656031 IDO655367:IDO656031 INK655367:INK656031 IXG655367:IXG656031 JHC655367:JHC656031 JQY655367:JQY656031 KAU655367:KAU656031 KKQ655367:KKQ656031 KUM655367:KUM656031 LEI655367:LEI656031 LOE655367:LOE656031 LYA655367:LYA656031 MHW655367:MHW656031 MRS655367:MRS656031 NBO655367:NBO656031 NLK655367:NLK656031 NVG655367:NVG656031 OFC655367:OFC656031 OOY655367:OOY656031 OYU655367:OYU656031 PIQ655367:PIQ656031 PSM655367:PSM656031 QCI655367:QCI656031 QME655367:QME656031 QWA655367:QWA656031 RFW655367:RFW656031 RPS655367:RPS656031 RZO655367:RZO656031 SJK655367:SJK656031 STG655367:STG656031 TDC655367:TDC656031 TMY655367:TMY656031 TWU655367:TWU656031 UGQ655367:UGQ656031 UQM655367:UQM656031 VAI655367:VAI656031 VKE655367:VKE656031 VUA655367:VUA656031 WDW655367:WDW656031 WNS655367:WNS656031 WXO655367:WXO656031 BG720903:BG721567 LC720903:LC721567 UY720903:UY721567 AEU720903:AEU721567 AOQ720903:AOQ721567 AYM720903:AYM721567 BII720903:BII721567 BSE720903:BSE721567 CCA720903:CCA721567 CLW720903:CLW721567 CVS720903:CVS721567 DFO720903:DFO721567 DPK720903:DPK721567 DZG720903:DZG721567 EJC720903:EJC721567 ESY720903:ESY721567 FCU720903:FCU721567 FMQ720903:FMQ721567 FWM720903:FWM721567 GGI720903:GGI721567 GQE720903:GQE721567 HAA720903:HAA721567 HJW720903:HJW721567 HTS720903:HTS721567 IDO720903:IDO721567 INK720903:INK721567 IXG720903:IXG721567 JHC720903:JHC721567 JQY720903:JQY721567 KAU720903:KAU721567 KKQ720903:KKQ721567 KUM720903:KUM721567 LEI720903:LEI721567 LOE720903:LOE721567 LYA720903:LYA721567 MHW720903:MHW721567 MRS720903:MRS721567 NBO720903:NBO721567 NLK720903:NLK721567 NVG720903:NVG721567 OFC720903:OFC721567 OOY720903:OOY721567 OYU720903:OYU721567 PIQ720903:PIQ721567 PSM720903:PSM721567 QCI720903:QCI721567 QME720903:QME721567 QWA720903:QWA721567 RFW720903:RFW721567 RPS720903:RPS721567 RZO720903:RZO721567 SJK720903:SJK721567 STG720903:STG721567 TDC720903:TDC721567 TMY720903:TMY721567 TWU720903:TWU721567 UGQ720903:UGQ721567 UQM720903:UQM721567 VAI720903:VAI721567 VKE720903:VKE721567 VUA720903:VUA721567 WDW720903:WDW721567 WNS720903:WNS721567 WXO720903:WXO721567 BG786439:BG787103 LC786439:LC787103 UY786439:UY787103 AEU786439:AEU787103 AOQ786439:AOQ787103 AYM786439:AYM787103 BII786439:BII787103 BSE786439:BSE787103 CCA786439:CCA787103 CLW786439:CLW787103 CVS786439:CVS787103 DFO786439:DFO787103 DPK786439:DPK787103 DZG786439:DZG787103 EJC786439:EJC787103 ESY786439:ESY787103 FCU786439:FCU787103 FMQ786439:FMQ787103 FWM786439:FWM787103 GGI786439:GGI787103 GQE786439:GQE787103 HAA786439:HAA787103 HJW786439:HJW787103 HTS786439:HTS787103 IDO786439:IDO787103 INK786439:INK787103 IXG786439:IXG787103 JHC786439:JHC787103 JQY786439:JQY787103 KAU786439:KAU787103 KKQ786439:KKQ787103 KUM786439:KUM787103 LEI786439:LEI787103 LOE786439:LOE787103 LYA786439:LYA787103 MHW786439:MHW787103 MRS786439:MRS787103 NBO786439:NBO787103 NLK786439:NLK787103 NVG786439:NVG787103 OFC786439:OFC787103 OOY786439:OOY787103 OYU786439:OYU787103 PIQ786439:PIQ787103 PSM786439:PSM787103 QCI786439:QCI787103 QME786439:QME787103 QWA786439:QWA787103 RFW786439:RFW787103 RPS786439:RPS787103 RZO786439:RZO787103 SJK786439:SJK787103 STG786439:STG787103 TDC786439:TDC787103 TMY786439:TMY787103 TWU786439:TWU787103 UGQ786439:UGQ787103 UQM786439:UQM787103 VAI786439:VAI787103 VKE786439:VKE787103 VUA786439:VUA787103 WDW786439:WDW787103 WNS786439:WNS787103 WXO786439:WXO787103 BG851975:BG852639 LC851975:LC852639 UY851975:UY852639 AEU851975:AEU852639 AOQ851975:AOQ852639 AYM851975:AYM852639 BII851975:BII852639 BSE851975:BSE852639 CCA851975:CCA852639 CLW851975:CLW852639 CVS851975:CVS852639 DFO851975:DFO852639 DPK851975:DPK852639 DZG851975:DZG852639 EJC851975:EJC852639 ESY851975:ESY852639 FCU851975:FCU852639 FMQ851975:FMQ852639 FWM851975:FWM852639 GGI851975:GGI852639 GQE851975:GQE852639 HAA851975:HAA852639 HJW851975:HJW852639 HTS851975:HTS852639 IDO851975:IDO852639 INK851975:INK852639 IXG851975:IXG852639 JHC851975:JHC852639 JQY851975:JQY852639 KAU851975:KAU852639 KKQ851975:KKQ852639 KUM851975:KUM852639 LEI851975:LEI852639 LOE851975:LOE852639 LYA851975:LYA852639 MHW851975:MHW852639 MRS851975:MRS852639 NBO851975:NBO852639 NLK851975:NLK852639 NVG851975:NVG852639 OFC851975:OFC852639 OOY851975:OOY852639 OYU851975:OYU852639 PIQ851975:PIQ852639 PSM851975:PSM852639 QCI851975:QCI852639 QME851975:QME852639 QWA851975:QWA852639 RFW851975:RFW852639 RPS851975:RPS852639 RZO851975:RZO852639 SJK851975:SJK852639 STG851975:STG852639 TDC851975:TDC852639 TMY851975:TMY852639 TWU851975:TWU852639 UGQ851975:UGQ852639 UQM851975:UQM852639 VAI851975:VAI852639 VKE851975:VKE852639 VUA851975:VUA852639 WDW851975:WDW852639 WNS851975:WNS852639 WXO851975:WXO852639 BG917511:BG918175 LC917511:LC918175 UY917511:UY918175 AEU917511:AEU918175 AOQ917511:AOQ918175 AYM917511:AYM918175 BII917511:BII918175 BSE917511:BSE918175 CCA917511:CCA918175 CLW917511:CLW918175 CVS917511:CVS918175 DFO917511:DFO918175 DPK917511:DPK918175 DZG917511:DZG918175 EJC917511:EJC918175 ESY917511:ESY918175 FCU917511:FCU918175 FMQ917511:FMQ918175 FWM917511:FWM918175 GGI917511:GGI918175 GQE917511:GQE918175 HAA917511:HAA918175 HJW917511:HJW918175 HTS917511:HTS918175 IDO917511:IDO918175 INK917511:INK918175 IXG917511:IXG918175 JHC917511:JHC918175 JQY917511:JQY918175 KAU917511:KAU918175 KKQ917511:KKQ918175 KUM917511:KUM918175 LEI917511:LEI918175 LOE917511:LOE918175 LYA917511:LYA918175 MHW917511:MHW918175 MRS917511:MRS918175 NBO917511:NBO918175 NLK917511:NLK918175 NVG917511:NVG918175 OFC917511:OFC918175 OOY917511:OOY918175 OYU917511:OYU918175 PIQ917511:PIQ918175 PSM917511:PSM918175 QCI917511:QCI918175 QME917511:QME918175 QWA917511:QWA918175 RFW917511:RFW918175 RPS917511:RPS918175 RZO917511:RZO918175 SJK917511:SJK918175 STG917511:STG918175 TDC917511:TDC918175 TMY917511:TMY918175 TWU917511:TWU918175 UGQ917511:UGQ918175 UQM917511:UQM918175 VAI917511:VAI918175 VKE917511:VKE918175 VUA917511:VUA918175 WDW917511:WDW918175 WNS917511:WNS918175 WXO917511:WXO918175 BG983047:BG983711 LC983047:LC983711 UY983047:UY983711 AEU983047:AEU983711 AOQ983047:AOQ983711 AYM983047:AYM983711 BII983047:BII983711 BSE983047:BSE983711 CCA983047:CCA983711 CLW983047:CLW983711 CVS983047:CVS983711 DFO983047:DFO983711 DPK983047:DPK983711 DZG983047:DZG983711 EJC983047:EJC983711 ESY983047:ESY983711 FCU983047:FCU983711 FMQ983047:FMQ983711 FWM983047:FWM983711 GGI983047:GGI983711 GQE983047:GQE983711 HAA983047:HAA983711 HJW983047:HJW983711 HTS983047:HTS983711 IDO983047:IDO983711 INK983047:INK983711 IXG983047:IXG983711 JHC983047:JHC983711 JQY983047:JQY983711 KAU983047:KAU983711 KKQ983047:KKQ983711 KUM983047:KUM983711 LEI983047:LEI983711 LOE983047:LOE983711 LYA983047:LYA983711 MHW983047:MHW983711 MRS983047:MRS983711 NBO983047:NBO983711 NLK983047:NLK983711 NVG983047:NVG983711 OFC983047:OFC983711 OOY983047:OOY983711 OYU983047:OYU983711 PIQ983047:PIQ983711 PSM983047:PSM983711 QCI983047:QCI983711 QME983047:QME983711 QWA983047:QWA983711 RFW983047:RFW983711 RPS983047:RPS983711 RZO983047:RZO983711 SJK983047:SJK983711 STG983047:STG983711 TDC983047:TDC983711 TMY983047:TMY983711 TWU983047:TWU983711 UGQ983047:UGQ983711 UQM983047:UQM983711 VAI983047:VAI983711 VKE983047:VKE983711 VUA983047:VUA983711 WDW983047:WDW983711 WNS983047:WNS983711 WXO983047:WXO983711" xr:uid="{BF7E6F6F-6BAF-4C5D-B335-628B5CB1D893}">
      <formula1>пункт</formula1>
      <formula2>0</formula2>
    </dataValidation>
    <dataValidation type="list" allowBlank="1" showErrorMessage="1" sqref="D7:D671 IZ7:IZ671 SV7:SV671 ACR7:ACR671 AMN7:AMN671 AWJ7:AWJ671 BGF7:BGF671 BQB7:BQB671 BZX7:BZX671 CJT7:CJT671 CTP7:CTP671 DDL7:DDL671 DNH7:DNH671 DXD7:DXD671 EGZ7:EGZ671 EQV7:EQV671 FAR7:FAR671 FKN7:FKN671 FUJ7:FUJ671 GEF7:GEF671 GOB7:GOB671 GXX7:GXX671 HHT7:HHT671 HRP7:HRP671 IBL7:IBL671 ILH7:ILH671 IVD7:IVD671 JEZ7:JEZ671 JOV7:JOV671 JYR7:JYR671 KIN7:KIN671 KSJ7:KSJ671 LCF7:LCF671 LMB7:LMB671 LVX7:LVX671 MFT7:MFT671 MPP7:MPP671 MZL7:MZL671 NJH7:NJH671 NTD7:NTD671 OCZ7:OCZ671 OMV7:OMV671 OWR7:OWR671 PGN7:PGN671 PQJ7:PQJ671 QAF7:QAF671 QKB7:QKB671 QTX7:QTX671 RDT7:RDT671 RNP7:RNP671 RXL7:RXL671 SHH7:SHH671 SRD7:SRD671 TAZ7:TAZ671 TKV7:TKV671 TUR7:TUR671 UEN7:UEN671 UOJ7:UOJ671 UYF7:UYF671 VIB7:VIB671 VRX7:VRX671 WBT7:WBT671 WLP7:WLP671 WVL7:WVL671 D65543:D66207 IZ65543:IZ66207 SV65543:SV66207 ACR65543:ACR66207 AMN65543:AMN66207 AWJ65543:AWJ66207 BGF65543:BGF66207 BQB65543:BQB66207 BZX65543:BZX66207 CJT65543:CJT66207 CTP65543:CTP66207 DDL65543:DDL66207 DNH65543:DNH66207 DXD65543:DXD66207 EGZ65543:EGZ66207 EQV65543:EQV66207 FAR65543:FAR66207 FKN65543:FKN66207 FUJ65543:FUJ66207 GEF65543:GEF66207 GOB65543:GOB66207 GXX65543:GXX66207 HHT65543:HHT66207 HRP65543:HRP66207 IBL65543:IBL66207 ILH65543:ILH66207 IVD65543:IVD66207 JEZ65543:JEZ66207 JOV65543:JOV66207 JYR65543:JYR66207 KIN65543:KIN66207 KSJ65543:KSJ66207 LCF65543:LCF66207 LMB65543:LMB66207 LVX65543:LVX66207 MFT65543:MFT66207 MPP65543:MPP66207 MZL65543:MZL66207 NJH65543:NJH66207 NTD65543:NTD66207 OCZ65543:OCZ66207 OMV65543:OMV66207 OWR65543:OWR66207 PGN65543:PGN66207 PQJ65543:PQJ66207 QAF65543:QAF66207 QKB65543:QKB66207 QTX65543:QTX66207 RDT65543:RDT66207 RNP65543:RNP66207 RXL65543:RXL66207 SHH65543:SHH66207 SRD65543:SRD66207 TAZ65543:TAZ66207 TKV65543:TKV66207 TUR65543:TUR66207 UEN65543:UEN66207 UOJ65543:UOJ66207 UYF65543:UYF66207 VIB65543:VIB66207 VRX65543:VRX66207 WBT65543:WBT66207 WLP65543:WLP66207 WVL65543:WVL66207 D131079:D131743 IZ131079:IZ131743 SV131079:SV131743 ACR131079:ACR131743 AMN131079:AMN131743 AWJ131079:AWJ131743 BGF131079:BGF131743 BQB131079:BQB131743 BZX131079:BZX131743 CJT131079:CJT131743 CTP131079:CTP131743 DDL131079:DDL131743 DNH131079:DNH131743 DXD131079:DXD131743 EGZ131079:EGZ131743 EQV131079:EQV131743 FAR131079:FAR131743 FKN131079:FKN131743 FUJ131079:FUJ131743 GEF131079:GEF131743 GOB131079:GOB131743 GXX131079:GXX131743 HHT131079:HHT131743 HRP131079:HRP131743 IBL131079:IBL131743 ILH131079:ILH131743 IVD131079:IVD131743 JEZ131079:JEZ131743 JOV131079:JOV131743 JYR131079:JYR131743 KIN131079:KIN131743 KSJ131079:KSJ131743 LCF131079:LCF131743 LMB131079:LMB131743 LVX131079:LVX131743 MFT131079:MFT131743 MPP131079:MPP131743 MZL131079:MZL131743 NJH131079:NJH131743 NTD131079:NTD131743 OCZ131079:OCZ131743 OMV131079:OMV131743 OWR131079:OWR131743 PGN131079:PGN131743 PQJ131079:PQJ131743 QAF131079:QAF131743 QKB131079:QKB131743 QTX131079:QTX131743 RDT131079:RDT131743 RNP131079:RNP131743 RXL131079:RXL131743 SHH131079:SHH131743 SRD131079:SRD131743 TAZ131079:TAZ131743 TKV131079:TKV131743 TUR131079:TUR131743 UEN131079:UEN131743 UOJ131079:UOJ131743 UYF131079:UYF131743 VIB131079:VIB131743 VRX131079:VRX131743 WBT131079:WBT131743 WLP131079:WLP131743 WVL131079:WVL131743 D196615:D197279 IZ196615:IZ197279 SV196615:SV197279 ACR196615:ACR197279 AMN196615:AMN197279 AWJ196615:AWJ197279 BGF196615:BGF197279 BQB196615:BQB197279 BZX196615:BZX197279 CJT196615:CJT197279 CTP196615:CTP197279 DDL196615:DDL197279 DNH196615:DNH197279 DXD196615:DXD197279 EGZ196615:EGZ197279 EQV196615:EQV197279 FAR196615:FAR197279 FKN196615:FKN197279 FUJ196615:FUJ197279 GEF196615:GEF197279 GOB196615:GOB197279 GXX196615:GXX197279 HHT196615:HHT197279 HRP196615:HRP197279 IBL196615:IBL197279 ILH196615:ILH197279 IVD196615:IVD197279 JEZ196615:JEZ197279 JOV196615:JOV197279 JYR196615:JYR197279 KIN196615:KIN197279 KSJ196615:KSJ197279 LCF196615:LCF197279 LMB196615:LMB197279 LVX196615:LVX197279 MFT196615:MFT197279 MPP196615:MPP197279 MZL196615:MZL197279 NJH196615:NJH197279 NTD196615:NTD197279 OCZ196615:OCZ197279 OMV196615:OMV197279 OWR196615:OWR197279 PGN196615:PGN197279 PQJ196615:PQJ197279 QAF196615:QAF197279 QKB196615:QKB197279 QTX196615:QTX197279 RDT196615:RDT197279 RNP196615:RNP197279 RXL196615:RXL197279 SHH196615:SHH197279 SRD196615:SRD197279 TAZ196615:TAZ197279 TKV196615:TKV197279 TUR196615:TUR197279 UEN196615:UEN197279 UOJ196615:UOJ197279 UYF196615:UYF197279 VIB196615:VIB197279 VRX196615:VRX197279 WBT196615:WBT197279 WLP196615:WLP197279 WVL196615:WVL197279 D262151:D262815 IZ262151:IZ262815 SV262151:SV262815 ACR262151:ACR262815 AMN262151:AMN262815 AWJ262151:AWJ262815 BGF262151:BGF262815 BQB262151:BQB262815 BZX262151:BZX262815 CJT262151:CJT262815 CTP262151:CTP262815 DDL262151:DDL262815 DNH262151:DNH262815 DXD262151:DXD262815 EGZ262151:EGZ262815 EQV262151:EQV262815 FAR262151:FAR262815 FKN262151:FKN262815 FUJ262151:FUJ262815 GEF262151:GEF262815 GOB262151:GOB262815 GXX262151:GXX262815 HHT262151:HHT262815 HRP262151:HRP262815 IBL262151:IBL262815 ILH262151:ILH262815 IVD262151:IVD262815 JEZ262151:JEZ262815 JOV262151:JOV262815 JYR262151:JYR262815 KIN262151:KIN262815 KSJ262151:KSJ262815 LCF262151:LCF262815 LMB262151:LMB262815 LVX262151:LVX262815 MFT262151:MFT262815 MPP262151:MPP262815 MZL262151:MZL262815 NJH262151:NJH262815 NTD262151:NTD262815 OCZ262151:OCZ262815 OMV262151:OMV262815 OWR262151:OWR262815 PGN262151:PGN262815 PQJ262151:PQJ262815 QAF262151:QAF262815 QKB262151:QKB262815 QTX262151:QTX262815 RDT262151:RDT262815 RNP262151:RNP262815 RXL262151:RXL262815 SHH262151:SHH262815 SRD262151:SRD262815 TAZ262151:TAZ262815 TKV262151:TKV262815 TUR262151:TUR262815 UEN262151:UEN262815 UOJ262151:UOJ262815 UYF262151:UYF262815 VIB262151:VIB262815 VRX262151:VRX262815 WBT262151:WBT262815 WLP262151:WLP262815 WVL262151:WVL262815 D327687:D328351 IZ327687:IZ328351 SV327687:SV328351 ACR327687:ACR328351 AMN327687:AMN328351 AWJ327687:AWJ328351 BGF327687:BGF328351 BQB327687:BQB328351 BZX327687:BZX328351 CJT327687:CJT328351 CTP327687:CTP328351 DDL327687:DDL328351 DNH327687:DNH328351 DXD327687:DXD328351 EGZ327687:EGZ328351 EQV327687:EQV328351 FAR327687:FAR328351 FKN327687:FKN328351 FUJ327687:FUJ328351 GEF327687:GEF328351 GOB327687:GOB328351 GXX327687:GXX328351 HHT327687:HHT328351 HRP327687:HRP328351 IBL327687:IBL328351 ILH327687:ILH328351 IVD327687:IVD328351 JEZ327687:JEZ328351 JOV327687:JOV328351 JYR327687:JYR328351 KIN327687:KIN328351 KSJ327687:KSJ328351 LCF327687:LCF328351 LMB327687:LMB328351 LVX327687:LVX328351 MFT327687:MFT328351 MPP327687:MPP328351 MZL327687:MZL328351 NJH327687:NJH328351 NTD327687:NTD328351 OCZ327687:OCZ328351 OMV327687:OMV328351 OWR327687:OWR328351 PGN327687:PGN328351 PQJ327687:PQJ328351 QAF327687:QAF328351 QKB327687:QKB328351 QTX327687:QTX328351 RDT327687:RDT328351 RNP327687:RNP328351 RXL327687:RXL328351 SHH327687:SHH328351 SRD327687:SRD328351 TAZ327687:TAZ328351 TKV327687:TKV328351 TUR327687:TUR328351 UEN327687:UEN328351 UOJ327687:UOJ328351 UYF327687:UYF328351 VIB327687:VIB328351 VRX327687:VRX328351 WBT327687:WBT328351 WLP327687:WLP328351 WVL327687:WVL328351 D393223:D393887 IZ393223:IZ393887 SV393223:SV393887 ACR393223:ACR393887 AMN393223:AMN393887 AWJ393223:AWJ393887 BGF393223:BGF393887 BQB393223:BQB393887 BZX393223:BZX393887 CJT393223:CJT393887 CTP393223:CTP393887 DDL393223:DDL393887 DNH393223:DNH393887 DXD393223:DXD393887 EGZ393223:EGZ393887 EQV393223:EQV393887 FAR393223:FAR393887 FKN393223:FKN393887 FUJ393223:FUJ393887 GEF393223:GEF393887 GOB393223:GOB393887 GXX393223:GXX393887 HHT393223:HHT393887 HRP393223:HRP393887 IBL393223:IBL393887 ILH393223:ILH393887 IVD393223:IVD393887 JEZ393223:JEZ393887 JOV393223:JOV393887 JYR393223:JYR393887 KIN393223:KIN393887 KSJ393223:KSJ393887 LCF393223:LCF393887 LMB393223:LMB393887 LVX393223:LVX393887 MFT393223:MFT393887 MPP393223:MPP393887 MZL393223:MZL393887 NJH393223:NJH393887 NTD393223:NTD393887 OCZ393223:OCZ393887 OMV393223:OMV393887 OWR393223:OWR393887 PGN393223:PGN393887 PQJ393223:PQJ393887 QAF393223:QAF393887 QKB393223:QKB393887 QTX393223:QTX393887 RDT393223:RDT393887 RNP393223:RNP393887 RXL393223:RXL393887 SHH393223:SHH393887 SRD393223:SRD393887 TAZ393223:TAZ393887 TKV393223:TKV393887 TUR393223:TUR393887 UEN393223:UEN393887 UOJ393223:UOJ393887 UYF393223:UYF393887 VIB393223:VIB393887 VRX393223:VRX393887 WBT393223:WBT393887 WLP393223:WLP393887 WVL393223:WVL393887 D458759:D459423 IZ458759:IZ459423 SV458759:SV459423 ACR458759:ACR459423 AMN458759:AMN459423 AWJ458759:AWJ459423 BGF458759:BGF459423 BQB458759:BQB459423 BZX458759:BZX459423 CJT458759:CJT459423 CTP458759:CTP459423 DDL458759:DDL459423 DNH458759:DNH459423 DXD458759:DXD459423 EGZ458759:EGZ459423 EQV458759:EQV459423 FAR458759:FAR459423 FKN458759:FKN459423 FUJ458759:FUJ459423 GEF458759:GEF459423 GOB458759:GOB459423 GXX458759:GXX459423 HHT458759:HHT459423 HRP458759:HRP459423 IBL458759:IBL459423 ILH458759:ILH459423 IVD458759:IVD459423 JEZ458759:JEZ459423 JOV458759:JOV459423 JYR458759:JYR459423 KIN458759:KIN459423 KSJ458759:KSJ459423 LCF458759:LCF459423 LMB458759:LMB459423 LVX458759:LVX459423 MFT458759:MFT459423 MPP458759:MPP459423 MZL458759:MZL459423 NJH458759:NJH459423 NTD458759:NTD459423 OCZ458759:OCZ459423 OMV458759:OMV459423 OWR458759:OWR459423 PGN458759:PGN459423 PQJ458759:PQJ459423 QAF458759:QAF459423 QKB458759:QKB459423 QTX458759:QTX459423 RDT458759:RDT459423 RNP458759:RNP459423 RXL458759:RXL459423 SHH458759:SHH459423 SRD458759:SRD459423 TAZ458759:TAZ459423 TKV458759:TKV459423 TUR458759:TUR459423 UEN458759:UEN459423 UOJ458759:UOJ459423 UYF458759:UYF459423 VIB458759:VIB459423 VRX458759:VRX459423 WBT458759:WBT459423 WLP458759:WLP459423 WVL458759:WVL459423 D524295:D524959 IZ524295:IZ524959 SV524295:SV524959 ACR524295:ACR524959 AMN524295:AMN524959 AWJ524295:AWJ524959 BGF524295:BGF524959 BQB524295:BQB524959 BZX524295:BZX524959 CJT524295:CJT524959 CTP524295:CTP524959 DDL524295:DDL524959 DNH524295:DNH524959 DXD524295:DXD524959 EGZ524295:EGZ524959 EQV524295:EQV524959 FAR524295:FAR524959 FKN524295:FKN524959 FUJ524295:FUJ524959 GEF524295:GEF524959 GOB524295:GOB524959 GXX524295:GXX524959 HHT524295:HHT524959 HRP524295:HRP524959 IBL524295:IBL524959 ILH524295:ILH524959 IVD524295:IVD524959 JEZ524295:JEZ524959 JOV524295:JOV524959 JYR524295:JYR524959 KIN524295:KIN524959 KSJ524295:KSJ524959 LCF524295:LCF524959 LMB524295:LMB524959 LVX524295:LVX524959 MFT524295:MFT524959 MPP524295:MPP524959 MZL524295:MZL524959 NJH524295:NJH524959 NTD524295:NTD524959 OCZ524295:OCZ524959 OMV524295:OMV524959 OWR524295:OWR524959 PGN524295:PGN524959 PQJ524295:PQJ524959 QAF524295:QAF524959 QKB524295:QKB524959 QTX524295:QTX524959 RDT524295:RDT524959 RNP524295:RNP524959 RXL524295:RXL524959 SHH524295:SHH524959 SRD524295:SRD524959 TAZ524295:TAZ524959 TKV524295:TKV524959 TUR524295:TUR524959 UEN524295:UEN524959 UOJ524295:UOJ524959 UYF524295:UYF524959 VIB524295:VIB524959 VRX524295:VRX524959 WBT524295:WBT524959 WLP524295:WLP524959 WVL524295:WVL524959 D589831:D590495 IZ589831:IZ590495 SV589831:SV590495 ACR589831:ACR590495 AMN589831:AMN590495 AWJ589831:AWJ590495 BGF589831:BGF590495 BQB589831:BQB590495 BZX589831:BZX590495 CJT589831:CJT590495 CTP589831:CTP590495 DDL589831:DDL590495 DNH589831:DNH590495 DXD589831:DXD590495 EGZ589831:EGZ590495 EQV589831:EQV590495 FAR589831:FAR590495 FKN589831:FKN590495 FUJ589831:FUJ590495 GEF589831:GEF590495 GOB589831:GOB590495 GXX589831:GXX590495 HHT589831:HHT590495 HRP589831:HRP590495 IBL589831:IBL590495 ILH589831:ILH590495 IVD589831:IVD590495 JEZ589831:JEZ590495 JOV589831:JOV590495 JYR589831:JYR590495 KIN589831:KIN590495 KSJ589831:KSJ590495 LCF589831:LCF590495 LMB589831:LMB590495 LVX589831:LVX590495 MFT589831:MFT590495 MPP589831:MPP590495 MZL589831:MZL590495 NJH589831:NJH590495 NTD589831:NTD590495 OCZ589831:OCZ590495 OMV589831:OMV590495 OWR589831:OWR590495 PGN589831:PGN590495 PQJ589831:PQJ590495 QAF589831:QAF590495 QKB589831:QKB590495 QTX589831:QTX590495 RDT589831:RDT590495 RNP589831:RNP590495 RXL589831:RXL590495 SHH589831:SHH590495 SRD589831:SRD590495 TAZ589831:TAZ590495 TKV589831:TKV590495 TUR589831:TUR590495 UEN589831:UEN590495 UOJ589831:UOJ590495 UYF589831:UYF590495 VIB589831:VIB590495 VRX589831:VRX590495 WBT589831:WBT590495 WLP589831:WLP590495 WVL589831:WVL590495 D655367:D656031 IZ655367:IZ656031 SV655367:SV656031 ACR655367:ACR656031 AMN655367:AMN656031 AWJ655367:AWJ656031 BGF655367:BGF656031 BQB655367:BQB656031 BZX655367:BZX656031 CJT655367:CJT656031 CTP655367:CTP656031 DDL655367:DDL656031 DNH655367:DNH656031 DXD655367:DXD656031 EGZ655367:EGZ656031 EQV655367:EQV656031 FAR655367:FAR656031 FKN655367:FKN656031 FUJ655367:FUJ656031 GEF655367:GEF656031 GOB655367:GOB656031 GXX655367:GXX656031 HHT655367:HHT656031 HRP655367:HRP656031 IBL655367:IBL656031 ILH655367:ILH656031 IVD655367:IVD656031 JEZ655367:JEZ656031 JOV655367:JOV656031 JYR655367:JYR656031 KIN655367:KIN656031 KSJ655367:KSJ656031 LCF655367:LCF656031 LMB655367:LMB656031 LVX655367:LVX656031 MFT655367:MFT656031 MPP655367:MPP656031 MZL655367:MZL656031 NJH655367:NJH656031 NTD655367:NTD656031 OCZ655367:OCZ656031 OMV655367:OMV656031 OWR655367:OWR656031 PGN655367:PGN656031 PQJ655367:PQJ656031 QAF655367:QAF656031 QKB655367:QKB656031 QTX655367:QTX656031 RDT655367:RDT656031 RNP655367:RNP656031 RXL655367:RXL656031 SHH655367:SHH656031 SRD655367:SRD656031 TAZ655367:TAZ656031 TKV655367:TKV656031 TUR655367:TUR656031 UEN655367:UEN656031 UOJ655367:UOJ656031 UYF655367:UYF656031 VIB655367:VIB656031 VRX655367:VRX656031 WBT655367:WBT656031 WLP655367:WLP656031 WVL655367:WVL656031 D720903:D721567 IZ720903:IZ721567 SV720903:SV721567 ACR720903:ACR721567 AMN720903:AMN721567 AWJ720903:AWJ721567 BGF720903:BGF721567 BQB720903:BQB721567 BZX720903:BZX721567 CJT720903:CJT721567 CTP720903:CTP721567 DDL720903:DDL721567 DNH720903:DNH721567 DXD720903:DXD721567 EGZ720903:EGZ721567 EQV720903:EQV721567 FAR720903:FAR721567 FKN720903:FKN721567 FUJ720903:FUJ721567 GEF720903:GEF721567 GOB720903:GOB721567 GXX720903:GXX721567 HHT720903:HHT721567 HRP720903:HRP721567 IBL720903:IBL721567 ILH720903:ILH721567 IVD720903:IVD721567 JEZ720903:JEZ721567 JOV720903:JOV721567 JYR720903:JYR721567 KIN720903:KIN721567 KSJ720903:KSJ721567 LCF720903:LCF721567 LMB720903:LMB721567 LVX720903:LVX721567 MFT720903:MFT721567 MPP720903:MPP721567 MZL720903:MZL721567 NJH720903:NJH721567 NTD720903:NTD721567 OCZ720903:OCZ721567 OMV720903:OMV721567 OWR720903:OWR721567 PGN720903:PGN721567 PQJ720903:PQJ721567 QAF720903:QAF721567 QKB720903:QKB721567 QTX720903:QTX721567 RDT720903:RDT721567 RNP720903:RNP721567 RXL720903:RXL721567 SHH720903:SHH721567 SRD720903:SRD721567 TAZ720903:TAZ721567 TKV720903:TKV721567 TUR720903:TUR721567 UEN720903:UEN721567 UOJ720903:UOJ721567 UYF720903:UYF721567 VIB720903:VIB721567 VRX720903:VRX721567 WBT720903:WBT721567 WLP720903:WLP721567 WVL720903:WVL721567 D786439:D787103 IZ786439:IZ787103 SV786439:SV787103 ACR786439:ACR787103 AMN786439:AMN787103 AWJ786439:AWJ787103 BGF786439:BGF787103 BQB786439:BQB787103 BZX786439:BZX787103 CJT786439:CJT787103 CTP786439:CTP787103 DDL786439:DDL787103 DNH786439:DNH787103 DXD786439:DXD787103 EGZ786439:EGZ787103 EQV786439:EQV787103 FAR786439:FAR787103 FKN786439:FKN787103 FUJ786439:FUJ787103 GEF786439:GEF787103 GOB786439:GOB787103 GXX786439:GXX787103 HHT786439:HHT787103 HRP786439:HRP787103 IBL786439:IBL787103 ILH786439:ILH787103 IVD786439:IVD787103 JEZ786439:JEZ787103 JOV786439:JOV787103 JYR786439:JYR787103 KIN786439:KIN787103 KSJ786439:KSJ787103 LCF786439:LCF787103 LMB786439:LMB787103 LVX786439:LVX787103 MFT786439:MFT787103 MPP786439:MPP787103 MZL786439:MZL787103 NJH786439:NJH787103 NTD786439:NTD787103 OCZ786439:OCZ787103 OMV786439:OMV787103 OWR786439:OWR787103 PGN786439:PGN787103 PQJ786439:PQJ787103 QAF786439:QAF787103 QKB786439:QKB787103 QTX786439:QTX787103 RDT786439:RDT787103 RNP786439:RNP787103 RXL786439:RXL787103 SHH786439:SHH787103 SRD786439:SRD787103 TAZ786439:TAZ787103 TKV786439:TKV787103 TUR786439:TUR787103 UEN786439:UEN787103 UOJ786439:UOJ787103 UYF786439:UYF787103 VIB786439:VIB787103 VRX786439:VRX787103 WBT786439:WBT787103 WLP786439:WLP787103 WVL786439:WVL787103 D851975:D852639 IZ851975:IZ852639 SV851975:SV852639 ACR851975:ACR852639 AMN851975:AMN852639 AWJ851975:AWJ852639 BGF851975:BGF852639 BQB851975:BQB852639 BZX851975:BZX852639 CJT851975:CJT852639 CTP851975:CTP852639 DDL851975:DDL852639 DNH851975:DNH852639 DXD851975:DXD852639 EGZ851975:EGZ852639 EQV851975:EQV852639 FAR851975:FAR852639 FKN851975:FKN852639 FUJ851975:FUJ852639 GEF851975:GEF852639 GOB851975:GOB852639 GXX851975:GXX852639 HHT851975:HHT852639 HRP851975:HRP852639 IBL851975:IBL852639 ILH851975:ILH852639 IVD851975:IVD852639 JEZ851975:JEZ852639 JOV851975:JOV852639 JYR851975:JYR852639 KIN851975:KIN852639 KSJ851975:KSJ852639 LCF851975:LCF852639 LMB851975:LMB852639 LVX851975:LVX852639 MFT851975:MFT852639 MPP851975:MPP852639 MZL851975:MZL852639 NJH851975:NJH852639 NTD851975:NTD852639 OCZ851975:OCZ852639 OMV851975:OMV852639 OWR851975:OWR852639 PGN851975:PGN852639 PQJ851975:PQJ852639 QAF851975:QAF852639 QKB851975:QKB852639 QTX851975:QTX852639 RDT851975:RDT852639 RNP851975:RNP852639 RXL851975:RXL852639 SHH851975:SHH852639 SRD851975:SRD852639 TAZ851975:TAZ852639 TKV851975:TKV852639 TUR851975:TUR852639 UEN851975:UEN852639 UOJ851975:UOJ852639 UYF851975:UYF852639 VIB851975:VIB852639 VRX851975:VRX852639 WBT851975:WBT852639 WLP851975:WLP852639 WVL851975:WVL852639 D917511:D918175 IZ917511:IZ918175 SV917511:SV918175 ACR917511:ACR918175 AMN917511:AMN918175 AWJ917511:AWJ918175 BGF917511:BGF918175 BQB917511:BQB918175 BZX917511:BZX918175 CJT917511:CJT918175 CTP917511:CTP918175 DDL917511:DDL918175 DNH917511:DNH918175 DXD917511:DXD918175 EGZ917511:EGZ918175 EQV917511:EQV918175 FAR917511:FAR918175 FKN917511:FKN918175 FUJ917511:FUJ918175 GEF917511:GEF918175 GOB917511:GOB918175 GXX917511:GXX918175 HHT917511:HHT918175 HRP917511:HRP918175 IBL917511:IBL918175 ILH917511:ILH918175 IVD917511:IVD918175 JEZ917511:JEZ918175 JOV917511:JOV918175 JYR917511:JYR918175 KIN917511:KIN918175 KSJ917511:KSJ918175 LCF917511:LCF918175 LMB917511:LMB918175 LVX917511:LVX918175 MFT917511:MFT918175 MPP917511:MPP918175 MZL917511:MZL918175 NJH917511:NJH918175 NTD917511:NTD918175 OCZ917511:OCZ918175 OMV917511:OMV918175 OWR917511:OWR918175 PGN917511:PGN918175 PQJ917511:PQJ918175 QAF917511:QAF918175 QKB917511:QKB918175 QTX917511:QTX918175 RDT917511:RDT918175 RNP917511:RNP918175 RXL917511:RXL918175 SHH917511:SHH918175 SRD917511:SRD918175 TAZ917511:TAZ918175 TKV917511:TKV918175 TUR917511:TUR918175 UEN917511:UEN918175 UOJ917511:UOJ918175 UYF917511:UYF918175 VIB917511:VIB918175 VRX917511:VRX918175 WBT917511:WBT918175 WLP917511:WLP918175 WVL917511:WVL918175 D983047:D983711 IZ983047:IZ983711 SV983047:SV983711 ACR983047:ACR983711 AMN983047:AMN983711 AWJ983047:AWJ983711 BGF983047:BGF983711 BQB983047:BQB983711 BZX983047:BZX983711 CJT983047:CJT983711 CTP983047:CTP983711 DDL983047:DDL983711 DNH983047:DNH983711 DXD983047:DXD983711 EGZ983047:EGZ983711 EQV983047:EQV983711 FAR983047:FAR983711 FKN983047:FKN983711 FUJ983047:FUJ983711 GEF983047:GEF983711 GOB983047:GOB983711 GXX983047:GXX983711 HHT983047:HHT983711 HRP983047:HRP983711 IBL983047:IBL983711 ILH983047:ILH983711 IVD983047:IVD983711 JEZ983047:JEZ983711 JOV983047:JOV983711 JYR983047:JYR983711 KIN983047:KIN983711 KSJ983047:KSJ983711 LCF983047:LCF983711 LMB983047:LMB983711 LVX983047:LVX983711 MFT983047:MFT983711 MPP983047:MPP983711 MZL983047:MZL983711 NJH983047:NJH983711 NTD983047:NTD983711 OCZ983047:OCZ983711 OMV983047:OMV983711 OWR983047:OWR983711 PGN983047:PGN983711 PQJ983047:PQJ983711 QAF983047:QAF983711 QKB983047:QKB983711 QTX983047:QTX983711 RDT983047:RDT983711 RNP983047:RNP983711 RXL983047:RXL983711 SHH983047:SHH983711 SRD983047:SRD983711 TAZ983047:TAZ983711 TKV983047:TKV983711 TUR983047:TUR983711 UEN983047:UEN983711 UOJ983047:UOJ983711 UYF983047:UYF983711 VIB983047:VIB983711 VRX983047:VRX983711 WBT983047:WBT983711 WLP983047:WLP983711 WVL983047:WVL983711" xr:uid="{158D676D-FED3-4A26-BEF6-84D3ED4D57F5}">
      <formula1>закупочнаяпроцедура</formula1>
      <formula2>0</formula2>
    </dataValidation>
    <dataValidation type="list" allowBlank="1" showErrorMessage="1" sqref="R7:R671 JN7:JN671 TJ7:TJ671 ADF7:ADF671 ANB7:ANB671 AWX7:AWX671 BGT7:BGT671 BQP7:BQP671 CAL7:CAL671 CKH7:CKH671 CUD7:CUD671 DDZ7:DDZ671 DNV7:DNV671 DXR7:DXR671 EHN7:EHN671 ERJ7:ERJ671 FBF7:FBF671 FLB7:FLB671 FUX7:FUX671 GET7:GET671 GOP7:GOP671 GYL7:GYL671 HIH7:HIH671 HSD7:HSD671 IBZ7:IBZ671 ILV7:ILV671 IVR7:IVR671 JFN7:JFN671 JPJ7:JPJ671 JZF7:JZF671 KJB7:KJB671 KSX7:KSX671 LCT7:LCT671 LMP7:LMP671 LWL7:LWL671 MGH7:MGH671 MQD7:MQD671 MZZ7:MZZ671 NJV7:NJV671 NTR7:NTR671 ODN7:ODN671 ONJ7:ONJ671 OXF7:OXF671 PHB7:PHB671 PQX7:PQX671 QAT7:QAT671 QKP7:QKP671 QUL7:QUL671 REH7:REH671 ROD7:ROD671 RXZ7:RXZ671 SHV7:SHV671 SRR7:SRR671 TBN7:TBN671 TLJ7:TLJ671 TVF7:TVF671 UFB7:UFB671 UOX7:UOX671 UYT7:UYT671 VIP7:VIP671 VSL7:VSL671 WCH7:WCH671 WMD7:WMD671 WVZ7:WVZ671 R65543:R66207 JN65543:JN66207 TJ65543:TJ66207 ADF65543:ADF66207 ANB65543:ANB66207 AWX65543:AWX66207 BGT65543:BGT66207 BQP65543:BQP66207 CAL65543:CAL66207 CKH65543:CKH66207 CUD65543:CUD66207 DDZ65543:DDZ66207 DNV65543:DNV66207 DXR65543:DXR66207 EHN65543:EHN66207 ERJ65543:ERJ66207 FBF65543:FBF66207 FLB65543:FLB66207 FUX65543:FUX66207 GET65543:GET66207 GOP65543:GOP66207 GYL65543:GYL66207 HIH65543:HIH66207 HSD65543:HSD66207 IBZ65543:IBZ66207 ILV65543:ILV66207 IVR65543:IVR66207 JFN65543:JFN66207 JPJ65543:JPJ66207 JZF65543:JZF66207 KJB65543:KJB66207 KSX65543:KSX66207 LCT65543:LCT66207 LMP65543:LMP66207 LWL65543:LWL66207 MGH65543:MGH66207 MQD65543:MQD66207 MZZ65543:MZZ66207 NJV65543:NJV66207 NTR65543:NTR66207 ODN65543:ODN66207 ONJ65543:ONJ66207 OXF65543:OXF66207 PHB65543:PHB66207 PQX65543:PQX66207 QAT65543:QAT66207 QKP65543:QKP66207 QUL65543:QUL66207 REH65543:REH66207 ROD65543:ROD66207 RXZ65543:RXZ66207 SHV65543:SHV66207 SRR65543:SRR66207 TBN65543:TBN66207 TLJ65543:TLJ66207 TVF65543:TVF66207 UFB65543:UFB66207 UOX65543:UOX66207 UYT65543:UYT66207 VIP65543:VIP66207 VSL65543:VSL66207 WCH65543:WCH66207 WMD65543:WMD66207 WVZ65543:WVZ66207 R131079:R131743 JN131079:JN131743 TJ131079:TJ131743 ADF131079:ADF131743 ANB131079:ANB131743 AWX131079:AWX131743 BGT131079:BGT131743 BQP131079:BQP131743 CAL131079:CAL131743 CKH131079:CKH131743 CUD131079:CUD131743 DDZ131079:DDZ131743 DNV131079:DNV131743 DXR131079:DXR131743 EHN131079:EHN131743 ERJ131079:ERJ131743 FBF131079:FBF131743 FLB131079:FLB131743 FUX131079:FUX131743 GET131079:GET131743 GOP131079:GOP131743 GYL131079:GYL131743 HIH131079:HIH131743 HSD131079:HSD131743 IBZ131079:IBZ131743 ILV131079:ILV131743 IVR131079:IVR131743 JFN131079:JFN131743 JPJ131079:JPJ131743 JZF131079:JZF131743 KJB131079:KJB131743 KSX131079:KSX131743 LCT131079:LCT131743 LMP131079:LMP131743 LWL131079:LWL131743 MGH131079:MGH131743 MQD131079:MQD131743 MZZ131079:MZZ131743 NJV131079:NJV131743 NTR131079:NTR131743 ODN131079:ODN131743 ONJ131079:ONJ131743 OXF131079:OXF131743 PHB131079:PHB131743 PQX131079:PQX131743 QAT131079:QAT131743 QKP131079:QKP131743 QUL131079:QUL131743 REH131079:REH131743 ROD131079:ROD131743 RXZ131079:RXZ131743 SHV131079:SHV131743 SRR131079:SRR131743 TBN131079:TBN131743 TLJ131079:TLJ131743 TVF131079:TVF131743 UFB131079:UFB131743 UOX131079:UOX131743 UYT131079:UYT131743 VIP131079:VIP131743 VSL131079:VSL131743 WCH131079:WCH131743 WMD131079:WMD131743 WVZ131079:WVZ131743 R196615:R197279 JN196615:JN197279 TJ196615:TJ197279 ADF196615:ADF197279 ANB196615:ANB197279 AWX196615:AWX197279 BGT196615:BGT197279 BQP196615:BQP197279 CAL196615:CAL197279 CKH196615:CKH197279 CUD196615:CUD197279 DDZ196615:DDZ197279 DNV196615:DNV197279 DXR196615:DXR197279 EHN196615:EHN197279 ERJ196615:ERJ197279 FBF196615:FBF197279 FLB196615:FLB197279 FUX196615:FUX197279 GET196615:GET197279 GOP196615:GOP197279 GYL196615:GYL197279 HIH196615:HIH197279 HSD196615:HSD197279 IBZ196615:IBZ197279 ILV196615:ILV197279 IVR196615:IVR197279 JFN196615:JFN197279 JPJ196615:JPJ197279 JZF196615:JZF197279 KJB196615:KJB197279 KSX196615:KSX197279 LCT196615:LCT197279 LMP196615:LMP197279 LWL196615:LWL197279 MGH196615:MGH197279 MQD196615:MQD197279 MZZ196615:MZZ197279 NJV196615:NJV197279 NTR196615:NTR197279 ODN196615:ODN197279 ONJ196615:ONJ197279 OXF196615:OXF197279 PHB196615:PHB197279 PQX196615:PQX197279 QAT196615:QAT197279 QKP196615:QKP197279 QUL196615:QUL197279 REH196615:REH197279 ROD196615:ROD197279 RXZ196615:RXZ197279 SHV196615:SHV197279 SRR196615:SRR197279 TBN196615:TBN197279 TLJ196615:TLJ197279 TVF196615:TVF197279 UFB196615:UFB197279 UOX196615:UOX197279 UYT196615:UYT197279 VIP196615:VIP197279 VSL196615:VSL197279 WCH196615:WCH197279 WMD196615:WMD197279 WVZ196615:WVZ197279 R262151:R262815 JN262151:JN262815 TJ262151:TJ262815 ADF262151:ADF262815 ANB262151:ANB262815 AWX262151:AWX262815 BGT262151:BGT262815 BQP262151:BQP262815 CAL262151:CAL262815 CKH262151:CKH262815 CUD262151:CUD262815 DDZ262151:DDZ262815 DNV262151:DNV262815 DXR262151:DXR262815 EHN262151:EHN262815 ERJ262151:ERJ262815 FBF262151:FBF262815 FLB262151:FLB262815 FUX262151:FUX262815 GET262151:GET262815 GOP262151:GOP262815 GYL262151:GYL262815 HIH262151:HIH262815 HSD262151:HSD262815 IBZ262151:IBZ262815 ILV262151:ILV262815 IVR262151:IVR262815 JFN262151:JFN262815 JPJ262151:JPJ262815 JZF262151:JZF262815 KJB262151:KJB262815 KSX262151:KSX262815 LCT262151:LCT262815 LMP262151:LMP262815 LWL262151:LWL262815 MGH262151:MGH262815 MQD262151:MQD262815 MZZ262151:MZZ262815 NJV262151:NJV262815 NTR262151:NTR262815 ODN262151:ODN262815 ONJ262151:ONJ262815 OXF262151:OXF262815 PHB262151:PHB262815 PQX262151:PQX262815 QAT262151:QAT262815 QKP262151:QKP262815 QUL262151:QUL262815 REH262151:REH262815 ROD262151:ROD262815 RXZ262151:RXZ262815 SHV262151:SHV262815 SRR262151:SRR262815 TBN262151:TBN262815 TLJ262151:TLJ262815 TVF262151:TVF262815 UFB262151:UFB262815 UOX262151:UOX262815 UYT262151:UYT262815 VIP262151:VIP262815 VSL262151:VSL262815 WCH262151:WCH262815 WMD262151:WMD262815 WVZ262151:WVZ262815 R327687:R328351 JN327687:JN328351 TJ327687:TJ328351 ADF327687:ADF328351 ANB327687:ANB328351 AWX327687:AWX328351 BGT327687:BGT328351 BQP327687:BQP328351 CAL327687:CAL328351 CKH327687:CKH328351 CUD327687:CUD328351 DDZ327687:DDZ328351 DNV327687:DNV328351 DXR327687:DXR328351 EHN327687:EHN328351 ERJ327687:ERJ328351 FBF327687:FBF328351 FLB327687:FLB328351 FUX327687:FUX328351 GET327687:GET328351 GOP327687:GOP328351 GYL327687:GYL328351 HIH327687:HIH328351 HSD327687:HSD328351 IBZ327687:IBZ328351 ILV327687:ILV328351 IVR327687:IVR328351 JFN327687:JFN328351 JPJ327687:JPJ328351 JZF327687:JZF328351 KJB327687:KJB328351 KSX327687:KSX328351 LCT327687:LCT328351 LMP327687:LMP328351 LWL327687:LWL328351 MGH327687:MGH328351 MQD327687:MQD328351 MZZ327687:MZZ328351 NJV327687:NJV328351 NTR327687:NTR328351 ODN327687:ODN328351 ONJ327687:ONJ328351 OXF327687:OXF328351 PHB327687:PHB328351 PQX327687:PQX328351 QAT327687:QAT328351 QKP327687:QKP328351 QUL327687:QUL328351 REH327687:REH328351 ROD327687:ROD328351 RXZ327687:RXZ328351 SHV327687:SHV328351 SRR327687:SRR328351 TBN327687:TBN328351 TLJ327687:TLJ328351 TVF327687:TVF328351 UFB327687:UFB328351 UOX327687:UOX328351 UYT327687:UYT328351 VIP327687:VIP328351 VSL327687:VSL328351 WCH327687:WCH328351 WMD327687:WMD328351 WVZ327687:WVZ328351 R393223:R393887 JN393223:JN393887 TJ393223:TJ393887 ADF393223:ADF393887 ANB393223:ANB393887 AWX393223:AWX393887 BGT393223:BGT393887 BQP393223:BQP393887 CAL393223:CAL393887 CKH393223:CKH393887 CUD393223:CUD393887 DDZ393223:DDZ393887 DNV393223:DNV393887 DXR393223:DXR393887 EHN393223:EHN393887 ERJ393223:ERJ393887 FBF393223:FBF393887 FLB393223:FLB393887 FUX393223:FUX393887 GET393223:GET393887 GOP393223:GOP393887 GYL393223:GYL393887 HIH393223:HIH393887 HSD393223:HSD393887 IBZ393223:IBZ393887 ILV393223:ILV393887 IVR393223:IVR393887 JFN393223:JFN393887 JPJ393223:JPJ393887 JZF393223:JZF393887 KJB393223:KJB393887 KSX393223:KSX393887 LCT393223:LCT393887 LMP393223:LMP393887 LWL393223:LWL393887 MGH393223:MGH393887 MQD393223:MQD393887 MZZ393223:MZZ393887 NJV393223:NJV393887 NTR393223:NTR393887 ODN393223:ODN393887 ONJ393223:ONJ393887 OXF393223:OXF393887 PHB393223:PHB393887 PQX393223:PQX393887 QAT393223:QAT393887 QKP393223:QKP393887 QUL393223:QUL393887 REH393223:REH393887 ROD393223:ROD393887 RXZ393223:RXZ393887 SHV393223:SHV393887 SRR393223:SRR393887 TBN393223:TBN393887 TLJ393223:TLJ393887 TVF393223:TVF393887 UFB393223:UFB393887 UOX393223:UOX393887 UYT393223:UYT393887 VIP393223:VIP393887 VSL393223:VSL393887 WCH393223:WCH393887 WMD393223:WMD393887 WVZ393223:WVZ393887 R458759:R459423 JN458759:JN459423 TJ458759:TJ459423 ADF458759:ADF459423 ANB458759:ANB459423 AWX458759:AWX459423 BGT458759:BGT459423 BQP458759:BQP459423 CAL458759:CAL459423 CKH458759:CKH459423 CUD458759:CUD459423 DDZ458759:DDZ459423 DNV458759:DNV459423 DXR458759:DXR459423 EHN458759:EHN459423 ERJ458759:ERJ459423 FBF458759:FBF459423 FLB458759:FLB459423 FUX458759:FUX459423 GET458759:GET459423 GOP458759:GOP459423 GYL458759:GYL459423 HIH458759:HIH459423 HSD458759:HSD459423 IBZ458759:IBZ459423 ILV458759:ILV459423 IVR458759:IVR459423 JFN458759:JFN459423 JPJ458759:JPJ459423 JZF458759:JZF459423 KJB458759:KJB459423 KSX458759:KSX459423 LCT458759:LCT459423 LMP458759:LMP459423 LWL458759:LWL459423 MGH458759:MGH459423 MQD458759:MQD459423 MZZ458759:MZZ459423 NJV458759:NJV459423 NTR458759:NTR459423 ODN458759:ODN459423 ONJ458759:ONJ459423 OXF458759:OXF459423 PHB458759:PHB459423 PQX458759:PQX459423 QAT458759:QAT459423 QKP458759:QKP459423 QUL458759:QUL459423 REH458759:REH459423 ROD458759:ROD459423 RXZ458759:RXZ459423 SHV458759:SHV459423 SRR458759:SRR459423 TBN458759:TBN459423 TLJ458759:TLJ459423 TVF458759:TVF459423 UFB458759:UFB459423 UOX458759:UOX459423 UYT458759:UYT459423 VIP458759:VIP459423 VSL458759:VSL459423 WCH458759:WCH459423 WMD458759:WMD459423 WVZ458759:WVZ459423 R524295:R524959 JN524295:JN524959 TJ524295:TJ524959 ADF524295:ADF524959 ANB524295:ANB524959 AWX524295:AWX524959 BGT524295:BGT524959 BQP524295:BQP524959 CAL524295:CAL524959 CKH524295:CKH524959 CUD524295:CUD524959 DDZ524295:DDZ524959 DNV524295:DNV524959 DXR524295:DXR524959 EHN524295:EHN524959 ERJ524295:ERJ524959 FBF524295:FBF524959 FLB524295:FLB524959 FUX524295:FUX524959 GET524295:GET524959 GOP524295:GOP524959 GYL524295:GYL524959 HIH524295:HIH524959 HSD524295:HSD524959 IBZ524295:IBZ524959 ILV524295:ILV524959 IVR524295:IVR524959 JFN524295:JFN524959 JPJ524295:JPJ524959 JZF524295:JZF524959 KJB524295:KJB524959 KSX524295:KSX524959 LCT524295:LCT524959 LMP524295:LMP524959 LWL524295:LWL524959 MGH524295:MGH524959 MQD524295:MQD524959 MZZ524295:MZZ524959 NJV524295:NJV524959 NTR524295:NTR524959 ODN524295:ODN524959 ONJ524295:ONJ524959 OXF524295:OXF524959 PHB524295:PHB524959 PQX524295:PQX524959 QAT524295:QAT524959 QKP524295:QKP524959 QUL524295:QUL524959 REH524295:REH524959 ROD524295:ROD524959 RXZ524295:RXZ524959 SHV524295:SHV524959 SRR524295:SRR524959 TBN524295:TBN524959 TLJ524295:TLJ524959 TVF524295:TVF524959 UFB524295:UFB524959 UOX524295:UOX524959 UYT524295:UYT524959 VIP524295:VIP524959 VSL524295:VSL524959 WCH524295:WCH524959 WMD524295:WMD524959 WVZ524295:WVZ524959 R589831:R590495 JN589831:JN590495 TJ589831:TJ590495 ADF589831:ADF590495 ANB589831:ANB590495 AWX589831:AWX590495 BGT589831:BGT590495 BQP589831:BQP590495 CAL589831:CAL590495 CKH589831:CKH590495 CUD589831:CUD590495 DDZ589831:DDZ590495 DNV589831:DNV590495 DXR589831:DXR590495 EHN589831:EHN590495 ERJ589831:ERJ590495 FBF589831:FBF590495 FLB589831:FLB590495 FUX589831:FUX590495 GET589831:GET590495 GOP589831:GOP590495 GYL589831:GYL590495 HIH589831:HIH590495 HSD589831:HSD590495 IBZ589831:IBZ590495 ILV589831:ILV590495 IVR589831:IVR590495 JFN589831:JFN590495 JPJ589831:JPJ590495 JZF589831:JZF590495 KJB589831:KJB590495 KSX589831:KSX590495 LCT589831:LCT590495 LMP589831:LMP590495 LWL589831:LWL590495 MGH589831:MGH590495 MQD589831:MQD590495 MZZ589831:MZZ590495 NJV589831:NJV590495 NTR589831:NTR590495 ODN589831:ODN590495 ONJ589831:ONJ590495 OXF589831:OXF590495 PHB589831:PHB590495 PQX589831:PQX590495 QAT589831:QAT590495 QKP589831:QKP590495 QUL589831:QUL590495 REH589831:REH590495 ROD589831:ROD590495 RXZ589831:RXZ590495 SHV589831:SHV590495 SRR589831:SRR590495 TBN589831:TBN590495 TLJ589831:TLJ590495 TVF589831:TVF590495 UFB589831:UFB590495 UOX589831:UOX590495 UYT589831:UYT590495 VIP589831:VIP590495 VSL589831:VSL590495 WCH589831:WCH590495 WMD589831:WMD590495 WVZ589831:WVZ590495 R655367:R656031 JN655367:JN656031 TJ655367:TJ656031 ADF655367:ADF656031 ANB655367:ANB656031 AWX655367:AWX656031 BGT655367:BGT656031 BQP655367:BQP656031 CAL655367:CAL656031 CKH655367:CKH656031 CUD655367:CUD656031 DDZ655367:DDZ656031 DNV655367:DNV656031 DXR655367:DXR656031 EHN655367:EHN656031 ERJ655367:ERJ656031 FBF655367:FBF656031 FLB655367:FLB656031 FUX655367:FUX656031 GET655367:GET656031 GOP655367:GOP656031 GYL655367:GYL656031 HIH655367:HIH656031 HSD655367:HSD656031 IBZ655367:IBZ656031 ILV655367:ILV656031 IVR655367:IVR656031 JFN655367:JFN656031 JPJ655367:JPJ656031 JZF655367:JZF656031 KJB655367:KJB656031 KSX655367:KSX656031 LCT655367:LCT656031 LMP655367:LMP656031 LWL655367:LWL656031 MGH655367:MGH656031 MQD655367:MQD656031 MZZ655367:MZZ656031 NJV655367:NJV656031 NTR655367:NTR656031 ODN655367:ODN656031 ONJ655367:ONJ656031 OXF655367:OXF656031 PHB655367:PHB656031 PQX655367:PQX656031 QAT655367:QAT656031 QKP655367:QKP656031 QUL655367:QUL656031 REH655367:REH656031 ROD655367:ROD656031 RXZ655367:RXZ656031 SHV655367:SHV656031 SRR655367:SRR656031 TBN655367:TBN656031 TLJ655367:TLJ656031 TVF655367:TVF656031 UFB655367:UFB656031 UOX655367:UOX656031 UYT655367:UYT656031 VIP655367:VIP656031 VSL655367:VSL656031 WCH655367:WCH656031 WMD655367:WMD656031 WVZ655367:WVZ656031 R720903:R721567 JN720903:JN721567 TJ720903:TJ721567 ADF720903:ADF721567 ANB720903:ANB721567 AWX720903:AWX721567 BGT720903:BGT721567 BQP720903:BQP721567 CAL720903:CAL721567 CKH720903:CKH721567 CUD720903:CUD721567 DDZ720903:DDZ721567 DNV720903:DNV721567 DXR720903:DXR721567 EHN720903:EHN721567 ERJ720903:ERJ721567 FBF720903:FBF721567 FLB720903:FLB721567 FUX720903:FUX721567 GET720903:GET721567 GOP720903:GOP721567 GYL720903:GYL721567 HIH720903:HIH721567 HSD720903:HSD721567 IBZ720903:IBZ721567 ILV720903:ILV721567 IVR720903:IVR721567 JFN720903:JFN721567 JPJ720903:JPJ721567 JZF720903:JZF721567 KJB720903:KJB721567 KSX720903:KSX721567 LCT720903:LCT721567 LMP720903:LMP721567 LWL720903:LWL721567 MGH720903:MGH721567 MQD720903:MQD721567 MZZ720903:MZZ721567 NJV720903:NJV721567 NTR720903:NTR721567 ODN720903:ODN721567 ONJ720903:ONJ721567 OXF720903:OXF721567 PHB720903:PHB721567 PQX720903:PQX721567 QAT720903:QAT721567 QKP720903:QKP721567 QUL720903:QUL721567 REH720903:REH721567 ROD720903:ROD721567 RXZ720903:RXZ721567 SHV720903:SHV721567 SRR720903:SRR721567 TBN720903:TBN721567 TLJ720903:TLJ721567 TVF720903:TVF721567 UFB720903:UFB721567 UOX720903:UOX721567 UYT720903:UYT721567 VIP720903:VIP721567 VSL720903:VSL721567 WCH720903:WCH721567 WMD720903:WMD721567 WVZ720903:WVZ721567 R786439:R787103 JN786439:JN787103 TJ786439:TJ787103 ADF786439:ADF787103 ANB786439:ANB787103 AWX786439:AWX787103 BGT786439:BGT787103 BQP786439:BQP787103 CAL786439:CAL787103 CKH786439:CKH787103 CUD786439:CUD787103 DDZ786439:DDZ787103 DNV786439:DNV787103 DXR786439:DXR787103 EHN786439:EHN787103 ERJ786439:ERJ787103 FBF786439:FBF787103 FLB786439:FLB787103 FUX786439:FUX787103 GET786439:GET787103 GOP786439:GOP787103 GYL786439:GYL787103 HIH786439:HIH787103 HSD786439:HSD787103 IBZ786439:IBZ787103 ILV786439:ILV787103 IVR786439:IVR787103 JFN786439:JFN787103 JPJ786439:JPJ787103 JZF786439:JZF787103 KJB786439:KJB787103 KSX786439:KSX787103 LCT786439:LCT787103 LMP786439:LMP787103 LWL786439:LWL787103 MGH786439:MGH787103 MQD786439:MQD787103 MZZ786439:MZZ787103 NJV786439:NJV787103 NTR786439:NTR787103 ODN786439:ODN787103 ONJ786439:ONJ787103 OXF786439:OXF787103 PHB786439:PHB787103 PQX786439:PQX787103 QAT786439:QAT787103 QKP786439:QKP787103 QUL786439:QUL787103 REH786439:REH787103 ROD786439:ROD787103 RXZ786439:RXZ787103 SHV786439:SHV787103 SRR786439:SRR787103 TBN786439:TBN787103 TLJ786439:TLJ787103 TVF786439:TVF787103 UFB786439:UFB787103 UOX786439:UOX787103 UYT786439:UYT787103 VIP786439:VIP787103 VSL786439:VSL787103 WCH786439:WCH787103 WMD786439:WMD787103 WVZ786439:WVZ787103 R851975:R852639 JN851975:JN852639 TJ851975:TJ852639 ADF851975:ADF852639 ANB851975:ANB852639 AWX851975:AWX852639 BGT851975:BGT852639 BQP851975:BQP852639 CAL851975:CAL852639 CKH851975:CKH852639 CUD851975:CUD852639 DDZ851975:DDZ852639 DNV851975:DNV852639 DXR851975:DXR852639 EHN851975:EHN852639 ERJ851975:ERJ852639 FBF851975:FBF852639 FLB851975:FLB852639 FUX851975:FUX852639 GET851975:GET852639 GOP851975:GOP852639 GYL851975:GYL852639 HIH851975:HIH852639 HSD851975:HSD852639 IBZ851975:IBZ852639 ILV851975:ILV852639 IVR851975:IVR852639 JFN851975:JFN852639 JPJ851975:JPJ852639 JZF851975:JZF852639 KJB851975:KJB852639 KSX851975:KSX852639 LCT851975:LCT852639 LMP851975:LMP852639 LWL851975:LWL852639 MGH851975:MGH852639 MQD851975:MQD852639 MZZ851975:MZZ852639 NJV851975:NJV852639 NTR851975:NTR852639 ODN851975:ODN852639 ONJ851975:ONJ852639 OXF851975:OXF852639 PHB851975:PHB852639 PQX851975:PQX852639 QAT851975:QAT852639 QKP851975:QKP852639 QUL851975:QUL852639 REH851975:REH852639 ROD851975:ROD852639 RXZ851975:RXZ852639 SHV851975:SHV852639 SRR851975:SRR852639 TBN851975:TBN852639 TLJ851975:TLJ852639 TVF851975:TVF852639 UFB851975:UFB852639 UOX851975:UOX852639 UYT851975:UYT852639 VIP851975:VIP852639 VSL851975:VSL852639 WCH851975:WCH852639 WMD851975:WMD852639 WVZ851975:WVZ852639 R917511:R918175 JN917511:JN918175 TJ917511:TJ918175 ADF917511:ADF918175 ANB917511:ANB918175 AWX917511:AWX918175 BGT917511:BGT918175 BQP917511:BQP918175 CAL917511:CAL918175 CKH917511:CKH918175 CUD917511:CUD918175 DDZ917511:DDZ918175 DNV917511:DNV918175 DXR917511:DXR918175 EHN917511:EHN918175 ERJ917511:ERJ918175 FBF917511:FBF918175 FLB917511:FLB918175 FUX917511:FUX918175 GET917511:GET918175 GOP917511:GOP918175 GYL917511:GYL918175 HIH917511:HIH918175 HSD917511:HSD918175 IBZ917511:IBZ918175 ILV917511:ILV918175 IVR917511:IVR918175 JFN917511:JFN918175 JPJ917511:JPJ918175 JZF917511:JZF918175 KJB917511:KJB918175 KSX917511:KSX918175 LCT917511:LCT918175 LMP917511:LMP918175 LWL917511:LWL918175 MGH917511:MGH918175 MQD917511:MQD918175 MZZ917511:MZZ918175 NJV917511:NJV918175 NTR917511:NTR918175 ODN917511:ODN918175 ONJ917511:ONJ918175 OXF917511:OXF918175 PHB917511:PHB918175 PQX917511:PQX918175 QAT917511:QAT918175 QKP917511:QKP918175 QUL917511:QUL918175 REH917511:REH918175 ROD917511:ROD918175 RXZ917511:RXZ918175 SHV917511:SHV918175 SRR917511:SRR918175 TBN917511:TBN918175 TLJ917511:TLJ918175 TVF917511:TVF918175 UFB917511:UFB918175 UOX917511:UOX918175 UYT917511:UYT918175 VIP917511:VIP918175 VSL917511:VSL918175 WCH917511:WCH918175 WMD917511:WMD918175 WVZ917511:WVZ918175 R983047:R983711 JN983047:JN983711 TJ983047:TJ983711 ADF983047:ADF983711 ANB983047:ANB983711 AWX983047:AWX983711 BGT983047:BGT983711 BQP983047:BQP983711 CAL983047:CAL983711 CKH983047:CKH983711 CUD983047:CUD983711 DDZ983047:DDZ983711 DNV983047:DNV983711 DXR983047:DXR983711 EHN983047:EHN983711 ERJ983047:ERJ983711 FBF983047:FBF983711 FLB983047:FLB983711 FUX983047:FUX983711 GET983047:GET983711 GOP983047:GOP983711 GYL983047:GYL983711 HIH983047:HIH983711 HSD983047:HSD983711 IBZ983047:IBZ983711 ILV983047:ILV983711 IVR983047:IVR983711 JFN983047:JFN983711 JPJ983047:JPJ983711 JZF983047:JZF983711 KJB983047:KJB983711 KSX983047:KSX983711 LCT983047:LCT983711 LMP983047:LMP983711 LWL983047:LWL983711 MGH983047:MGH983711 MQD983047:MQD983711 MZZ983047:MZZ983711 NJV983047:NJV983711 NTR983047:NTR983711 ODN983047:ODN983711 ONJ983047:ONJ983711 OXF983047:OXF983711 PHB983047:PHB983711 PQX983047:PQX983711 QAT983047:QAT983711 QKP983047:QKP983711 QUL983047:QUL983711 REH983047:REH983711 ROD983047:ROD983711 RXZ983047:RXZ983711 SHV983047:SHV983711 SRR983047:SRR983711 TBN983047:TBN983711 TLJ983047:TLJ983711 TVF983047:TVF983711 UFB983047:UFB983711 UOX983047:UOX983711 UYT983047:UYT983711 VIP983047:VIP983711 VSL983047:VSL983711 WCH983047:WCH983711 WMD983047:WMD983711 WVZ983047:WVZ983711" xr:uid="{16E802CB-31F0-42E4-8F39-75F65F0C21AA}">
      <formula1>Подгруппа</formula1>
      <formula2>0</formula2>
    </dataValidation>
    <dataValidation type="list" allowBlank="1" showErrorMessage="1" sqref="E7:E671 JA7:JA671 SW7:SW671 ACS7:ACS671 AMO7:AMO671 AWK7:AWK671 BGG7:BGG671 BQC7:BQC671 BZY7:BZY671 CJU7:CJU671 CTQ7:CTQ671 DDM7:DDM671 DNI7:DNI671 DXE7:DXE671 EHA7:EHA671 EQW7:EQW671 FAS7:FAS671 FKO7:FKO671 FUK7:FUK671 GEG7:GEG671 GOC7:GOC671 GXY7:GXY671 HHU7:HHU671 HRQ7:HRQ671 IBM7:IBM671 ILI7:ILI671 IVE7:IVE671 JFA7:JFA671 JOW7:JOW671 JYS7:JYS671 KIO7:KIO671 KSK7:KSK671 LCG7:LCG671 LMC7:LMC671 LVY7:LVY671 MFU7:MFU671 MPQ7:MPQ671 MZM7:MZM671 NJI7:NJI671 NTE7:NTE671 ODA7:ODA671 OMW7:OMW671 OWS7:OWS671 PGO7:PGO671 PQK7:PQK671 QAG7:QAG671 QKC7:QKC671 QTY7:QTY671 RDU7:RDU671 RNQ7:RNQ671 RXM7:RXM671 SHI7:SHI671 SRE7:SRE671 TBA7:TBA671 TKW7:TKW671 TUS7:TUS671 UEO7:UEO671 UOK7:UOK671 UYG7:UYG671 VIC7:VIC671 VRY7:VRY671 WBU7:WBU671 WLQ7:WLQ671 WVM7:WVM671 E65543:E66207 JA65543:JA66207 SW65543:SW66207 ACS65543:ACS66207 AMO65543:AMO66207 AWK65543:AWK66207 BGG65543:BGG66207 BQC65543:BQC66207 BZY65543:BZY66207 CJU65543:CJU66207 CTQ65543:CTQ66207 DDM65543:DDM66207 DNI65543:DNI66207 DXE65543:DXE66207 EHA65543:EHA66207 EQW65543:EQW66207 FAS65543:FAS66207 FKO65543:FKO66207 FUK65543:FUK66207 GEG65543:GEG66207 GOC65543:GOC66207 GXY65543:GXY66207 HHU65543:HHU66207 HRQ65543:HRQ66207 IBM65543:IBM66207 ILI65543:ILI66207 IVE65543:IVE66207 JFA65543:JFA66207 JOW65543:JOW66207 JYS65543:JYS66207 KIO65543:KIO66207 KSK65543:KSK66207 LCG65543:LCG66207 LMC65543:LMC66207 LVY65543:LVY66207 MFU65543:MFU66207 MPQ65543:MPQ66207 MZM65543:MZM66207 NJI65543:NJI66207 NTE65543:NTE66207 ODA65543:ODA66207 OMW65543:OMW66207 OWS65543:OWS66207 PGO65543:PGO66207 PQK65543:PQK66207 QAG65543:QAG66207 QKC65543:QKC66207 QTY65543:QTY66207 RDU65543:RDU66207 RNQ65543:RNQ66207 RXM65543:RXM66207 SHI65543:SHI66207 SRE65543:SRE66207 TBA65543:TBA66207 TKW65543:TKW66207 TUS65543:TUS66207 UEO65543:UEO66207 UOK65543:UOK66207 UYG65543:UYG66207 VIC65543:VIC66207 VRY65543:VRY66207 WBU65543:WBU66207 WLQ65543:WLQ66207 WVM65543:WVM66207 E131079:E131743 JA131079:JA131743 SW131079:SW131743 ACS131079:ACS131743 AMO131079:AMO131743 AWK131079:AWK131743 BGG131079:BGG131743 BQC131079:BQC131743 BZY131079:BZY131743 CJU131079:CJU131743 CTQ131079:CTQ131743 DDM131079:DDM131743 DNI131079:DNI131743 DXE131079:DXE131743 EHA131079:EHA131743 EQW131079:EQW131743 FAS131079:FAS131743 FKO131079:FKO131743 FUK131079:FUK131743 GEG131079:GEG131743 GOC131079:GOC131743 GXY131079:GXY131743 HHU131079:HHU131743 HRQ131079:HRQ131743 IBM131079:IBM131743 ILI131079:ILI131743 IVE131079:IVE131743 JFA131079:JFA131743 JOW131079:JOW131743 JYS131079:JYS131743 KIO131079:KIO131743 KSK131079:KSK131743 LCG131079:LCG131743 LMC131079:LMC131743 LVY131079:LVY131743 MFU131079:MFU131743 MPQ131079:MPQ131743 MZM131079:MZM131743 NJI131079:NJI131743 NTE131079:NTE131743 ODA131079:ODA131743 OMW131079:OMW131743 OWS131079:OWS131743 PGO131079:PGO131743 PQK131079:PQK131743 QAG131079:QAG131743 QKC131079:QKC131743 QTY131079:QTY131743 RDU131079:RDU131743 RNQ131079:RNQ131743 RXM131079:RXM131743 SHI131079:SHI131743 SRE131079:SRE131743 TBA131079:TBA131743 TKW131079:TKW131743 TUS131079:TUS131743 UEO131079:UEO131743 UOK131079:UOK131743 UYG131079:UYG131743 VIC131079:VIC131743 VRY131079:VRY131743 WBU131079:WBU131743 WLQ131079:WLQ131743 WVM131079:WVM131743 E196615:E197279 JA196615:JA197279 SW196615:SW197279 ACS196615:ACS197279 AMO196615:AMO197279 AWK196615:AWK197279 BGG196615:BGG197279 BQC196615:BQC197279 BZY196615:BZY197279 CJU196615:CJU197279 CTQ196615:CTQ197279 DDM196615:DDM197279 DNI196615:DNI197279 DXE196615:DXE197279 EHA196615:EHA197279 EQW196615:EQW197279 FAS196615:FAS197279 FKO196615:FKO197279 FUK196615:FUK197279 GEG196615:GEG197279 GOC196615:GOC197279 GXY196615:GXY197279 HHU196615:HHU197279 HRQ196615:HRQ197279 IBM196615:IBM197279 ILI196615:ILI197279 IVE196615:IVE197279 JFA196615:JFA197279 JOW196615:JOW197279 JYS196615:JYS197279 KIO196615:KIO197279 KSK196615:KSK197279 LCG196615:LCG197279 LMC196615:LMC197279 LVY196615:LVY197279 MFU196615:MFU197279 MPQ196615:MPQ197279 MZM196615:MZM197279 NJI196615:NJI197279 NTE196615:NTE197279 ODA196615:ODA197279 OMW196615:OMW197279 OWS196615:OWS197279 PGO196615:PGO197279 PQK196615:PQK197279 QAG196615:QAG197279 QKC196615:QKC197279 QTY196615:QTY197279 RDU196615:RDU197279 RNQ196615:RNQ197279 RXM196615:RXM197279 SHI196615:SHI197279 SRE196615:SRE197279 TBA196615:TBA197279 TKW196615:TKW197279 TUS196615:TUS197279 UEO196615:UEO197279 UOK196615:UOK197279 UYG196615:UYG197279 VIC196615:VIC197279 VRY196615:VRY197279 WBU196615:WBU197279 WLQ196615:WLQ197279 WVM196615:WVM197279 E262151:E262815 JA262151:JA262815 SW262151:SW262815 ACS262151:ACS262815 AMO262151:AMO262815 AWK262151:AWK262815 BGG262151:BGG262815 BQC262151:BQC262815 BZY262151:BZY262815 CJU262151:CJU262815 CTQ262151:CTQ262815 DDM262151:DDM262815 DNI262151:DNI262815 DXE262151:DXE262815 EHA262151:EHA262815 EQW262151:EQW262815 FAS262151:FAS262815 FKO262151:FKO262815 FUK262151:FUK262815 GEG262151:GEG262815 GOC262151:GOC262815 GXY262151:GXY262815 HHU262151:HHU262815 HRQ262151:HRQ262815 IBM262151:IBM262815 ILI262151:ILI262815 IVE262151:IVE262815 JFA262151:JFA262815 JOW262151:JOW262815 JYS262151:JYS262815 KIO262151:KIO262815 KSK262151:KSK262815 LCG262151:LCG262815 LMC262151:LMC262815 LVY262151:LVY262815 MFU262151:MFU262815 MPQ262151:MPQ262815 MZM262151:MZM262815 NJI262151:NJI262815 NTE262151:NTE262815 ODA262151:ODA262815 OMW262151:OMW262815 OWS262151:OWS262815 PGO262151:PGO262815 PQK262151:PQK262815 QAG262151:QAG262815 QKC262151:QKC262815 QTY262151:QTY262815 RDU262151:RDU262815 RNQ262151:RNQ262815 RXM262151:RXM262815 SHI262151:SHI262815 SRE262151:SRE262815 TBA262151:TBA262815 TKW262151:TKW262815 TUS262151:TUS262815 UEO262151:UEO262815 UOK262151:UOK262815 UYG262151:UYG262815 VIC262151:VIC262815 VRY262151:VRY262815 WBU262151:WBU262815 WLQ262151:WLQ262815 WVM262151:WVM262815 E327687:E328351 JA327687:JA328351 SW327687:SW328351 ACS327687:ACS328351 AMO327687:AMO328351 AWK327687:AWK328351 BGG327687:BGG328351 BQC327687:BQC328351 BZY327687:BZY328351 CJU327687:CJU328351 CTQ327687:CTQ328351 DDM327687:DDM328351 DNI327687:DNI328351 DXE327687:DXE328351 EHA327687:EHA328351 EQW327687:EQW328351 FAS327687:FAS328351 FKO327687:FKO328351 FUK327687:FUK328351 GEG327687:GEG328351 GOC327687:GOC328351 GXY327687:GXY328351 HHU327687:HHU328351 HRQ327687:HRQ328351 IBM327687:IBM328351 ILI327687:ILI328351 IVE327687:IVE328351 JFA327687:JFA328351 JOW327687:JOW328351 JYS327687:JYS328351 KIO327687:KIO328351 KSK327687:KSK328351 LCG327687:LCG328351 LMC327687:LMC328351 LVY327687:LVY328351 MFU327687:MFU328351 MPQ327687:MPQ328351 MZM327687:MZM328351 NJI327687:NJI328351 NTE327687:NTE328351 ODA327687:ODA328351 OMW327687:OMW328351 OWS327687:OWS328351 PGO327687:PGO328351 PQK327687:PQK328351 QAG327687:QAG328351 QKC327687:QKC328351 QTY327687:QTY328351 RDU327687:RDU328351 RNQ327687:RNQ328351 RXM327687:RXM328351 SHI327687:SHI328351 SRE327687:SRE328351 TBA327687:TBA328351 TKW327687:TKW328351 TUS327687:TUS328351 UEO327687:UEO328351 UOK327687:UOK328351 UYG327687:UYG328351 VIC327687:VIC328351 VRY327687:VRY328351 WBU327687:WBU328351 WLQ327687:WLQ328351 WVM327687:WVM328351 E393223:E393887 JA393223:JA393887 SW393223:SW393887 ACS393223:ACS393887 AMO393223:AMO393887 AWK393223:AWK393887 BGG393223:BGG393887 BQC393223:BQC393887 BZY393223:BZY393887 CJU393223:CJU393887 CTQ393223:CTQ393887 DDM393223:DDM393887 DNI393223:DNI393887 DXE393223:DXE393887 EHA393223:EHA393887 EQW393223:EQW393887 FAS393223:FAS393887 FKO393223:FKO393887 FUK393223:FUK393887 GEG393223:GEG393887 GOC393223:GOC393887 GXY393223:GXY393887 HHU393223:HHU393887 HRQ393223:HRQ393887 IBM393223:IBM393887 ILI393223:ILI393887 IVE393223:IVE393887 JFA393223:JFA393887 JOW393223:JOW393887 JYS393223:JYS393887 KIO393223:KIO393887 KSK393223:KSK393887 LCG393223:LCG393887 LMC393223:LMC393887 LVY393223:LVY393887 MFU393223:MFU393887 MPQ393223:MPQ393887 MZM393223:MZM393887 NJI393223:NJI393887 NTE393223:NTE393887 ODA393223:ODA393887 OMW393223:OMW393887 OWS393223:OWS393887 PGO393223:PGO393887 PQK393223:PQK393887 QAG393223:QAG393887 QKC393223:QKC393887 QTY393223:QTY393887 RDU393223:RDU393887 RNQ393223:RNQ393887 RXM393223:RXM393887 SHI393223:SHI393887 SRE393223:SRE393887 TBA393223:TBA393887 TKW393223:TKW393887 TUS393223:TUS393887 UEO393223:UEO393887 UOK393223:UOK393887 UYG393223:UYG393887 VIC393223:VIC393887 VRY393223:VRY393887 WBU393223:WBU393887 WLQ393223:WLQ393887 WVM393223:WVM393887 E458759:E459423 JA458759:JA459423 SW458759:SW459423 ACS458759:ACS459423 AMO458759:AMO459423 AWK458759:AWK459423 BGG458759:BGG459423 BQC458759:BQC459423 BZY458759:BZY459423 CJU458759:CJU459423 CTQ458759:CTQ459423 DDM458759:DDM459423 DNI458759:DNI459423 DXE458759:DXE459423 EHA458759:EHA459423 EQW458759:EQW459423 FAS458759:FAS459423 FKO458759:FKO459423 FUK458759:FUK459423 GEG458759:GEG459423 GOC458759:GOC459423 GXY458759:GXY459423 HHU458759:HHU459423 HRQ458759:HRQ459423 IBM458759:IBM459423 ILI458759:ILI459423 IVE458759:IVE459423 JFA458759:JFA459423 JOW458759:JOW459423 JYS458759:JYS459423 KIO458759:KIO459423 KSK458759:KSK459423 LCG458759:LCG459423 LMC458759:LMC459423 LVY458759:LVY459423 MFU458759:MFU459423 MPQ458759:MPQ459423 MZM458759:MZM459423 NJI458759:NJI459423 NTE458759:NTE459423 ODA458759:ODA459423 OMW458759:OMW459423 OWS458759:OWS459423 PGO458759:PGO459423 PQK458759:PQK459423 QAG458759:QAG459423 QKC458759:QKC459423 QTY458759:QTY459423 RDU458759:RDU459423 RNQ458759:RNQ459423 RXM458759:RXM459423 SHI458759:SHI459423 SRE458759:SRE459423 TBA458759:TBA459423 TKW458759:TKW459423 TUS458759:TUS459423 UEO458759:UEO459423 UOK458759:UOK459423 UYG458759:UYG459423 VIC458759:VIC459423 VRY458759:VRY459423 WBU458759:WBU459423 WLQ458759:WLQ459423 WVM458759:WVM459423 E524295:E524959 JA524295:JA524959 SW524295:SW524959 ACS524295:ACS524959 AMO524295:AMO524959 AWK524295:AWK524959 BGG524295:BGG524959 BQC524295:BQC524959 BZY524295:BZY524959 CJU524295:CJU524959 CTQ524295:CTQ524959 DDM524295:DDM524959 DNI524295:DNI524959 DXE524295:DXE524959 EHA524295:EHA524959 EQW524295:EQW524959 FAS524295:FAS524959 FKO524295:FKO524959 FUK524295:FUK524959 GEG524295:GEG524959 GOC524295:GOC524959 GXY524295:GXY524959 HHU524295:HHU524959 HRQ524295:HRQ524959 IBM524295:IBM524959 ILI524295:ILI524959 IVE524295:IVE524959 JFA524295:JFA524959 JOW524295:JOW524959 JYS524295:JYS524959 KIO524295:KIO524959 KSK524295:KSK524959 LCG524295:LCG524959 LMC524295:LMC524959 LVY524295:LVY524959 MFU524295:MFU524959 MPQ524295:MPQ524959 MZM524295:MZM524959 NJI524295:NJI524959 NTE524295:NTE524959 ODA524295:ODA524959 OMW524295:OMW524959 OWS524295:OWS524959 PGO524295:PGO524959 PQK524295:PQK524959 QAG524295:QAG524959 QKC524295:QKC524959 QTY524295:QTY524959 RDU524295:RDU524959 RNQ524295:RNQ524959 RXM524295:RXM524959 SHI524295:SHI524959 SRE524295:SRE524959 TBA524295:TBA524959 TKW524295:TKW524959 TUS524295:TUS524959 UEO524295:UEO524959 UOK524295:UOK524959 UYG524295:UYG524959 VIC524295:VIC524959 VRY524295:VRY524959 WBU524295:WBU524959 WLQ524295:WLQ524959 WVM524295:WVM524959 E589831:E590495 JA589831:JA590495 SW589831:SW590495 ACS589831:ACS590495 AMO589831:AMO590495 AWK589831:AWK590495 BGG589831:BGG590495 BQC589831:BQC590495 BZY589831:BZY590495 CJU589831:CJU590495 CTQ589831:CTQ590495 DDM589831:DDM590495 DNI589831:DNI590495 DXE589831:DXE590495 EHA589831:EHA590495 EQW589831:EQW590495 FAS589831:FAS590495 FKO589831:FKO590495 FUK589831:FUK590495 GEG589831:GEG590495 GOC589831:GOC590495 GXY589831:GXY590495 HHU589831:HHU590495 HRQ589831:HRQ590495 IBM589831:IBM590495 ILI589831:ILI590495 IVE589831:IVE590495 JFA589831:JFA590495 JOW589831:JOW590495 JYS589831:JYS590495 KIO589831:KIO590495 KSK589831:KSK590495 LCG589831:LCG590495 LMC589831:LMC590495 LVY589831:LVY590495 MFU589831:MFU590495 MPQ589831:MPQ590495 MZM589831:MZM590495 NJI589831:NJI590495 NTE589831:NTE590495 ODA589831:ODA590495 OMW589831:OMW590495 OWS589831:OWS590495 PGO589831:PGO590495 PQK589831:PQK590495 QAG589831:QAG590495 QKC589831:QKC590495 QTY589831:QTY590495 RDU589831:RDU590495 RNQ589831:RNQ590495 RXM589831:RXM590495 SHI589831:SHI590495 SRE589831:SRE590495 TBA589831:TBA590495 TKW589831:TKW590495 TUS589831:TUS590495 UEO589831:UEO590495 UOK589831:UOK590495 UYG589831:UYG590495 VIC589831:VIC590495 VRY589831:VRY590495 WBU589831:WBU590495 WLQ589831:WLQ590495 WVM589831:WVM590495 E655367:E656031 JA655367:JA656031 SW655367:SW656031 ACS655367:ACS656031 AMO655367:AMO656031 AWK655367:AWK656031 BGG655367:BGG656031 BQC655367:BQC656031 BZY655367:BZY656031 CJU655367:CJU656031 CTQ655367:CTQ656031 DDM655367:DDM656031 DNI655367:DNI656031 DXE655367:DXE656031 EHA655367:EHA656031 EQW655367:EQW656031 FAS655367:FAS656031 FKO655367:FKO656031 FUK655367:FUK656031 GEG655367:GEG656031 GOC655367:GOC656031 GXY655367:GXY656031 HHU655367:HHU656031 HRQ655367:HRQ656031 IBM655367:IBM656031 ILI655367:ILI656031 IVE655367:IVE656031 JFA655367:JFA656031 JOW655367:JOW656031 JYS655367:JYS656031 KIO655367:KIO656031 KSK655367:KSK656031 LCG655367:LCG656031 LMC655367:LMC656031 LVY655367:LVY656031 MFU655367:MFU656031 MPQ655367:MPQ656031 MZM655367:MZM656031 NJI655367:NJI656031 NTE655367:NTE656031 ODA655367:ODA656031 OMW655367:OMW656031 OWS655367:OWS656031 PGO655367:PGO656031 PQK655367:PQK656031 QAG655367:QAG656031 QKC655367:QKC656031 QTY655367:QTY656031 RDU655367:RDU656031 RNQ655367:RNQ656031 RXM655367:RXM656031 SHI655367:SHI656031 SRE655367:SRE656031 TBA655367:TBA656031 TKW655367:TKW656031 TUS655367:TUS656031 UEO655367:UEO656031 UOK655367:UOK656031 UYG655367:UYG656031 VIC655367:VIC656031 VRY655367:VRY656031 WBU655367:WBU656031 WLQ655367:WLQ656031 WVM655367:WVM656031 E720903:E721567 JA720903:JA721567 SW720903:SW721567 ACS720903:ACS721567 AMO720903:AMO721567 AWK720903:AWK721567 BGG720903:BGG721567 BQC720903:BQC721567 BZY720903:BZY721567 CJU720903:CJU721567 CTQ720903:CTQ721567 DDM720903:DDM721567 DNI720903:DNI721567 DXE720903:DXE721567 EHA720903:EHA721567 EQW720903:EQW721567 FAS720903:FAS721567 FKO720903:FKO721567 FUK720903:FUK721567 GEG720903:GEG721567 GOC720903:GOC721567 GXY720903:GXY721567 HHU720903:HHU721567 HRQ720903:HRQ721567 IBM720903:IBM721567 ILI720903:ILI721567 IVE720903:IVE721567 JFA720903:JFA721567 JOW720903:JOW721567 JYS720903:JYS721567 KIO720903:KIO721567 KSK720903:KSK721567 LCG720903:LCG721567 LMC720903:LMC721567 LVY720903:LVY721567 MFU720903:MFU721567 MPQ720903:MPQ721567 MZM720903:MZM721567 NJI720903:NJI721567 NTE720903:NTE721567 ODA720903:ODA721567 OMW720903:OMW721567 OWS720903:OWS721567 PGO720903:PGO721567 PQK720903:PQK721567 QAG720903:QAG721567 QKC720903:QKC721567 QTY720903:QTY721567 RDU720903:RDU721567 RNQ720903:RNQ721567 RXM720903:RXM721567 SHI720903:SHI721567 SRE720903:SRE721567 TBA720903:TBA721567 TKW720903:TKW721567 TUS720903:TUS721567 UEO720903:UEO721567 UOK720903:UOK721567 UYG720903:UYG721567 VIC720903:VIC721567 VRY720903:VRY721567 WBU720903:WBU721567 WLQ720903:WLQ721567 WVM720903:WVM721567 E786439:E787103 JA786439:JA787103 SW786439:SW787103 ACS786439:ACS787103 AMO786439:AMO787103 AWK786439:AWK787103 BGG786439:BGG787103 BQC786439:BQC787103 BZY786439:BZY787103 CJU786439:CJU787103 CTQ786439:CTQ787103 DDM786439:DDM787103 DNI786439:DNI787103 DXE786439:DXE787103 EHA786439:EHA787103 EQW786439:EQW787103 FAS786439:FAS787103 FKO786439:FKO787103 FUK786439:FUK787103 GEG786439:GEG787103 GOC786439:GOC787103 GXY786439:GXY787103 HHU786439:HHU787103 HRQ786439:HRQ787103 IBM786439:IBM787103 ILI786439:ILI787103 IVE786439:IVE787103 JFA786439:JFA787103 JOW786439:JOW787103 JYS786439:JYS787103 KIO786439:KIO787103 KSK786439:KSK787103 LCG786439:LCG787103 LMC786439:LMC787103 LVY786439:LVY787103 MFU786439:MFU787103 MPQ786439:MPQ787103 MZM786439:MZM787103 NJI786439:NJI787103 NTE786439:NTE787103 ODA786439:ODA787103 OMW786439:OMW787103 OWS786439:OWS787103 PGO786439:PGO787103 PQK786439:PQK787103 QAG786439:QAG787103 QKC786439:QKC787103 QTY786439:QTY787103 RDU786439:RDU787103 RNQ786439:RNQ787103 RXM786439:RXM787103 SHI786439:SHI787103 SRE786439:SRE787103 TBA786439:TBA787103 TKW786439:TKW787103 TUS786439:TUS787103 UEO786439:UEO787103 UOK786439:UOK787103 UYG786439:UYG787103 VIC786439:VIC787103 VRY786439:VRY787103 WBU786439:WBU787103 WLQ786439:WLQ787103 WVM786439:WVM787103 E851975:E852639 JA851975:JA852639 SW851975:SW852639 ACS851975:ACS852639 AMO851975:AMO852639 AWK851975:AWK852639 BGG851975:BGG852639 BQC851975:BQC852639 BZY851975:BZY852639 CJU851975:CJU852639 CTQ851975:CTQ852639 DDM851975:DDM852639 DNI851975:DNI852639 DXE851975:DXE852639 EHA851975:EHA852639 EQW851975:EQW852639 FAS851975:FAS852639 FKO851975:FKO852639 FUK851975:FUK852639 GEG851975:GEG852639 GOC851975:GOC852639 GXY851975:GXY852639 HHU851975:HHU852639 HRQ851975:HRQ852639 IBM851975:IBM852639 ILI851975:ILI852639 IVE851975:IVE852639 JFA851975:JFA852639 JOW851975:JOW852639 JYS851975:JYS852639 KIO851975:KIO852639 KSK851975:KSK852639 LCG851975:LCG852639 LMC851975:LMC852639 LVY851975:LVY852639 MFU851975:MFU852639 MPQ851975:MPQ852639 MZM851975:MZM852639 NJI851975:NJI852639 NTE851975:NTE852639 ODA851975:ODA852639 OMW851975:OMW852639 OWS851975:OWS852639 PGO851975:PGO852639 PQK851975:PQK852639 QAG851975:QAG852639 QKC851975:QKC852639 QTY851975:QTY852639 RDU851975:RDU852639 RNQ851975:RNQ852639 RXM851975:RXM852639 SHI851975:SHI852639 SRE851975:SRE852639 TBA851975:TBA852639 TKW851975:TKW852639 TUS851975:TUS852639 UEO851975:UEO852639 UOK851975:UOK852639 UYG851975:UYG852639 VIC851975:VIC852639 VRY851975:VRY852639 WBU851975:WBU852639 WLQ851975:WLQ852639 WVM851975:WVM852639 E917511:E918175 JA917511:JA918175 SW917511:SW918175 ACS917511:ACS918175 AMO917511:AMO918175 AWK917511:AWK918175 BGG917511:BGG918175 BQC917511:BQC918175 BZY917511:BZY918175 CJU917511:CJU918175 CTQ917511:CTQ918175 DDM917511:DDM918175 DNI917511:DNI918175 DXE917511:DXE918175 EHA917511:EHA918175 EQW917511:EQW918175 FAS917511:FAS918175 FKO917511:FKO918175 FUK917511:FUK918175 GEG917511:GEG918175 GOC917511:GOC918175 GXY917511:GXY918175 HHU917511:HHU918175 HRQ917511:HRQ918175 IBM917511:IBM918175 ILI917511:ILI918175 IVE917511:IVE918175 JFA917511:JFA918175 JOW917511:JOW918175 JYS917511:JYS918175 KIO917511:KIO918175 KSK917511:KSK918175 LCG917511:LCG918175 LMC917511:LMC918175 LVY917511:LVY918175 MFU917511:MFU918175 MPQ917511:MPQ918175 MZM917511:MZM918175 NJI917511:NJI918175 NTE917511:NTE918175 ODA917511:ODA918175 OMW917511:OMW918175 OWS917511:OWS918175 PGO917511:PGO918175 PQK917511:PQK918175 QAG917511:QAG918175 QKC917511:QKC918175 QTY917511:QTY918175 RDU917511:RDU918175 RNQ917511:RNQ918175 RXM917511:RXM918175 SHI917511:SHI918175 SRE917511:SRE918175 TBA917511:TBA918175 TKW917511:TKW918175 TUS917511:TUS918175 UEO917511:UEO918175 UOK917511:UOK918175 UYG917511:UYG918175 VIC917511:VIC918175 VRY917511:VRY918175 WBU917511:WBU918175 WLQ917511:WLQ918175 WVM917511:WVM918175 E983047:E983711 JA983047:JA983711 SW983047:SW983711 ACS983047:ACS983711 AMO983047:AMO983711 AWK983047:AWK983711 BGG983047:BGG983711 BQC983047:BQC983711 BZY983047:BZY983711 CJU983047:CJU983711 CTQ983047:CTQ983711 DDM983047:DDM983711 DNI983047:DNI983711 DXE983047:DXE983711 EHA983047:EHA983711 EQW983047:EQW983711 FAS983047:FAS983711 FKO983047:FKO983711 FUK983047:FUK983711 GEG983047:GEG983711 GOC983047:GOC983711 GXY983047:GXY983711 HHU983047:HHU983711 HRQ983047:HRQ983711 IBM983047:IBM983711 ILI983047:ILI983711 IVE983047:IVE983711 JFA983047:JFA983711 JOW983047:JOW983711 JYS983047:JYS983711 KIO983047:KIO983711 KSK983047:KSK983711 LCG983047:LCG983711 LMC983047:LMC983711 LVY983047:LVY983711 MFU983047:MFU983711 MPQ983047:MPQ983711 MZM983047:MZM983711 NJI983047:NJI983711 NTE983047:NTE983711 ODA983047:ODA983711 OMW983047:OMW983711 OWS983047:OWS983711 PGO983047:PGO983711 PQK983047:PQK983711 QAG983047:QAG983711 QKC983047:QKC983711 QTY983047:QTY983711 RDU983047:RDU983711 RNQ983047:RNQ983711 RXM983047:RXM983711 SHI983047:SHI983711 SRE983047:SRE983711 TBA983047:TBA983711 TKW983047:TKW983711 TUS983047:TUS983711 UEO983047:UEO983711 UOK983047:UOK983711 UYG983047:UYG983711 VIC983047:VIC983711 VRY983047:VRY983711 WBU983047:WBU983711 WLQ983047:WLQ983711 WVM983047:WVM983711" xr:uid="{4F57AE96-AD52-4F56-944D-2BAAC0E1C8C8}">
      <formula1>форматоргов</formula1>
      <formula2>0</formula2>
    </dataValidation>
    <dataValidation type="list" allowBlank="1" showErrorMessage="1" sqref="BF7:BF671 LB7:LB671 UX7:UX671 AET7:AET671 AOP7:AOP671 AYL7:AYL671 BIH7:BIH671 BSD7:BSD671 CBZ7:CBZ671 CLV7:CLV671 CVR7:CVR671 DFN7:DFN671 DPJ7:DPJ671 DZF7:DZF671 EJB7:EJB671 ESX7:ESX671 FCT7:FCT671 FMP7:FMP671 FWL7:FWL671 GGH7:GGH671 GQD7:GQD671 GZZ7:GZZ671 HJV7:HJV671 HTR7:HTR671 IDN7:IDN671 INJ7:INJ671 IXF7:IXF671 JHB7:JHB671 JQX7:JQX671 KAT7:KAT671 KKP7:KKP671 KUL7:KUL671 LEH7:LEH671 LOD7:LOD671 LXZ7:LXZ671 MHV7:MHV671 MRR7:MRR671 NBN7:NBN671 NLJ7:NLJ671 NVF7:NVF671 OFB7:OFB671 OOX7:OOX671 OYT7:OYT671 PIP7:PIP671 PSL7:PSL671 QCH7:QCH671 QMD7:QMD671 QVZ7:QVZ671 RFV7:RFV671 RPR7:RPR671 RZN7:RZN671 SJJ7:SJJ671 STF7:STF671 TDB7:TDB671 TMX7:TMX671 TWT7:TWT671 UGP7:UGP671 UQL7:UQL671 VAH7:VAH671 VKD7:VKD671 VTZ7:VTZ671 WDV7:WDV671 WNR7:WNR671 WXN7:WXN671 BF65543:BF66207 LB65543:LB66207 UX65543:UX66207 AET65543:AET66207 AOP65543:AOP66207 AYL65543:AYL66207 BIH65543:BIH66207 BSD65543:BSD66207 CBZ65543:CBZ66207 CLV65543:CLV66207 CVR65543:CVR66207 DFN65543:DFN66207 DPJ65543:DPJ66207 DZF65543:DZF66207 EJB65543:EJB66207 ESX65543:ESX66207 FCT65543:FCT66207 FMP65543:FMP66207 FWL65543:FWL66207 GGH65543:GGH66207 GQD65543:GQD66207 GZZ65543:GZZ66207 HJV65543:HJV66207 HTR65543:HTR66207 IDN65543:IDN66207 INJ65543:INJ66207 IXF65543:IXF66207 JHB65543:JHB66207 JQX65543:JQX66207 KAT65543:KAT66207 KKP65543:KKP66207 KUL65543:KUL66207 LEH65543:LEH66207 LOD65543:LOD66207 LXZ65543:LXZ66207 MHV65543:MHV66207 MRR65543:MRR66207 NBN65543:NBN66207 NLJ65543:NLJ66207 NVF65543:NVF66207 OFB65543:OFB66207 OOX65543:OOX66207 OYT65543:OYT66207 PIP65543:PIP66207 PSL65543:PSL66207 QCH65543:QCH66207 QMD65543:QMD66207 QVZ65543:QVZ66207 RFV65543:RFV66207 RPR65543:RPR66207 RZN65543:RZN66207 SJJ65543:SJJ66207 STF65543:STF66207 TDB65543:TDB66207 TMX65543:TMX66207 TWT65543:TWT66207 UGP65543:UGP66207 UQL65543:UQL66207 VAH65543:VAH66207 VKD65543:VKD66207 VTZ65543:VTZ66207 WDV65543:WDV66207 WNR65543:WNR66207 WXN65543:WXN66207 BF131079:BF131743 LB131079:LB131743 UX131079:UX131743 AET131079:AET131743 AOP131079:AOP131743 AYL131079:AYL131743 BIH131079:BIH131743 BSD131079:BSD131743 CBZ131079:CBZ131743 CLV131079:CLV131743 CVR131079:CVR131743 DFN131079:DFN131743 DPJ131079:DPJ131743 DZF131079:DZF131743 EJB131079:EJB131743 ESX131079:ESX131743 FCT131079:FCT131743 FMP131079:FMP131743 FWL131079:FWL131743 GGH131079:GGH131743 GQD131079:GQD131743 GZZ131079:GZZ131743 HJV131079:HJV131743 HTR131079:HTR131743 IDN131079:IDN131743 INJ131079:INJ131743 IXF131079:IXF131743 JHB131079:JHB131743 JQX131079:JQX131743 KAT131079:KAT131743 KKP131079:KKP131743 KUL131079:KUL131743 LEH131079:LEH131743 LOD131079:LOD131743 LXZ131079:LXZ131743 MHV131079:MHV131743 MRR131079:MRR131743 NBN131079:NBN131743 NLJ131079:NLJ131743 NVF131079:NVF131743 OFB131079:OFB131743 OOX131079:OOX131743 OYT131079:OYT131743 PIP131079:PIP131743 PSL131079:PSL131743 QCH131079:QCH131743 QMD131079:QMD131743 QVZ131079:QVZ131743 RFV131079:RFV131743 RPR131079:RPR131743 RZN131079:RZN131743 SJJ131079:SJJ131743 STF131079:STF131743 TDB131079:TDB131743 TMX131079:TMX131743 TWT131079:TWT131743 UGP131079:UGP131743 UQL131079:UQL131743 VAH131079:VAH131743 VKD131079:VKD131743 VTZ131079:VTZ131743 WDV131079:WDV131743 WNR131079:WNR131743 WXN131079:WXN131743 BF196615:BF197279 LB196615:LB197279 UX196615:UX197279 AET196615:AET197279 AOP196615:AOP197279 AYL196615:AYL197279 BIH196615:BIH197279 BSD196615:BSD197279 CBZ196615:CBZ197279 CLV196615:CLV197279 CVR196615:CVR197279 DFN196615:DFN197279 DPJ196615:DPJ197279 DZF196615:DZF197279 EJB196615:EJB197279 ESX196615:ESX197279 FCT196615:FCT197279 FMP196615:FMP197279 FWL196615:FWL197279 GGH196615:GGH197279 GQD196615:GQD197279 GZZ196615:GZZ197279 HJV196615:HJV197279 HTR196615:HTR197279 IDN196615:IDN197279 INJ196615:INJ197279 IXF196615:IXF197279 JHB196615:JHB197279 JQX196615:JQX197279 KAT196615:KAT197279 KKP196615:KKP197279 KUL196615:KUL197279 LEH196615:LEH197279 LOD196615:LOD197279 LXZ196615:LXZ197279 MHV196615:MHV197279 MRR196615:MRR197279 NBN196615:NBN197279 NLJ196615:NLJ197279 NVF196615:NVF197279 OFB196615:OFB197279 OOX196615:OOX197279 OYT196615:OYT197279 PIP196615:PIP197279 PSL196615:PSL197279 QCH196615:QCH197279 QMD196615:QMD197279 QVZ196615:QVZ197279 RFV196615:RFV197279 RPR196615:RPR197279 RZN196615:RZN197279 SJJ196615:SJJ197279 STF196615:STF197279 TDB196615:TDB197279 TMX196615:TMX197279 TWT196615:TWT197279 UGP196615:UGP197279 UQL196615:UQL197279 VAH196615:VAH197279 VKD196615:VKD197279 VTZ196615:VTZ197279 WDV196615:WDV197279 WNR196615:WNR197279 WXN196615:WXN197279 BF262151:BF262815 LB262151:LB262815 UX262151:UX262815 AET262151:AET262815 AOP262151:AOP262815 AYL262151:AYL262815 BIH262151:BIH262815 BSD262151:BSD262815 CBZ262151:CBZ262815 CLV262151:CLV262815 CVR262151:CVR262815 DFN262151:DFN262815 DPJ262151:DPJ262815 DZF262151:DZF262815 EJB262151:EJB262815 ESX262151:ESX262815 FCT262151:FCT262815 FMP262151:FMP262815 FWL262151:FWL262815 GGH262151:GGH262815 GQD262151:GQD262815 GZZ262151:GZZ262815 HJV262151:HJV262815 HTR262151:HTR262815 IDN262151:IDN262815 INJ262151:INJ262815 IXF262151:IXF262815 JHB262151:JHB262815 JQX262151:JQX262815 KAT262151:KAT262815 KKP262151:KKP262815 KUL262151:KUL262815 LEH262151:LEH262815 LOD262151:LOD262815 LXZ262151:LXZ262815 MHV262151:MHV262815 MRR262151:MRR262815 NBN262151:NBN262815 NLJ262151:NLJ262815 NVF262151:NVF262815 OFB262151:OFB262815 OOX262151:OOX262815 OYT262151:OYT262815 PIP262151:PIP262815 PSL262151:PSL262815 QCH262151:QCH262815 QMD262151:QMD262815 QVZ262151:QVZ262815 RFV262151:RFV262815 RPR262151:RPR262815 RZN262151:RZN262815 SJJ262151:SJJ262815 STF262151:STF262815 TDB262151:TDB262815 TMX262151:TMX262815 TWT262151:TWT262815 UGP262151:UGP262815 UQL262151:UQL262815 VAH262151:VAH262815 VKD262151:VKD262815 VTZ262151:VTZ262815 WDV262151:WDV262815 WNR262151:WNR262815 WXN262151:WXN262815 BF327687:BF328351 LB327687:LB328351 UX327687:UX328351 AET327687:AET328351 AOP327687:AOP328351 AYL327687:AYL328351 BIH327687:BIH328351 BSD327687:BSD328351 CBZ327687:CBZ328351 CLV327687:CLV328351 CVR327687:CVR328351 DFN327687:DFN328351 DPJ327687:DPJ328351 DZF327687:DZF328351 EJB327687:EJB328351 ESX327687:ESX328351 FCT327687:FCT328351 FMP327687:FMP328351 FWL327687:FWL328351 GGH327687:GGH328351 GQD327687:GQD328351 GZZ327687:GZZ328351 HJV327687:HJV328351 HTR327687:HTR328351 IDN327687:IDN328351 INJ327687:INJ328351 IXF327687:IXF328351 JHB327687:JHB328351 JQX327687:JQX328351 KAT327687:KAT328351 KKP327687:KKP328351 KUL327687:KUL328351 LEH327687:LEH328351 LOD327687:LOD328351 LXZ327687:LXZ328351 MHV327687:MHV328351 MRR327687:MRR328351 NBN327687:NBN328351 NLJ327687:NLJ328351 NVF327687:NVF328351 OFB327687:OFB328351 OOX327687:OOX328351 OYT327687:OYT328351 PIP327687:PIP328351 PSL327687:PSL328351 QCH327687:QCH328351 QMD327687:QMD328351 QVZ327687:QVZ328351 RFV327687:RFV328351 RPR327687:RPR328351 RZN327687:RZN328351 SJJ327687:SJJ328351 STF327687:STF328351 TDB327687:TDB328351 TMX327687:TMX328351 TWT327687:TWT328351 UGP327687:UGP328351 UQL327687:UQL328351 VAH327687:VAH328351 VKD327687:VKD328351 VTZ327687:VTZ328351 WDV327687:WDV328351 WNR327687:WNR328351 WXN327687:WXN328351 BF393223:BF393887 LB393223:LB393887 UX393223:UX393887 AET393223:AET393887 AOP393223:AOP393887 AYL393223:AYL393887 BIH393223:BIH393887 BSD393223:BSD393887 CBZ393223:CBZ393887 CLV393223:CLV393887 CVR393223:CVR393887 DFN393223:DFN393887 DPJ393223:DPJ393887 DZF393223:DZF393887 EJB393223:EJB393887 ESX393223:ESX393887 FCT393223:FCT393887 FMP393223:FMP393887 FWL393223:FWL393887 GGH393223:GGH393887 GQD393223:GQD393887 GZZ393223:GZZ393887 HJV393223:HJV393887 HTR393223:HTR393887 IDN393223:IDN393887 INJ393223:INJ393887 IXF393223:IXF393887 JHB393223:JHB393887 JQX393223:JQX393887 KAT393223:KAT393887 KKP393223:KKP393887 KUL393223:KUL393887 LEH393223:LEH393887 LOD393223:LOD393887 LXZ393223:LXZ393887 MHV393223:MHV393887 MRR393223:MRR393887 NBN393223:NBN393887 NLJ393223:NLJ393887 NVF393223:NVF393887 OFB393223:OFB393887 OOX393223:OOX393887 OYT393223:OYT393887 PIP393223:PIP393887 PSL393223:PSL393887 QCH393223:QCH393887 QMD393223:QMD393887 QVZ393223:QVZ393887 RFV393223:RFV393887 RPR393223:RPR393887 RZN393223:RZN393887 SJJ393223:SJJ393887 STF393223:STF393887 TDB393223:TDB393887 TMX393223:TMX393887 TWT393223:TWT393887 UGP393223:UGP393887 UQL393223:UQL393887 VAH393223:VAH393887 VKD393223:VKD393887 VTZ393223:VTZ393887 WDV393223:WDV393887 WNR393223:WNR393887 WXN393223:WXN393887 BF458759:BF459423 LB458759:LB459423 UX458759:UX459423 AET458759:AET459423 AOP458759:AOP459423 AYL458759:AYL459423 BIH458759:BIH459423 BSD458759:BSD459423 CBZ458759:CBZ459423 CLV458759:CLV459423 CVR458759:CVR459423 DFN458759:DFN459423 DPJ458759:DPJ459423 DZF458759:DZF459423 EJB458759:EJB459423 ESX458759:ESX459423 FCT458759:FCT459423 FMP458759:FMP459423 FWL458759:FWL459423 GGH458759:GGH459423 GQD458759:GQD459423 GZZ458759:GZZ459423 HJV458759:HJV459423 HTR458759:HTR459423 IDN458759:IDN459423 INJ458759:INJ459423 IXF458759:IXF459423 JHB458759:JHB459423 JQX458759:JQX459423 KAT458759:KAT459423 KKP458759:KKP459423 KUL458759:KUL459423 LEH458759:LEH459423 LOD458759:LOD459423 LXZ458759:LXZ459423 MHV458759:MHV459423 MRR458759:MRR459423 NBN458759:NBN459423 NLJ458759:NLJ459423 NVF458759:NVF459423 OFB458759:OFB459423 OOX458759:OOX459423 OYT458759:OYT459423 PIP458759:PIP459423 PSL458759:PSL459423 QCH458759:QCH459423 QMD458759:QMD459423 QVZ458759:QVZ459423 RFV458759:RFV459423 RPR458759:RPR459423 RZN458759:RZN459423 SJJ458759:SJJ459423 STF458759:STF459423 TDB458759:TDB459423 TMX458759:TMX459423 TWT458759:TWT459423 UGP458759:UGP459423 UQL458759:UQL459423 VAH458759:VAH459423 VKD458759:VKD459423 VTZ458759:VTZ459423 WDV458759:WDV459423 WNR458759:WNR459423 WXN458759:WXN459423 BF524295:BF524959 LB524295:LB524959 UX524295:UX524959 AET524295:AET524959 AOP524295:AOP524959 AYL524295:AYL524959 BIH524295:BIH524959 BSD524295:BSD524959 CBZ524295:CBZ524959 CLV524295:CLV524959 CVR524295:CVR524959 DFN524295:DFN524959 DPJ524295:DPJ524959 DZF524295:DZF524959 EJB524295:EJB524959 ESX524295:ESX524959 FCT524295:FCT524959 FMP524295:FMP524959 FWL524295:FWL524959 GGH524295:GGH524959 GQD524295:GQD524959 GZZ524295:GZZ524959 HJV524295:HJV524959 HTR524295:HTR524959 IDN524295:IDN524959 INJ524295:INJ524959 IXF524295:IXF524959 JHB524295:JHB524959 JQX524295:JQX524959 KAT524295:KAT524959 KKP524295:KKP524959 KUL524295:KUL524959 LEH524295:LEH524959 LOD524295:LOD524959 LXZ524295:LXZ524959 MHV524295:MHV524959 MRR524295:MRR524959 NBN524295:NBN524959 NLJ524295:NLJ524959 NVF524295:NVF524959 OFB524295:OFB524959 OOX524295:OOX524959 OYT524295:OYT524959 PIP524295:PIP524959 PSL524295:PSL524959 QCH524295:QCH524959 QMD524295:QMD524959 QVZ524295:QVZ524959 RFV524295:RFV524959 RPR524295:RPR524959 RZN524295:RZN524959 SJJ524295:SJJ524959 STF524295:STF524959 TDB524295:TDB524959 TMX524295:TMX524959 TWT524295:TWT524959 UGP524295:UGP524959 UQL524295:UQL524959 VAH524295:VAH524959 VKD524295:VKD524959 VTZ524295:VTZ524959 WDV524295:WDV524959 WNR524295:WNR524959 WXN524295:WXN524959 BF589831:BF590495 LB589831:LB590495 UX589831:UX590495 AET589831:AET590495 AOP589831:AOP590495 AYL589831:AYL590495 BIH589831:BIH590495 BSD589831:BSD590495 CBZ589831:CBZ590495 CLV589831:CLV590495 CVR589831:CVR590495 DFN589831:DFN590495 DPJ589831:DPJ590495 DZF589831:DZF590495 EJB589831:EJB590495 ESX589831:ESX590495 FCT589831:FCT590495 FMP589831:FMP590495 FWL589831:FWL590495 GGH589831:GGH590495 GQD589831:GQD590495 GZZ589831:GZZ590495 HJV589831:HJV590495 HTR589831:HTR590495 IDN589831:IDN590495 INJ589831:INJ590495 IXF589831:IXF590495 JHB589831:JHB590495 JQX589831:JQX590495 KAT589831:KAT590495 KKP589831:KKP590495 KUL589831:KUL590495 LEH589831:LEH590495 LOD589831:LOD590495 LXZ589831:LXZ590495 MHV589831:MHV590495 MRR589831:MRR590495 NBN589831:NBN590495 NLJ589831:NLJ590495 NVF589831:NVF590495 OFB589831:OFB590495 OOX589831:OOX590495 OYT589831:OYT590495 PIP589831:PIP590495 PSL589831:PSL590495 QCH589831:QCH590495 QMD589831:QMD590495 QVZ589831:QVZ590495 RFV589831:RFV590495 RPR589831:RPR590495 RZN589831:RZN590495 SJJ589831:SJJ590495 STF589831:STF590495 TDB589831:TDB590495 TMX589831:TMX590495 TWT589831:TWT590495 UGP589831:UGP590495 UQL589831:UQL590495 VAH589831:VAH590495 VKD589831:VKD590495 VTZ589831:VTZ590495 WDV589831:WDV590495 WNR589831:WNR590495 WXN589831:WXN590495 BF655367:BF656031 LB655367:LB656031 UX655367:UX656031 AET655367:AET656031 AOP655367:AOP656031 AYL655367:AYL656031 BIH655367:BIH656031 BSD655367:BSD656031 CBZ655367:CBZ656031 CLV655367:CLV656031 CVR655367:CVR656031 DFN655367:DFN656031 DPJ655367:DPJ656031 DZF655367:DZF656031 EJB655367:EJB656031 ESX655367:ESX656031 FCT655367:FCT656031 FMP655367:FMP656031 FWL655367:FWL656031 GGH655367:GGH656031 GQD655367:GQD656031 GZZ655367:GZZ656031 HJV655367:HJV656031 HTR655367:HTR656031 IDN655367:IDN656031 INJ655367:INJ656031 IXF655367:IXF656031 JHB655367:JHB656031 JQX655367:JQX656031 KAT655367:KAT656031 KKP655367:KKP656031 KUL655367:KUL656031 LEH655367:LEH656031 LOD655367:LOD656031 LXZ655367:LXZ656031 MHV655367:MHV656031 MRR655367:MRR656031 NBN655367:NBN656031 NLJ655367:NLJ656031 NVF655367:NVF656031 OFB655367:OFB656031 OOX655367:OOX656031 OYT655367:OYT656031 PIP655367:PIP656031 PSL655367:PSL656031 QCH655367:QCH656031 QMD655367:QMD656031 QVZ655367:QVZ656031 RFV655367:RFV656031 RPR655367:RPR656031 RZN655367:RZN656031 SJJ655367:SJJ656031 STF655367:STF656031 TDB655367:TDB656031 TMX655367:TMX656031 TWT655367:TWT656031 UGP655367:UGP656031 UQL655367:UQL656031 VAH655367:VAH656031 VKD655367:VKD656031 VTZ655367:VTZ656031 WDV655367:WDV656031 WNR655367:WNR656031 WXN655367:WXN656031 BF720903:BF721567 LB720903:LB721567 UX720903:UX721567 AET720903:AET721567 AOP720903:AOP721567 AYL720903:AYL721567 BIH720903:BIH721567 BSD720903:BSD721567 CBZ720903:CBZ721567 CLV720903:CLV721567 CVR720903:CVR721567 DFN720903:DFN721567 DPJ720903:DPJ721567 DZF720903:DZF721567 EJB720903:EJB721567 ESX720903:ESX721567 FCT720903:FCT721567 FMP720903:FMP721567 FWL720903:FWL721567 GGH720903:GGH721567 GQD720903:GQD721567 GZZ720903:GZZ721567 HJV720903:HJV721567 HTR720903:HTR721567 IDN720903:IDN721567 INJ720903:INJ721567 IXF720903:IXF721567 JHB720903:JHB721567 JQX720903:JQX721567 KAT720903:KAT721567 KKP720903:KKP721567 KUL720903:KUL721567 LEH720903:LEH721567 LOD720903:LOD721567 LXZ720903:LXZ721567 MHV720903:MHV721567 MRR720903:MRR721567 NBN720903:NBN721567 NLJ720903:NLJ721567 NVF720903:NVF721567 OFB720903:OFB721567 OOX720903:OOX721567 OYT720903:OYT721567 PIP720903:PIP721567 PSL720903:PSL721567 QCH720903:QCH721567 QMD720903:QMD721567 QVZ720903:QVZ721567 RFV720903:RFV721567 RPR720903:RPR721567 RZN720903:RZN721567 SJJ720903:SJJ721567 STF720903:STF721567 TDB720903:TDB721567 TMX720903:TMX721567 TWT720903:TWT721567 UGP720903:UGP721567 UQL720903:UQL721567 VAH720903:VAH721567 VKD720903:VKD721567 VTZ720903:VTZ721567 WDV720903:WDV721567 WNR720903:WNR721567 WXN720903:WXN721567 BF786439:BF787103 LB786439:LB787103 UX786439:UX787103 AET786439:AET787103 AOP786439:AOP787103 AYL786439:AYL787103 BIH786439:BIH787103 BSD786439:BSD787103 CBZ786439:CBZ787103 CLV786439:CLV787103 CVR786439:CVR787103 DFN786439:DFN787103 DPJ786439:DPJ787103 DZF786439:DZF787103 EJB786439:EJB787103 ESX786439:ESX787103 FCT786439:FCT787103 FMP786439:FMP787103 FWL786439:FWL787103 GGH786439:GGH787103 GQD786439:GQD787103 GZZ786439:GZZ787103 HJV786439:HJV787103 HTR786439:HTR787103 IDN786439:IDN787103 INJ786439:INJ787103 IXF786439:IXF787103 JHB786439:JHB787103 JQX786439:JQX787103 KAT786439:KAT787103 KKP786439:KKP787103 KUL786439:KUL787103 LEH786439:LEH787103 LOD786439:LOD787103 LXZ786439:LXZ787103 MHV786439:MHV787103 MRR786439:MRR787103 NBN786439:NBN787103 NLJ786439:NLJ787103 NVF786439:NVF787103 OFB786439:OFB787103 OOX786439:OOX787103 OYT786439:OYT787103 PIP786439:PIP787103 PSL786439:PSL787103 QCH786439:QCH787103 QMD786439:QMD787103 QVZ786439:QVZ787103 RFV786439:RFV787103 RPR786439:RPR787103 RZN786439:RZN787103 SJJ786439:SJJ787103 STF786439:STF787103 TDB786439:TDB787103 TMX786439:TMX787103 TWT786439:TWT787103 UGP786439:UGP787103 UQL786439:UQL787103 VAH786439:VAH787103 VKD786439:VKD787103 VTZ786439:VTZ787103 WDV786439:WDV787103 WNR786439:WNR787103 WXN786439:WXN787103 BF851975:BF852639 LB851975:LB852639 UX851975:UX852639 AET851975:AET852639 AOP851975:AOP852639 AYL851975:AYL852639 BIH851975:BIH852639 BSD851975:BSD852639 CBZ851975:CBZ852639 CLV851975:CLV852639 CVR851975:CVR852639 DFN851975:DFN852639 DPJ851975:DPJ852639 DZF851975:DZF852639 EJB851975:EJB852639 ESX851975:ESX852639 FCT851975:FCT852639 FMP851975:FMP852639 FWL851975:FWL852639 GGH851975:GGH852639 GQD851975:GQD852639 GZZ851975:GZZ852639 HJV851975:HJV852639 HTR851975:HTR852639 IDN851975:IDN852639 INJ851975:INJ852639 IXF851975:IXF852639 JHB851975:JHB852639 JQX851975:JQX852639 KAT851975:KAT852639 KKP851975:KKP852639 KUL851975:KUL852639 LEH851975:LEH852639 LOD851975:LOD852639 LXZ851975:LXZ852639 MHV851975:MHV852639 MRR851975:MRR852639 NBN851975:NBN852639 NLJ851975:NLJ852639 NVF851975:NVF852639 OFB851975:OFB852639 OOX851975:OOX852639 OYT851975:OYT852639 PIP851975:PIP852639 PSL851975:PSL852639 QCH851975:QCH852639 QMD851975:QMD852639 QVZ851975:QVZ852639 RFV851975:RFV852639 RPR851975:RPR852639 RZN851975:RZN852639 SJJ851975:SJJ852639 STF851975:STF852639 TDB851975:TDB852639 TMX851975:TMX852639 TWT851975:TWT852639 UGP851975:UGP852639 UQL851975:UQL852639 VAH851975:VAH852639 VKD851975:VKD852639 VTZ851975:VTZ852639 WDV851975:WDV852639 WNR851975:WNR852639 WXN851975:WXN852639 BF917511:BF918175 LB917511:LB918175 UX917511:UX918175 AET917511:AET918175 AOP917511:AOP918175 AYL917511:AYL918175 BIH917511:BIH918175 BSD917511:BSD918175 CBZ917511:CBZ918175 CLV917511:CLV918175 CVR917511:CVR918175 DFN917511:DFN918175 DPJ917511:DPJ918175 DZF917511:DZF918175 EJB917511:EJB918175 ESX917511:ESX918175 FCT917511:FCT918175 FMP917511:FMP918175 FWL917511:FWL918175 GGH917511:GGH918175 GQD917511:GQD918175 GZZ917511:GZZ918175 HJV917511:HJV918175 HTR917511:HTR918175 IDN917511:IDN918175 INJ917511:INJ918175 IXF917511:IXF918175 JHB917511:JHB918175 JQX917511:JQX918175 KAT917511:KAT918175 KKP917511:KKP918175 KUL917511:KUL918175 LEH917511:LEH918175 LOD917511:LOD918175 LXZ917511:LXZ918175 MHV917511:MHV918175 MRR917511:MRR918175 NBN917511:NBN918175 NLJ917511:NLJ918175 NVF917511:NVF918175 OFB917511:OFB918175 OOX917511:OOX918175 OYT917511:OYT918175 PIP917511:PIP918175 PSL917511:PSL918175 QCH917511:QCH918175 QMD917511:QMD918175 QVZ917511:QVZ918175 RFV917511:RFV918175 RPR917511:RPR918175 RZN917511:RZN918175 SJJ917511:SJJ918175 STF917511:STF918175 TDB917511:TDB918175 TMX917511:TMX918175 TWT917511:TWT918175 UGP917511:UGP918175 UQL917511:UQL918175 VAH917511:VAH918175 VKD917511:VKD918175 VTZ917511:VTZ918175 WDV917511:WDV918175 WNR917511:WNR918175 WXN917511:WXN918175 BF983047:BF983711 LB983047:LB983711 UX983047:UX983711 AET983047:AET983711 AOP983047:AOP983711 AYL983047:AYL983711 BIH983047:BIH983711 BSD983047:BSD983711 CBZ983047:CBZ983711 CLV983047:CLV983711 CVR983047:CVR983711 DFN983047:DFN983711 DPJ983047:DPJ983711 DZF983047:DZF983711 EJB983047:EJB983711 ESX983047:ESX983711 FCT983047:FCT983711 FMP983047:FMP983711 FWL983047:FWL983711 GGH983047:GGH983711 GQD983047:GQD983711 GZZ983047:GZZ983711 HJV983047:HJV983711 HTR983047:HTR983711 IDN983047:IDN983711 INJ983047:INJ983711 IXF983047:IXF983711 JHB983047:JHB983711 JQX983047:JQX983711 KAT983047:KAT983711 KKP983047:KKP983711 KUL983047:KUL983711 LEH983047:LEH983711 LOD983047:LOD983711 LXZ983047:LXZ983711 MHV983047:MHV983711 MRR983047:MRR983711 NBN983047:NBN983711 NLJ983047:NLJ983711 NVF983047:NVF983711 OFB983047:OFB983711 OOX983047:OOX983711 OYT983047:OYT983711 PIP983047:PIP983711 PSL983047:PSL983711 QCH983047:QCH983711 QMD983047:QMD983711 QVZ983047:QVZ983711 RFV983047:RFV983711 RPR983047:RPR983711 RZN983047:RZN983711 SJJ983047:SJJ983711 STF983047:STF983711 TDB983047:TDB983711 TMX983047:TMX983711 TWT983047:TWT983711 UGP983047:UGP983711 UQL983047:UQL983711 VAH983047:VAH983711 VKD983047:VKD983711 VTZ983047:VTZ983711 WDV983047:WDV983711 WNR983047:WNR983711 WXN983047:WXN983711" xr:uid="{569B2B3C-D5E1-43C7-963E-865DCBC035DA}">
      <formula1>Ответственный</formula1>
      <formula2>0</formula2>
    </dataValidation>
    <dataValidation type="list" allowBlank="1" showErrorMessage="1" sqref="U7:U671 JQ7:JQ671 TM7:TM671 ADI7:ADI671 ANE7:ANE671 AXA7:AXA671 BGW7:BGW671 BQS7:BQS671 CAO7:CAO671 CKK7:CKK671 CUG7:CUG671 DEC7:DEC671 DNY7:DNY671 DXU7:DXU671 EHQ7:EHQ671 ERM7:ERM671 FBI7:FBI671 FLE7:FLE671 FVA7:FVA671 GEW7:GEW671 GOS7:GOS671 GYO7:GYO671 HIK7:HIK671 HSG7:HSG671 ICC7:ICC671 ILY7:ILY671 IVU7:IVU671 JFQ7:JFQ671 JPM7:JPM671 JZI7:JZI671 KJE7:KJE671 KTA7:KTA671 LCW7:LCW671 LMS7:LMS671 LWO7:LWO671 MGK7:MGK671 MQG7:MQG671 NAC7:NAC671 NJY7:NJY671 NTU7:NTU671 ODQ7:ODQ671 ONM7:ONM671 OXI7:OXI671 PHE7:PHE671 PRA7:PRA671 QAW7:QAW671 QKS7:QKS671 QUO7:QUO671 REK7:REK671 ROG7:ROG671 RYC7:RYC671 SHY7:SHY671 SRU7:SRU671 TBQ7:TBQ671 TLM7:TLM671 TVI7:TVI671 UFE7:UFE671 UPA7:UPA671 UYW7:UYW671 VIS7:VIS671 VSO7:VSO671 WCK7:WCK671 WMG7:WMG671 WWC7:WWC671 U65543:U66207 JQ65543:JQ66207 TM65543:TM66207 ADI65543:ADI66207 ANE65543:ANE66207 AXA65543:AXA66207 BGW65543:BGW66207 BQS65543:BQS66207 CAO65543:CAO66207 CKK65543:CKK66207 CUG65543:CUG66207 DEC65543:DEC66207 DNY65543:DNY66207 DXU65543:DXU66207 EHQ65543:EHQ66207 ERM65543:ERM66207 FBI65543:FBI66207 FLE65543:FLE66207 FVA65543:FVA66207 GEW65543:GEW66207 GOS65543:GOS66207 GYO65543:GYO66207 HIK65543:HIK66207 HSG65543:HSG66207 ICC65543:ICC66207 ILY65543:ILY66207 IVU65543:IVU66207 JFQ65543:JFQ66207 JPM65543:JPM66207 JZI65543:JZI66207 KJE65543:KJE66207 KTA65543:KTA66207 LCW65543:LCW66207 LMS65543:LMS66207 LWO65543:LWO66207 MGK65543:MGK66207 MQG65543:MQG66207 NAC65543:NAC66207 NJY65543:NJY66207 NTU65543:NTU66207 ODQ65543:ODQ66207 ONM65543:ONM66207 OXI65543:OXI66207 PHE65543:PHE66207 PRA65543:PRA66207 QAW65543:QAW66207 QKS65543:QKS66207 QUO65543:QUO66207 REK65543:REK66207 ROG65543:ROG66207 RYC65543:RYC66207 SHY65543:SHY66207 SRU65543:SRU66207 TBQ65543:TBQ66207 TLM65543:TLM66207 TVI65543:TVI66207 UFE65543:UFE66207 UPA65543:UPA66207 UYW65543:UYW66207 VIS65543:VIS66207 VSO65543:VSO66207 WCK65543:WCK66207 WMG65543:WMG66207 WWC65543:WWC66207 U131079:U131743 JQ131079:JQ131743 TM131079:TM131743 ADI131079:ADI131743 ANE131079:ANE131743 AXA131079:AXA131743 BGW131079:BGW131743 BQS131079:BQS131743 CAO131079:CAO131743 CKK131079:CKK131743 CUG131079:CUG131743 DEC131079:DEC131743 DNY131079:DNY131743 DXU131079:DXU131743 EHQ131079:EHQ131743 ERM131079:ERM131743 FBI131079:FBI131743 FLE131079:FLE131743 FVA131079:FVA131743 GEW131079:GEW131743 GOS131079:GOS131743 GYO131079:GYO131743 HIK131079:HIK131743 HSG131079:HSG131743 ICC131079:ICC131743 ILY131079:ILY131743 IVU131079:IVU131743 JFQ131079:JFQ131743 JPM131079:JPM131743 JZI131079:JZI131743 KJE131079:KJE131743 KTA131079:KTA131743 LCW131079:LCW131743 LMS131079:LMS131743 LWO131079:LWO131743 MGK131079:MGK131743 MQG131079:MQG131743 NAC131079:NAC131743 NJY131079:NJY131743 NTU131079:NTU131743 ODQ131079:ODQ131743 ONM131079:ONM131743 OXI131079:OXI131743 PHE131079:PHE131743 PRA131079:PRA131743 QAW131079:QAW131743 QKS131079:QKS131743 QUO131079:QUO131743 REK131079:REK131743 ROG131079:ROG131743 RYC131079:RYC131743 SHY131079:SHY131743 SRU131079:SRU131743 TBQ131079:TBQ131743 TLM131079:TLM131743 TVI131079:TVI131743 UFE131079:UFE131743 UPA131079:UPA131743 UYW131079:UYW131743 VIS131079:VIS131743 VSO131079:VSO131743 WCK131079:WCK131743 WMG131079:WMG131743 WWC131079:WWC131743 U196615:U197279 JQ196615:JQ197279 TM196615:TM197279 ADI196615:ADI197279 ANE196615:ANE197279 AXA196615:AXA197279 BGW196615:BGW197279 BQS196615:BQS197279 CAO196615:CAO197279 CKK196615:CKK197279 CUG196615:CUG197279 DEC196615:DEC197279 DNY196615:DNY197279 DXU196615:DXU197279 EHQ196615:EHQ197279 ERM196615:ERM197279 FBI196615:FBI197279 FLE196615:FLE197279 FVA196615:FVA197279 GEW196615:GEW197279 GOS196615:GOS197279 GYO196615:GYO197279 HIK196615:HIK197279 HSG196615:HSG197279 ICC196615:ICC197279 ILY196615:ILY197279 IVU196615:IVU197279 JFQ196615:JFQ197279 JPM196615:JPM197279 JZI196615:JZI197279 KJE196615:KJE197279 KTA196615:KTA197279 LCW196615:LCW197279 LMS196615:LMS197279 LWO196615:LWO197279 MGK196615:MGK197279 MQG196615:MQG197279 NAC196615:NAC197279 NJY196615:NJY197279 NTU196615:NTU197279 ODQ196615:ODQ197279 ONM196615:ONM197279 OXI196615:OXI197279 PHE196615:PHE197279 PRA196615:PRA197279 QAW196615:QAW197279 QKS196615:QKS197279 QUO196615:QUO197279 REK196615:REK197279 ROG196615:ROG197279 RYC196615:RYC197279 SHY196615:SHY197279 SRU196615:SRU197279 TBQ196615:TBQ197279 TLM196615:TLM197279 TVI196615:TVI197279 UFE196615:UFE197279 UPA196615:UPA197279 UYW196615:UYW197279 VIS196615:VIS197279 VSO196615:VSO197279 WCK196615:WCK197279 WMG196615:WMG197279 WWC196615:WWC197279 U262151:U262815 JQ262151:JQ262815 TM262151:TM262815 ADI262151:ADI262815 ANE262151:ANE262815 AXA262151:AXA262815 BGW262151:BGW262815 BQS262151:BQS262815 CAO262151:CAO262815 CKK262151:CKK262815 CUG262151:CUG262815 DEC262151:DEC262815 DNY262151:DNY262815 DXU262151:DXU262815 EHQ262151:EHQ262815 ERM262151:ERM262815 FBI262151:FBI262815 FLE262151:FLE262815 FVA262151:FVA262815 GEW262151:GEW262815 GOS262151:GOS262815 GYO262151:GYO262815 HIK262151:HIK262815 HSG262151:HSG262815 ICC262151:ICC262815 ILY262151:ILY262815 IVU262151:IVU262815 JFQ262151:JFQ262815 JPM262151:JPM262815 JZI262151:JZI262815 KJE262151:KJE262815 KTA262151:KTA262815 LCW262151:LCW262815 LMS262151:LMS262815 LWO262151:LWO262815 MGK262151:MGK262815 MQG262151:MQG262815 NAC262151:NAC262815 NJY262151:NJY262815 NTU262151:NTU262815 ODQ262151:ODQ262815 ONM262151:ONM262815 OXI262151:OXI262815 PHE262151:PHE262815 PRA262151:PRA262815 QAW262151:QAW262815 QKS262151:QKS262815 QUO262151:QUO262815 REK262151:REK262815 ROG262151:ROG262815 RYC262151:RYC262815 SHY262151:SHY262815 SRU262151:SRU262815 TBQ262151:TBQ262815 TLM262151:TLM262815 TVI262151:TVI262815 UFE262151:UFE262815 UPA262151:UPA262815 UYW262151:UYW262815 VIS262151:VIS262815 VSO262151:VSO262815 WCK262151:WCK262815 WMG262151:WMG262815 WWC262151:WWC262815 U327687:U328351 JQ327687:JQ328351 TM327687:TM328351 ADI327687:ADI328351 ANE327687:ANE328351 AXA327687:AXA328351 BGW327687:BGW328351 BQS327687:BQS328351 CAO327687:CAO328351 CKK327687:CKK328351 CUG327687:CUG328351 DEC327687:DEC328351 DNY327687:DNY328351 DXU327687:DXU328351 EHQ327687:EHQ328351 ERM327687:ERM328351 FBI327687:FBI328351 FLE327687:FLE328351 FVA327687:FVA328351 GEW327687:GEW328351 GOS327687:GOS328351 GYO327687:GYO328351 HIK327687:HIK328351 HSG327687:HSG328351 ICC327687:ICC328351 ILY327687:ILY328351 IVU327687:IVU328351 JFQ327687:JFQ328351 JPM327687:JPM328351 JZI327687:JZI328351 KJE327687:KJE328351 KTA327687:KTA328351 LCW327687:LCW328351 LMS327687:LMS328351 LWO327687:LWO328351 MGK327687:MGK328351 MQG327687:MQG328351 NAC327687:NAC328351 NJY327687:NJY328351 NTU327687:NTU328351 ODQ327687:ODQ328351 ONM327687:ONM328351 OXI327687:OXI328351 PHE327687:PHE328351 PRA327687:PRA328351 QAW327687:QAW328351 QKS327687:QKS328351 QUO327687:QUO328351 REK327687:REK328351 ROG327687:ROG328351 RYC327687:RYC328351 SHY327687:SHY328351 SRU327687:SRU328351 TBQ327687:TBQ328351 TLM327687:TLM328351 TVI327687:TVI328351 UFE327687:UFE328351 UPA327687:UPA328351 UYW327687:UYW328351 VIS327687:VIS328351 VSO327687:VSO328351 WCK327687:WCK328351 WMG327687:WMG328351 WWC327687:WWC328351 U393223:U393887 JQ393223:JQ393887 TM393223:TM393887 ADI393223:ADI393887 ANE393223:ANE393887 AXA393223:AXA393887 BGW393223:BGW393887 BQS393223:BQS393887 CAO393223:CAO393887 CKK393223:CKK393887 CUG393223:CUG393887 DEC393223:DEC393887 DNY393223:DNY393887 DXU393223:DXU393887 EHQ393223:EHQ393887 ERM393223:ERM393887 FBI393223:FBI393887 FLE393223:FLE393887 FVA393223:FVA393887 GEW393223:GEW393887 GOS393223:GOS393887 GYO393223:GYO393887 HIK393223:HIK393887 HSG393223:HSG393887 ICC393223:ICC393887 ILY393223:ILY393887 IVU393223:IVU393887 JFQ393223:JFQ393887 JPM393223:JPM393887 JZI393223:JZI393887 KJE393223:KJE393887 KTA393223:KTA393887 LCW393223:LCW393887 LMS393223:LMS393887 LWO393223:LWO393887 MGK393223:MGK393887 MQG393223:MQG393887 NAC393223:NAC393887 NJY393223:NJY393887 NTU393223:NTU393887 ODQ393223:ODQ393887 ONM393223:ONM393887 OXI393223:OXI393887 PHE393223:PHE393887 PRA393223:PRA393887 QAW393223:QAW393887 QKS393223:QKS393887 QUO393223:QUO393887 REK393223:REK393887 ROG393223:ROG393887 RYC393223:RYC393887 SHY393223:SHY393887 SRU393223:SRU393887 TBQ393223:TBQ393887 TLM393223:TLM393887 TVI393223:TVI393887 UFE393223:UFE393887 UPA393223:UPA393887 UYW393223:UYW393887 VIS393223:VIS393887 VSO393223:VSO393887 WCK393223:WCK393887 WMG393223:WMG393887 WWC393223:WWC393887 U458759:U459423 JQ458759:JQ459423 TM458759:TM459423 ADI458759:ADI459423 ANE458759:ANE459423 AXA458759:AXA459423 BGW458759:BGW459423 BQS458759:BQS459423 CAO458759:CAO459423 CKK458759:CKK459423 CUG458759:CUG459423 DEC458759:DEC459423 DNY458759:DNY459423 DXU458759:DXU459423 EHQ458759:EHQ459423 ERM458759:ERM459423 FBI458759:FBI459423 FLE458759:FLE459423 FVA458759:FVA459423 GEW458759:GEW459423 GOS458759:GOS459423 GYO458759:GYO459423 HIK458759:HIK459423 HSG458759:HSG459423 ICC458759:ICC459423 ILY458759:ILY459423 IVU458759:IVU459423 JFQ458759:JFQ459423 JPM458759:JPM459423 JZI458759:JZI459423 KJE458759:KJE459423 KTA458759:KTA459423 LCW458759:LCW459423 LMS458759:LMS459423 LWO458759:LWO459423 MGK458759:MGK459423 MQG458759:MQG459423 NAC458759:NAC459423 NJY458759:NJY459423 NTU458759:NTU459423 ODQ458759:ODQ459423 ONM458759:ONM459423 OXI458759:OXI459423 PHE458759:PHE459423 PRA458759:PRA459423 QAW458759:QAW459423 QKS458759:QKS459423 QUO458759:QUO459423 REK458759:REK459423 ROG458759:ROG459423 RYC458759:RYC459423 SHY458759:SHY459423 SRU458759:SRU459423 TBQ458759:TBQ459423 TLM458759:TLM459423 TVI458759:TVI459423 UFE458759:UFE459423 UPA458759:UPA459423 UYW458759:UYW459423 VIS458759:VIS459423 VSO458759:VSO459423 WCK458759:WCK459423 WMG458759:WMG459423 WWC458759:WWC459423 U524295:U524959 JQ524295:JQ524959 TM524295:TM524959 ADI524295:ADI524959 ANE524295:ANE524959 AXA524295:AXA524959 BGW524295:BGW524959 BQS524295:BQS524959 CAO524295:CAO524959 CKK524295:CKK524959 CUG524295:CUG524959 DEC524295:DEC524959 DNY524295:DNY524959 DXU524295:DXU524959 EHQ524295:EHQ524959 ERM524295:ERM524959 FBI524295:FBI524959 FLE524295:FLE524959 FVA524295:FVA524959 GEW524295:GEW524959 GOS524295:GOS524959 GYO524295:GYO524959 HIK524295:HIK524959 HSG524295:HSG524959 ICC524295:ICC524959 ILY524295:ILY524959 IVU524295:IVU524959 JFQ524295:JFQ524959 JPM524295:JPM524959 JZI524295:JZI524959 KJE524295:KJE524959 KTA524295:KTA524959 LCW524295:LCW524959 LMS524295:LMS524959 LWO524295:LWO524959 MGK524295:MGK524959 MQG524295:MQG524959 NAC524295:NAC524959 NJY524295:NJY524959 NTU524295:NTU524959 ODQ524295:ODQ524959 ONM524295:ONM524959 OXI524295:OXI524959 PHE524295:PHE524959 PRA524295:PRA524959 QAW524295:QAW524959 QKS524295:QKS524959 QUO524295:QUO524959 REK524295:REK524959 ROG524295:ROG524959 RYC524295:RYC524959 SHY524295:SHY524959 SRU524295:SRU524959 TBQ524295:TBQ524959 TLM524295:TLM524959 TVI524295:TVI524959 UFE524295:UFE524959 UPA524295:UPA524959 UYW524295:UYW524959 VIS524295:VIS524959 VSO524295:VSO524959 WCK524295:WCK524959 WMG524295:WMG524959 WWC524295:WWC524959 U589831:U590495 JQ589831:JQ590495 TM589831:TM590495 ADI589831:ADI590495 ANE589831:ANE590495 AXA589831:AXA590495 BGW589831:BGW590495 BQS589831:BQS590495 CAO589831:CAO590495 CKK589831:CKK590495 CUG589831:CUG590495 DEC589831:DEC590495 DNY589831:DNY590495 DXU589831:DXU590495 EHQ589831:EHQ590495 ERM589831:ERM590495 FBI589831:FBI590495 FLE589831:FLE590495 FVA589831:FVA590495 GEW589831:GEW590495 GOS589831:GOS590495 GYO589831:GYO590495 HIK589831:HIK590495 HSG589831:HSG590495 ICC589831:ICC590495 ILY589831:ILY590495 IVU589831:IVU590495 JFQ589831:JFQ590495 JPM589831:JPM590495 JZI589831:JZI590495 KJE589831:KJE590495 KTA589831:KTA590495 LCW589831:LCW590495 LMS589831:LMS590495 LWO589831:LWO590495 MGK589831:MGK590495 MQG589831:MQG590495 NAC589831:NAC590495 NJY589831:NJY590495 NTU589831:NTU590495 ODQ589831:ODQ590495 ONM589831:ONM590495 OXI589831:OXI590495 PHE589831:PHE590495 PRA589831:PRA590495 QAW589831:QAW590495 QKS589831:QKS590495 QUO589831:QUO590495 REK589831:REK590495 ROG589831:ROG590495 RYC589831:RYC590495 SHY589831:SHY590495 SRU589831:SRU590495 TBQ589831:TBQ590495 TLM589831:TLM590495 TVI589831:TVI590495 UFE589831:UFE590495 UPA589831:UPA590495 UYW589831:UYW590495 VIS589831:VIS590495 VSO589831:VSO590495 WCK589831:WCK590495 WMG589831:WMG590495 WWC589831:WWC590495 U655367:U656031 JQ655367:JQ656031 TM655367:TM656031 ADI655367:ADI656031 ANE655367:ANE656031 AXA655367:AXA656031 BGW655367:BGW656031 BQS655367:BQS656031 CAO655367:CAO656031 CKK655367:CKK656031 CUG655367:CUG656031 DEC655367:DEC656031 DNY655367:DNY656031 DXU655367:DXU656031 EHQ655367:EHQ656031 ERM655367:ERM656031 FBI655367:FBI656031 FLE655367:FLE656031 FVA655367:FVA656031 GEW655367:GEW656031 GOS655367:GOS656031 GYO655367:GYO656031 HIK655367:HIK656031 HSG655367:HSG656031 ICC655367:ICC656031 ILY655367:ILY656031 IVU655367:IVU656031 JFQ655367:JFQ656031 JPM655367:JPM656031 JZI655367:JZI656031 KJE655367:KJE656031 KTA655367:KTA656031 LCW655367:LCW656031 LMS655367:LMS656031 LWO655367:LWO656031 MGK655367:MGK656031 MQG655367:MQG656031 NAC655367:NAC656031 NJY655367:NJY656031 NTU655367:NTU656031 ODQ655367:ODQ656031 ONM655367:ONM656031 OXI655367:OXI656031 PHE655367:PHE656031 PRA655367:PRA656031 QAW655367:QAW656031 QKS655367:QKS656031 QUO655367:QUO656031 REK655367:REK656031 ROG655367:ROG656031 RYC655367:RYC656031 SHY655367:SHY656031 SRU655367:SRU656031 TBQ655367:TBQ656031 TLM655367:TLM656031 TVI655367:TVI656031 UFE655367:UFE656031 UPA655367:UPA656031 UYW655367:UYW656031 VIS655367:VIS656031 VSO655367:VSO656031 WCK655367:WCK656031 WMG655367:WMG656031 WWC655367:WWC656031 U720903:U721567 JQ720903:JQ721567 TM720903:TM721567 ADI720903:ADI721567 ANE720903:ANE721567 AXA720903:AXA721567 BGW720903:BGW721567 BQS720903:BQS721567 CAO720903:CAO721567 CKK720903:CKK721567 CUG720903:CUG721567 DEC720903:DEC721567 DNY720903:DNY721567 DXU720903:DXU721567 EHQ720903:EHQ721567 ERM720903:ERM721567 FBI720903:FBI721567 FLE720903:FLE721567 FVA720903:FVA721567 GEW720903:GEW721567 GOS720903:GOS721567 GYO720903:GYO721567 HIK720903:HIK721567 HSG720903:HSG721567 ICC720903:ICC721567 ILY720903:ILY721567 IVU720903:IVU721567 JFQ720903:JFQ721567 JPM720903:JPM721567 JZI720903:JZI721567 KJE720903:KJE721567 KTA720903:KTA721567 LCW720903:LCW721567 LMS720903:LMS721567 LWO720903:LWO721567 MGK720903:MGK721567 MQG720903:MQG721567 NAC720903:NAC721567 NJY720903:NJY721567 NTU720903:NTU721567 ODQ720903:ODQ721567 ONM720903:ONM721567 OXI720903:OXI721567 PHE720903:PHE721567 PRA720903:PRA721567 QAW720903:QAW721567 QKS720903:QKS721567 QUO720903:QUO721567 REK720903:REK721567 ROG720903:ROG721567 RYC720903:RYC721567 SHY720903:SHY721567 SRU720903:SRU721567 TBQ720903:TBQ721567 TLM720903:TLM721567 TVI720903:TVI721567 UFE720903:UFE721567 UPA720903:UPA721567 UYW720903:UYW721567 VIS720903:VIS721567 VSO720903:VSO721567 WCK720903:WCK721567 WMG720903:WMG721567 WWC720903:WWC721567 U786439:U787103 JQ786439:JQ787103 TM786439:TM787103 ADI786439:ADI787103 ANE786439:ANE787103 AXA786439:AXA787103 BGW786439:BGW787103 BQS786439:BQS787103 CAO786439:CAO787103 CKK786439:CKK787103 CUG786439:CUG787103 DEC786439:DEC787103 DNY786439:DNY787103 DXU786439:DXU787103 EHQ786439:EHQ787103 ERM786439:ERM787103 FBI786439:FBI787103 FLE786439:FLE787103 FVA786439:FVA787103 GEW786439:GEW787103 GOS786439:GOS787103 GYO786439:GYO787103 HIK786439:HIK787103 HSG786439:HSG787103 ICC786439:ICC787103 ILY786439:ILY787103 IVU786439:IVU787103 JFQ786439:JFQ787103 JPM786439:JPM787103 JZI786439:JZI787103 KJE786439:KJE787103 KTA786439:KTA787103 LCW786439:LCW787103 LMS786439:LMS787103 LWO786439:LWO787103 MGK786439:MGK787103 MQG786439:MQG787103 NAC786439:NAC787103 NJY786439:NJY787103 NTU786439:NTU787103 ODQ786439:ODQ787103 ONM786439:ONM787103 OXI786439:OXI787103 PHE786439:PHE787103 PRA786439:PRA787103 QAW786439:QAW787103 QKS786439:QKS787103 QUO786439:QUO787103 REK786439:REK787103 ROG786439:ROG787103 RYC786439:RYC787103 SHY786439:SHY787103 SRU786439:SRU787103 TBQ786439:TBQ787103 TLM786439:TLM787103 TVI786439:TVI787103 UFE786439:UFE787103 UPA786439:UPA787103 UYW786439:UYW787103 VIS786439:VIS787103 VSO786439:VSO787103 WCK786439:WCK787103 WMG786439:WMG787103 WWC786439:WWC787103 U851975:U852639 JQ851975:JQ852639 TM851975:TM852639 ADI851975:ADI852639 ANE851975:ANE852639 AXA851975:AXA852639 BGW851975:BGW852639 BQS851975:BQS852639 CAO851975:CAO852639 CKK851975:CKK852639 CUG851975:CUG852639 DEC851975:DEC852639 DNY851975:DNY852639 DXU851975:DXU852639 EHQ851975:EHQ852639 ERM851975:ERM852639 FBI851975:FBI852639 FLE851975:FLE852639 FVA851975:FVA852639 GEW851975:GEW852639 GOS851975:GOS852639 GYO851975:GYO852639 HIK851975:HIK852639 HSG851975:HSG852639 ICC851975:ICC852639 ILY851975:ILY852639 IVU851975:IVU852639 JFQ851975:JFQ852639 JPM851975:JPM852639 JZI851975:JZI852639 KJE851975:KJE852639 KTA851975:KTA852639 LCW851975:LCW852639 LMS851975:LMS852639 LWO851975:LWO852639 MGK851975:MGK852639 MQG851975:MQG852639 NAC851975:NAC852639 NJY851975:NJY852639 NTU851975:NTU852639 ODQ851975:ODQ852639 ONM851975:ONM852639 OXI851975:OXI852639 PHE851975:PHE852639 PRA851975:PRA852639 QAW851975:QAW852639 QKS851975:QKS852639 QUO851975:QUO852639 REK851975:REK852639 ROG851975:ROG852639 RYC851975:RYC852639 SHY851975:SHY852639 SRU851975:SRU852639 TBQ851975:TBQ852639 TLM851975:TLM852639 TVI851975:TVI852639 UFE851975:UFE852639 UPA851975:UPA852639 UYW851975:UYW852639 VIS851975:VIS852639 VSO851975:VSO852639 WCK851975:WCK852639 WMG851975:WMG852639 WWC851975:WWC852639 U917511:U918175 JQ917511:JQ918175 TM917511:TM918175 ADI917511:ADI918175 ANE917511:ANE918175 AXA917511:AXA918175 BGW917511:BGW918175 BQS917511:BQS918175 CAO917511:CAO918175 CKK917511:CKK918175 CUG917511:CUG918175 DEC917511:DEC918175 DNY917511:DNY918175 DXU917511:DXU918175 EHQ917511:EHQ918175 ERM917511:ERM918175 FBI917511:FBI918175 FLE917511:FLE918175 FVA917511:FVA918175 GEW917511:GEW918175 GOS917511:GOS918175 GYO917511:GYO918175 HIK917511:HIK918175 HSG917511:HSG918175 ICC917511:ICC918175 ILY917511:ILY918175 IVU917511:IVU918175 JFQ917511:JFQ918175 JPM917511:JPM918175 JZI917511:JZI918175 KJE917511:KJE918175 KTA917511:KTA918175 LCW917511:LCW918175 LMS917511:LMS918175 LWO917511:LWO918175 MGK917511:MGK918175 MQG917511:MQG918175 NAC917511:NAC918175 NJY917511:NJY918175 NTU917511:NTU918175 ODQ917511:ODQ918175 ONM917511:ONM918175 OXI917511:OXI918175 PHE917511:PHE918175 PRA917511:PRA918175 QAW917511:QAW918175 QKS917511:QKS918175 QUO917511:QUO918175 REK917511:REK918175 ROG917511:ROG918175 RYC917511:RYC918175 SHY917511:SHY918175 SRU917511:SRU918175 TBQ917511:TBQ918175 TLM917511:TLM918175 TVI917511:TVI918175 UFE917511:UFE918175 UPA917511:UPA918175 UYW917511:UYW918175 VIS917511:VIS918175 VSO917511:VSO918175 WCK917511:WCK918175 WMG917511:WMG918175 WWC917511:WWC918175 U983047:U983711 JQ983047:JQ983711 TM983047:TM983711 ADI983047:ADI983711 ANE983047:ANE983711 AXA983047:AXA983711 BGW983047:BGW983711 BQS983047:BQS983711 CAO983047:CAO983711 CKK983047:CKK983711 CUG983047:CUG983711 DEC983047:DEC983711 DNY983047:DNY983711 DXU983047:DXU983711 EHQ983047:EHQ983711 ERM983047:ERM983711 FBI983047:FBI983711 FLE983047:FLE983711 FVA983047:FVA983711 GEW983047:GEW983711 GOS983047:GOS983711 GYO983047:GYO983711 HIK983047:HIK983711 HSG983047:HSG983711 ICC983047:ICC983711 ILY983047:ILY983711 IVU983047:IVU983711 JFQ983047:JFQ983711 JPM983047:JPM983711 JZI983047:JZI983711 KJE983047:KJE983711 KTA983047:KTA983711 LCW983047:LCW983711 LMS983047:LMS983711 LWO983047:LWO983711 MGK983047:MGK983711 MQG983047:MQG983711 NAC983047:NAC983711 NJY983047:NJY983711 NTU983047:NTU983711 ODQ983047:ODQ983711 ONM983047:ONM983711 OXI983047:OXI983711 PHE983047:PHE983711 PRA983047:PRA983711 QAW983047:QAW983711 QKS983047:QKS983711 QUO983047:QUO983711 REK983047:REK983711 ROG983047:ROG983711 RYC983047:RYC983711 SHY983047:SHY983711 SRU983047:SRU983711 TBQ983047:TBQ983711 TLM983047:TLM983711 TVI983047:TVI983711 UFE983047:UFE983711 UPA983047:UPA983711 UYW983047:UYW983711 VIS983047:VIS983711 VSO983047:VSO983711 WCK983047:WCK983711 WMG983047:WMG983711 WWC983047:WWC983711" xr:uid="{1908F6E3-697B-4DDC-8C99-262C96F7634E}">
      <formula1>Группа</formula1>
      <formula2>0</formula2>
    </dataValidation>
    <dataValidation type="list" allowBlank="1" showErrorMessage="1" sqref="S7:S671 JO7:JO671 TK7:TK671 ADG7:ADG671 ANC7:ANC671 AWY7:AWY671 BGU7:BGU671 BQQ7:BQQ671 CAM7:CAM671 CKI7:CKI671 CUE7:CUE671 DEA7:DEA671 DNW7:DNW671 DXS7:DXS671 EHO7:EHO671 ERK7:ERK671 FBG7:FBG671 FLC7:FLC671 FUY7:FUY671 GEU7:GEU671 GOQ7:GOQ671 GYM7:GYM671 HII7:HII671 HSE7:HSE671 ICA7:ICA671 ILW7:ILW671 IVS7:IVS671 JFO7:JFO671 JPK7:JPK671 JZG7:JZG671 KJC7:KJC671 KSY7:KSY671 LCU7:LCU671 LMQ7:LMQ671 LWM7:LWM671 MGI7:MGI671 MQE7:MQE671 NAA7:NAA671 NJW7:NJW671 NTS7:NTS671 ODO7:ODO671 ONK7:ONK671 OXG7:OXG671 PHC7:PHC671 PQY7:PQY671 QAU7:QAU671 QKQ7:QKQ671 QUM7:QUM671 REI7:REI671 ROE7:ROE671 RYA7:RYA671 SHW7:SHW671 SRS7:SRS671 TBO7:TBO671 TLK7:TLK671 TVG7:TVG671 UFC7:UFC671 UOY7:UOY671 UYU7:UYU671 VIQ7:VIQ671 VSM7:VSM671 WCI7:WCI671 WME7:WME671 WWA7:WWA671 S65543:S66207 JO65543:JO66207 TK65543:TK66207 ADG65543:ADG66207 ANC65543:ANC66207 AWY65543:AWY66207 BGU65543:BGU66207 BQQ65543:BQQ66207 CAM65543:CAM66207 CKI65543:CKI66207 CUE65543:CUE66207 DEA65543:DEA66207 DNW65543:DNW66207 DXS65543:DXS66207 EHO65543:EHO66207 ERK65543:ERK66207 FBG65543:FBG66207 FLC65543:FLC66207 FUY65543:FUY66207 GEU65543:GEU66207 GOQ65543:GOQ66207 GYM65543:GYM66207 HII65543:HII66207 HSE65543:HSE66207 ICA65543:ICA66207 ILW65543:ILW66207 IVS65543:IVS66207 JFO65543:JFO66207 JPK65543:JPK66207 JZG65543:JZG66207 KJC65543:KJC66207 KSY65543:KSY66207 LCU65543:LCU66207 LMQ65543:LMQ66207 LWM65543:LWM66207 MGI65543:MGI66207 MQE65543:MQE66207 NAA65543:NAA66207 NJW65543:NJW66207 NTS65543:NTS66207 ODO65543:ODO66207 ONK65543:ONK66207 OXG65543:OXG66207 PHC65543:PHC66207 PQY65543:PQY66207 QAU65543:QAU66207 QKQ65543:QKQ66207 QUM65543:QUM66207 REI65543:REI66207 ROE65543:ROE66207 RYA65543:RYA66207 SHW65543:SHW66207 SRS65543:SRS66207 TBO65543:TBO66207 TLK65543:TLK66207 TVG65543:TVG66207 UFC65543:UFC66207 UOY65543:UOY66207 UYU65543:UYU66207 VIQ65543:VIQ66207 VSM65543:VSM66207 WCI65543:WCI66207 WME65543:WME66207 WWA65543:WWA66207 S131079:S131743 JO131079:JO131743 TK131079:TK131743 ADG131079:ADG131743 ANC131079:ANC131743 AWY131079:AWY131743 BGU131079:BGU131743 BQQ131079:BQQ131743 CAM131079:CAM131743 CKI131079:CKI131743 CUE131079:CUE131743 DEA131079:DEA131743 DNW131079:DNW131743 DXS131079:DXS131743 EHO131079:EHO131743 ERK131079:ERK131743 FBG131079:FBG131743 FLC131079:FLC131743 FUY131079:FUY131743 GEU131079:GEU131743 GOQ131079:GOQ131743 GYM131079:GYM131743 HII131079:HII131743 HSE131079:HSE131743 ICA131079:ICA131743 ILW131079:ILW131743 IVS131079:IVS131743 JFO131079:JFO131743 JPK131079:JPK131743 JZG131079:JZG131743 KJC131079:KJC131743 KSY131079:KSY131743 LCU131079:LCU131743 LMQ131079:LMQ131743 LWM131079:LWM131743 MGI131079:MGI131743 MQE131079:MQE131743 NAA131079:NAA131743 NJW131079:NJW131743 NTS131079:NTS131743 ODO131079:ODO131743 ONK131079:ONK131743 OXG131079:OXG131743 PHC131079:PHC131743 PQY131079:PQY131743 QAU131079:QAU131743 QKQ131079:QKQ131743 QUM131079:QUM131743 REI131079:REI131743 ROE131079:ROE131743 RYA131079:RYA131743 SHW131079:SHW131743 SRS131079:SRS131743 TBO131079:TBO131743 TLK131079:TLK131743 TVG131079:TVG131743 UFC131079:UFC131743 UOY131079:UOY131743 UYU131079:UYU131743 VIQ131079:VIQ131743 VSM131079:VSM131743 WCI131079:WCI131743 WME131079:WME131743 WWA131079:WWA131743 S196615:S197279 JO196615:JO197279 TK196615:TK197279 ADG196615:ADG197279 ANC196615:ANC197279 AWY196615:AWY197279 BGU196615:BGU197279 BQQ196615:BQQ197279 CAM196615:CAM197279 CKI196615:CKI197279 CUE196615:CUE197279 DEA196615:DEA197279 DNW196615:DNW197279 DXS196615:DXS197279 EHO196615:EHO197279 ERK196615:ERK197279 FBG196615:FBG197279 FLC196615:FLC197279 FUY196615:FUY197279 GEU196615:GEU197279 GOQ196615:GOQ197279 GYM196615:GYM197279 HII196615:HII197279 HSE196615:HSE197279 ICA196615:ICA197279 ILW196615:ILW197279 IVS196615:IVS197279 JFO196615:JFO197279 JPK196615:JPK197279 JZG196615:JZG197279 KJC196615:KJC197279 KSY196615:KSY197279 LCU196615:LCU197279 LMQ196615:LMQ197279 LWM196615:LWM197279 MGI196615:MGI197279 MQE196615:MQE197279 NAA196615:NAA197279 NJW196615:NJW197279 NTS196615:NTS197279 ODO196615:ODO197279 ONK196615:ONK197279 OXG196615:OXG197279 PHC196615:PHC197279 PQY196615:PQY197279 QAU196615:QAU197279 QKQ196615:QKQ197279 QUM196615:QUM197279 REI196615:REI197279 ROE196615:ROE197279 RYA196615:RYA197279 SHW196615:SHW197279 SRS196615:SRS197279 TBO196615:TBO197279 TLK196615:TLK197279 TVG196615:TVG197279 UFC196615:UFC197279 UOY196615:UOY197279 UYU196615:UYU197279 VIQ196615:VIQ197279 VSM196615:VSM197279 WCI196615:WCI197279 WME196615:WME197279 WWA196615:WWA197279 S262151:S262815 JO262151:JO262815 TK262151:TK262815 ADG262151:ADG262815 ANC262151:ANC262815 AWY262151:AWY262815 BGU262151:BGU262815 BQQ262151:BQQ262815 CAM262151:CAM262815 CKI262151:CKI262815 CUE262151:CUE262815 DEA262151:DEA262815 DNW262151:DNW262815 DXS262151:DXS262815 EHO262151:EHO262815 ERK262151:ERK262815 FBG262151:FBG262815 FLC262151:FLC262815 FUY262151:FUY262815 GEU262151:GEU262815 GOQ262151:GOQ262815 GYM262151:GYM262815 HII262151:HII262815 HSE262151:HSE262815 ICA262151:ICA262815 ILW262151:ILW262815 IVS262151:IVS262815 JFO262151:JFO262815 JPK262151:JPK262815 JZG262151:JZG262815 KJC262151:KJC262815 KSY262151:KSY262815 LCU262151:LCU262815 LMQ262151:LMQ262815 LWM262151:LWM262815 MGI262151:MGI262815 MQE262151:MQE262815 NAA262151:NAA262815 NJW262151:NJW262815 NTS262151:NTS262815 ODO262151:ODO262815 ONK262151:ONK262815 OXG262151:OXG262815 PHC262151:PHC262815 PQY262151:PQY262815 QAU262151:QAU262815 QKQ262151:QKQ262815 QUM262151:QUM262815 REI262151:REI262815 ROE262151:ROE262815 RYA262151:RYA262815 SHW262151:SHW262815 SRS262151:SRS262815 TBO262151:TBO262815 TLK262151:TLK262815 TVG262151:TVG262815 UFC262151:UFC262815 UOY262151:UOY262815 UYU262151:UYU262815 VIQ262151:VIQ262815 VSM262151:VSM262815 WCI262151:WCI262815 WME262151:WME262815 WWA262151:WWA262815 S327687:S328351 JO327687:JO328351 TK327687:TK328351 ADG327687:ADG328351 ANC327687:ANC328351 AWY327687:AWY328351 BGU327687:BGU328351 BQQ327687:BQQ328351 CAM327687:CAM328351 CKI327687:CKI328351 CUE327687:CUE328351 DEA327687:DEA328351 DNW327687:DNW328351 DXS327687:DXS328351 EHO327687:EHO328351 ERK327687:ERK328351 FBG327687:FBG328351 FLC327687:FLC328351 FUY327687:FUY328351 GEU327687:GEU328351 GOQ327687:GOQ328351 GYM327687:GYM328351 HII327687:HII328351 HSE327687:HSE328351 ICA327687:ICA328351 ILW327687:ILW328351 IVS327687:IVS328351 JFO327687:JFO328351 JPK327687:JPK328351 JZG327687:JZG328351 KJC327687:KJC328351 KSY327687:KSY328351 LCU327687:LCU328351 LMQ327687:LMQ328351 LWM327687:LWM328351 MGI327687:MGI328351 MQE327687:MQE328351 NAA327687:NAA328351 NJW327687:NJW328351 NTS327687:NTS328351 ODO327687:ODO328351 ONK327687:ONK328351 OXG327687:OXG328351 PHC327687:PHC328351 PQY327687:PQY328351 QAU327687:QAU328351 QKQ327687:QKQ328351 QUM327687:QUM328351 REI327687:REI328351 ROE327687:ROE328351 RYA327687:RYA328351 SHW327687:SHW328351 SRS327687:SRS328351 TBO327687:TBO328351 TLK327687:TLK328351 TVG327687:TVG328351 UFC327687:UFC328351 UOY327687:UOY328351 UYU327687:UYU328351 VIQ327687:VIQ328351 VSM327687:VSM328351 WCI327687:WCI328351 WME327687:WME328351 WWA327687:WWA328351 S393223:S393887 JO393223:JO393887 TK393223:TK393887 ADG393223:ADG393887 ANC393223:ANC393887 AWY393223:AWY393887 BGU393223:BGU393887 BQQ393223:BQQ393887 CAM393223:CAM393887 CKI393223:CKI393887 CUE393223:CUE393887 DEA393223:DEA393887 DNW393223:DNW393887 DXS393223:DXS393887 EHO393223:EHO393887 ERK393223:ERK393887 FBG393223:FBG393887 FLC393223:FLC393887 FUY393223:FUY393887 GEU393223:GEU393887 GOQ393223:GOQ393887 GYM393223:GYM393887 HII393223:HII393887 HSE393223:HSE393887 ICA393223:ICA393887 ILW393223:ILW393887 IVS393223:IVS393887 JFO393223:JFO393887 JPK393223:JPK393887 JZG393223:JZG393887 KJC393223:KJC393887 KSY393223:KSY393887 LCU393223:LCU393887 LMQ393223:LMQ393887 LWM393223:LWM393887 MGI393223:MGI393887 MQE393223:MQE393887 NAA393223:NAA393887 NJW393223:NJW393887 NTS393223:NTS393887 ODO393223:ODO393887 ONK393223:ONK393887 OXG393223:OXG393887 PHC393223:PHC393887 PQY393223:PQY393887 QAU393223:QAU393887 QKQ393223:QKQ393887 QUM393223:QUM393887 REI393223:REI393887 ROE393223:ROE393887 RYA393223:RYA393887 SHW393223:SHW393887 SRS393223:SRS393887 TBO393223:TBO393887 TLK393223:TLK393887 TVG393223:TVG393887 UFC393223:UFC393887 UOY393223:UOY393887 UYU393223:UYU393887 VIQ393223:VIQ393887 VSM393223:VSM393887 WCI393223:WCI393887 WME393223:WME393887 WWA393223:WWA393887 S458759:S459423 JO458759:JO459423 TK458759:TK459423 ADG458759:ADG459423 ANC458759:ANC459423 AWY458759:AWY459423 BGU458759:BGU459423 BQQ458759:BQQ459423 CAM458759:CAM459423 CKI458759:CKI459423 CUE458759:CUE459423 DEA458759:DEA459423 DNW458759:DNW459423 DXS458759:DXS459423 EHO458759:EHO459423 ERK458759:ERK459423 FBG458759:FBG459423 FLC458759:FLC459423 FUY458759:FUY459423 GEU458759:GEU459423 GOQ458759:GOQ459423 GYM458759:GYM459423 HII458759:HII459423 HSE458759:HSE459423 ICA458759:ICA459423 ILW458759:ILW459423 IVS458759:IVS459423 JFO458759:JFO459423 JPK458759:JPK459423 JZG458759:JZG459423 KJC458759:KJC459423 KSY458759:KSY459423 LCU458759:LCU459423 LMQ458759:LMQ459423 LWM458759:LWM459423 MGI458759:MGI459423 MQE458759:MQE459423 NAA458759:NAA459423 NJW458759:NJW459423 NTS458759:NTS459423 ODO458759:ODO459423 ONK458759:ONK459423 OXG458759:OXG459423 PHC458759:PHC459423 PQY458759:PQY459423 QAU458759:QAU459423 QKQ458759:QKQ459423 QUM458759:QUM459423 REI458759:REI459423 ROE458759:ROE459423 RYA458759:RYA459423 SHW458759:SHW459423 SRS458759:SRS459423 TBO458759:TBO459423 TLK458759:TLK459423 TVG458759:TVG459423 UFC458759:UFC459423 UOY458759:UOY459423 UYU458759:UYU459423 VIQ458759:VIQ459423 VSM458759:VSM459423 WCI458759:WCI459423 WME458759:WME459423 WWA458759:WWA459423 S524295:S524959 JO524295:JO524959 TK524295:TK524959 ADG524295:ADG524959 ANC524295:ANC524959 AWY524295:AWY524959 BGU524295:BGU524959 BQQ524295:BQQ524959 CAM524295:CAM524959 CKI524295:CKI524959 CUE524295:CUE524959 DEA524295:DEA524959 DNW524295:DNW524959 DXS524295:DXS524959 EHO524295:EHO524959 ERK524295:ERK524959 FBG524295:FBG524959 FLC524295:FLC524959 FUY524295:FUY524959 GEU524295:GEU524959 GOQ524295:GOQ524959 GYM524295:GYM524959 HII524295:HII524959 HSE524295:HSE524959 ICA524295:ICA524959 ILW524295:ILW524959 IVS524295:IVS524959 JFO524295:JFO524959 JPK524295:JPK524959 JZG524295:JZG524959 KJC524295:KJC524959 KSY524295:KSY524959 LCU524295:LCU524959 LMQ524295:LMQ524959 LWM524295:LWM524959 MGI524295:MGI524959 MQE524295:MQE524959 NAA524295:NAA524959 NJW524295:NJW524959 NTS524295:NTS524959 ODO524295:ODO524959 ONK524295:ONK524959 OXG524295:OXG524959 PHC524295:PHC524959 PQY524295:PQY524959 QAU524295:QAU524959 QKQ524295:QKQ524959 QUM524295:QUM524959 REI524295:REI524959 ROE524295:ROE524959 RYA524295:RYA524959 SHW524295:SHW524959 SRS524295:SRS524959 TBO524295:TBO524959 TLK524295:TLK524959 TVG524295:TVG524959 UFC524295:UFC524959 UOY524295:UOY524959 UYU524295:UYU524959 VIQ524295:VIQ524959 VSM524295:VSM524959 WCI524295:WCI524959 WME524295:WME524959 WWA524295:WWA524959 S589831:S590495 JO589831:JO590495 TK589831:TK590495 ADG589831:ADG590495 ANC589831:ANC590495 AWY589831:AWY590495 BGU589831:BGU590495 BQQ589831:BQQ590495 CAM589831:CAM590495 CKI589831:CKI590495 CUE589831:CUE590495 DEA589831:DEA590495 DNW589831:DNW590495 DXS589831:DXS590495 EHO589831:EHO590495 ERK589831:ERK590495 FBG589831:FBG590495 FLC589831:FLC590495 FUY589831:FUY590495 GEU589831:GEU590495 GOQ589831:GOQ590495 GYM589831:GYM590495 HII589831:HII590495 HSE589831:HSE590495 ICA589831:ICA590495 ILW589831:ILW590495 IVS589831:IVS590495 JFO589831:JFO590495 JPK589831:JPK590495 JZG589831:JZG590495 KJC589831:KJC590495 KSY589831:KSY590495 LCU589831:LCU590495 LMQ589831:LMQ590495 LWM589831:LWM590495 MGI589831:MGI590495 MQE589831:MQE590495 NAA589831:NAA590495 NJW589831:NJW590495 NTS589831:NTS590495 ODO589831:ODO590495 ONK589831:ONK590495 OXG589831:OXG590495 PHC589831:PHC590495 PQY589831:PQY590495 QAU589831:QAU590495 QKQ589831:QKQ590495 QUM589831:QUM590495 REI589831:REI590495 ROE589831:ROE590495 RYA589831:RYA590495 SHW589831:SHW590495 SRS589831:SRS590495 TBO589831:TBO590495 TLK589831:TLK590495 TVG589831:TVG590495 UFC589831:UFC590495 UOY589831:UOY590495 UYU589831:UYU590495 VIQ589831:VIQ590495 VSM589831:VSM590495 WCI589831:WCI590495 WME589831:WME590495 WWA589831:WWA590495 S655367:S656031 JO655367:JO656031 TK655367:TK656031 ADG655367:ADG656031 ANC655367:ANC656031 AWY655367:AWY656031 BGU655367:BGU656031 BQQ655367:BQQ656031 CAM655367:CAM656031 CKI655367:CKI656031 CUE655367:CUE656031 DEA655367:DEA656031 DNW655367:DNW656031 DXS655367:DXS656031 EHO655367:EHO656031 ERK655367:ERK656031 FBG655367:FBG656031 FLC655367:FLC656031 FUY655367:FUY656031 GEU655367:GEU656031 GOQ655367:GOQ656031 GYM655367:GYM656031 HII655367:HII656031 HSE655367:HSE656031 ICA655367:ICA656031 ILW655367:ILW656031 IVS655367:IVS656031 JFO655367:JFO656031 JPK655367:JPK656031 JZG655367:JZG656031 KJC655367:KJC656031 KSY655367:KSY656031 LCU655367:LCU656031 LMQ655367:LMQ656031 LWM655367:LWM656031 MGI655367:MGI656031 MQE655367:MQE656031 NAA655367:NAA656031 NJW655367:NJW656031 NTS655367:NTS656031 ODO655367:ODO656031 ONK655367:ONK656031 OXG655367:OXG656031 PHC655367:PHC656031 PQY655367:PQY656031 QAU655367:QAU656031 QKQ655367:QKQ656031 QUM655367:QUM656031 REI655367:REI656031 ROE655367:ROE656031 RYA655367:RYA656031 SHW655367:SHW656031 SRS655367:SRS656031 TBO655367:TBO656031 TLK655367:TLK656031 TVG655367:TVG656031 UFC655367:UFC656031 UOY655367:UOY656031 UYU655367:UYU656031 VIQ655367:VIQ656031 VSM655367:VSM656031 WCI655367:WCI656031 WME655367:WME656031 WWA655367:WWA656031 S720903:S721567 JO720903:JO721567 TK720903:TK721567 ADG720903:ADG721567 ANC720903:ANC721567 AWY720903:AWY721567 BGU720903:BGU721567 BQQ720903:BQQ721567 CAM720903:CAM721567 CKI720903:CKI721567 CUE720903:CUE721567 DEA720903:DEA721567 DNW720903:DNW721567 DXS720903:DXS721567 EHO720903:EHO721567 ERK720903:ERK721567 FBG720903:FBG721567 FLC720903:FLC721567 FUY720903:FUY721567 GEU720903:GEU721567 GOQ720903:GOQ721567 GYM720903:GYM721567 HII720903:HII721567 HSE720903:HSE721567 ICA720903:ICA721567 ILW720903:ILW721567 IVS720903:IVS721567 JFO720903:JFO721567 JPK720903:JPK721567 JZG720903:JZG721567 KJC720903:KJC721567 KSY720903:KSY721567 LCU720903:LCU721567 LMQ720903:LMQ721567 LWM720903:LWM721567 MGI720903:MGI721567 MQE720903:MQE721567 NAA720903:NAA721567 NJW720903:NJW721567 NTS720903:NTS721567 ODO720903:ODO721567 ONK720903:ONK721567 OXG720903:OXG721567 PHC720903:PHC721567 PQY720903:PQY721567 QAU720903:QAU721567 QKQ720903:QKQ721567 QUM720903:QUM721567 REI720903:REI721567 ROE720903:ROE721567 RYA720903:RYA721567 SHW720903:SHW721567 SRS720903:SRS721567 TBO720903:TBO721567 TLK720903:TLK721567 TVG720903:TVG721567 UFC720903:UFC721567 UOY720903:UOY721567 UYU720903:UYU721567 VIQ720903:VIQ721567 VSM720903:VSM721567 WCI720903:WCI721567 WME720903:WME721567 WWA720903:WWA721567 S786439:S787103 JO786439:JO787103 TK786439:TK787103 ADG786439:ADG787103 ANC786439:ANC787103 AWY786439:AWY787103 BGU786439:BGU787103 BQQ786439:BQQ787103 CAM786439:CAM787103 CKI786439:CKI787103 CUE786439:CUE787103 DEA786439:DEA787103 DNW786439:DNW787103 DXS786439:DXS787103 EHO786439:EHO787103 ERK786439:ERK787103 FBG786439:FBG787103 FLC786439:FLC787103 FUY786439:FUY787103 GEU786439:GEU787103 GOQ786439:GOQ787103 GYM786439:GYM787103 HII786439:HII787103 HSE786439:HSE787103 ICA786439:ICA787103 ILW786439:ILW787103 IVS786439:IVS787103 JFO786439:JFO787103 JPK786439:JPK787103 JZG786439:JZG787103 KJC786439:KJC787103 KSY786439:KSY787103 LCU786439:LCU787103 LMQ786439:LMQ787103 LWM786439:LWM787103 MGI786439:MGI787103 MQE786439:MQE787103 NAA786439:NAA787103 NJW786439:NJW787103 NTS786439:NTS787103 ODO786439:ODO787103 ONK786439:ONK787103 OXG786439:OXG787103 PHC786439:PHC787103 PQY786439:PQY787103 QAU786439:QAU787103 QKQ786439:QKQ787103 QUM786439:QUM787103 REI786439:REI787103 ROE786439:ROE787103 RYA786439:RYA787103 SHW786439:SHW787103 SRS786439:SRS787103 TBO786439:TBO787103 TLK786439:TLK787103 TVG786439:TVG787103 UFC786439:UFC787103 UOY786439:UOY787103 UYU786439:UYU787103 VIQ786439:VIQ787103 VSM786439:VSM787103 WCI786439:WCI787103 WME786439:WME787103 WWA786439:WWA787103 S851975:S852639 JO851975:JO852639 TK851975:TK852639 ADG851975:ADG852639 ANC851975:ANC852639 AWY851975:AWY852639 BGU851975:BGU852639 BQQ851975:BQQ852639 CAM851975:CAM852639 CKI851975:CKI852639 CUE851975:CUE852639 DEA851975:DEA852639 DNW851975:DNW852639 DXS851975:DXS852639 EHO851975:EHO852639 ERK851975:ERK852639 FBG851975:FBG852639 FLC851975:FLC852639 FUY851975:FUY852639 GEU851975:GEU852639 GOQ851975:GOQ852639 GYM851975:GYM852639 HII851975:HII852639 HSE851975:HSE852639 ICA851975:ICA852639 ILW851975:ILW852639 IVS851975:IVS852639 JFO851975:JFO852639 JPK851975:JPK852639 JZG851975:JZG852639 KJC851975:KJC852639 KSY851975:KSY852639 LCU851975:LCU852639 LMQ851975:LMQ852639 LWM851975:LWM852639 MGI851975:MGI852639 MQE851975:MQE852639 NAA851975:NAA852639 NJW851975:NJW852639 NTS851975:NTS852639 ODO851975:ODO852639 ONK851975:ONK852639 OXG851975:OXG852639 PHC851975:PHC852639 PQY851975:PQY852639 QAU851975:QAU852639 QKQ851975:QKQ852639 QUM851975:QUM852639 REI851975:REI852639 ROE851975:ROE852639 RYA851975:RYA852639 SHW851975:SHW852639 SRS851975:SRS852639 TBO851975:TBO852639 TLK851975:TLK852639 TVG851975:TVG852639 UFC851975:UFC852639 UOY851975:UOY852639 UYU851975:UYU852639 VIQ851975:VIQ852639 VSM851975:VSM852639 WCI851975:WCI852639 WME851975:WME852639 WWA851975:WWA852639 S917511:S918175 JO917511:JO918175 TK917511:TK918175 ADG917511:ADG918175 ANC917511:ANC918175 AWY917511:AWY918175 BGU917511:BGU918175 BQQ917511:BQQ918175 CAM917511:CAM918175 CKI917511:CKI918175 CUE917511:CUE918175 DEA917511:DEA918175 DNW917511:DNW918175 DXS917511:DXS918175 EHO917511:EHO918175 ERK917511:ERK918175 FBG917511:FBG918175 FLC917511:FLC918175 FUY917511:FUY918175 GEU917511:GEU918175 GOQ917511:GOQ918175 GYM917511:GYM918175 HII917511:HII918175 HSE917511:HSE918175 ICA917511:ICA918175 ILW917511:ILW918175 IVS917511:IVS918175 JFO917511:JFO918175 JPK917511:JPK918175 JZG917511:JZG918175 KJC917511:KJC918175 KSY917511:KSY918175 LCU917511:LCU918175 LMQ917511:LMQ918175 LWM917511:LWM918175 MGI917511:MGI918175 MQE917511:MQE918175 NAA917511:NAA918175 NJW917511:NJW918175 NTS917511:NTS918175 ODO917511:ODO918175 ONK917511:ONK918175 OXG917511:OXG918175 PHC917511:PHC918175 PQY917511:PQY918175 QAU917511:QAU918175 QKQ917511:QKQ918175 QUM917511:QUM918175 REI917511:REI918175 ROE917511:ROE918175 RYA917511:RYA918175 SHW917511:SHW918175 SRS917511:SRS918175 TBO917511:TBO918175 TLK917511:TLK918175 TVG917511:TVG918175 UFC917511:UFC918175 UOY917511:UOY918175 UYU917511:UYU918175 VIQ917511:VIQ918175 VSM917511:VSM918175 WCI917511:WCI918175 WME917511:WME918175 WWA917511:WWA918175 S983047:S983711 JO983047:JO983711 TK983047:TK983711 ADG983047:ADG983711 ANC983047:ANC983711 AWY983047:AWY983711 BGU983047:BGU983711 BQQ983047:BQQ983711 CAM983047:CAM983711 CKI983047:CKI983711 CUE983047:CUE983711 DEA983047:DEA983711 DNW983047:DNW983711 DXS983047:DXS983711 EHO983047:EHO983711 ERK983047:ERK983711 FBG983047:FBG983711 FLC983047:FLC983711 FUY983047:FUY983711 GEU983047:GEU983711 GOQ983047:GOQ983711 GYM983047:GYM983711 HII983047:HII983711 HSE983047:HSE983711 ICA983047:ICA983711 ILW983047:ILW983711 IVS983047:IVS983711 JFO983047:JFO983711 JPK983047:JPK983711 JZG983047:JZG983711 KJC983047:KJC983711 KSY983047:KSY983711 LCU983047:LCU983711 LMQ983047:LMQ983711 LWM983047:LWM983711 MGI983047:MGI983711 MQE983047:MQE983711 NAA983047:NAA983711 NJW983047:NJW983711 NTS983047:NTS983711 ODO983047:ODO983711 ONK983047:ONK983711 OXG983047:OXG983711 PHC983047:PHC983711 PQY983047:PQY983711 QAU983047:QAU983711 QKQ983047:QKQ983711 QUM983047:QUM983711 REI983047:REI983711 ROE983047:ROE983711 RYA983047:RYA983711 SHW983047:SHW983711 SRS983047:SRS983711 TBO983047:TBO983711 TLK983047:TLK983711 TVG983047:TVG983711 UFC983047:UFC983711 UOY983047:UOY983711 UYU983047:UYU983711 VIQ983047:VIQ983711 VSM983047:VSM983711 WCI983047:WCI983711 WME983047:WME983711 WWA983047:WWA983711" xr:uid="{60480BB9-3C17-4F0A-8954-E447381754E3}">
      <formula1>категория</formula1>
      <formula2>0</formula2>
    </dataValidation>
    <dataValidation type="list" allowBlank="1" showErrorMessage="1" sqref="AU144:AV145 KQ144:KR145 UM144:UN145 AEI144:AEJ145 AOE144:AOF145 AYA144:AYB145 BHW144:BHX145 BRS144:BRT145 CBO144:CBP145 CLK144:CLL145 CVG144:CVH145 DFC144:DFD145 DOY144:DOZ145 DYU144:DYV145 EIQ144:EIR145 ESM144:ESN145 FCI144:FCJ145 FME144:FMF145 FWA144:FWB145 GFW144:GFX145 GPS144:GPT145 GZO144:GZP145 HJK144:HJL145 HTG144:HTH145 IDC144:IDD145 IMY144:IMZ145 IWU144:IWV145 JGQ144:JGR145 JQM144:JQN145 KAI144:KAJ145 KKE144:KKF145 KUA144:KUB145 LDW144:LDX145 LNS144:LNT145 LXO144:LXP145 MHK144:MHL145 MRG144:MRH145 NBC144:NBD145 NKY144:NKZ145 NUU144:NUV145 OEQ144:OER145 OOM144:OON145 OYI144:OYJ145 PIE144:PIF145 PSA144:PSB145 QBW144:QBX145 QLS144:QLT145 QVO144:QVP145 RFK144:RFL145 RPG144:RPH145 RZC144:RZD145 SIY144:SIZ145 SSU144:SSV145 TCQ144:TCR145 TMM144:TMN145 TWI144:TWJ145 UGE144:UGF145 UQA144:UQB145 UZW144:UZX145 VJS144:VJT145 VTO144:VTP145 WDK144:WDL145 WNG144:WNH145 WXC144:WXD145 AU65680:AV65681 KQ65680:KR65681 UM65680:UN65681 AEI65680:AEJ65681 AOE65680:AOF65681 AYA65680:AYB65681 BHW65680:BHX65681 BRS65680:BRT65681 CBO65680:CBP65681 CLK65680:CLL65681 CVG65680:CVH65681 DFC65680:DFD65681 DOY65680:DOZ65681 DYU65680:DYV65681 EIQ65680:EIR65681 ESM65680:ESN65681 FCI65680:FCJ65681 FME65680:FMF65681 FWA65680:FWB65681 GFW65680:GFX65681 GPS65680:GPT65681 GZO65680:GZP65681 HJK65680:HJL65681 HTG65680:HTH65681 IDC65680:IDD65681 IMY65680:IMZ65681 IWU65680:IWV65681 JGQ65680:JGR65681 JQM65680:JQN65681 KAI65680:KAJ65681 KKE65680:KKF65681 KUA65680:KUB65681 LDW65680:LDX65681 LNS65680:LNT65681 LXO65680:LXP65681 MHK65680:MHL65681 MRG65680:MRH65681 NBC65680:NBD65681 NKY65680:NKZ65681 NUU65680:NUV65681 OEQ65680:OER65681 OOM65680:OON65681 OYI65680:OYJ65681 PIE65680:PIF65681 PSA65680:PSB65681 QBW65680:QBX65681 QLS65680:QLT65681 QVO65680:QVP65681 RFK65680:RFL65681 RPG65680:RPH65681 RZC65680:RZD65681 SIY65680:SIZ65681 SSU65680:SSV65681 TCQ65680:TCR65681 TMM65680:TMN65681 TWI65680:TWJ65681 UGE65680:UGF65681 UQA65680:UQB65681 UZW65680:UZX65681 VJS65680:VJT65681 VTO65680:VTP65681 WDK65680:WDL65681 WNG65680:WNH65681 WXC65680:WXD65681 AU131216:AV131217 KQ131216:KR131217 UM131216:UN131217 AEI131216:AEJ131217 AOE131216:AOF131217 AYA131216:AYB131217 BHW131216:BHX131217 BRS131216:BRT131217 CBO131216:CBP131217 CLK131216:CLL131217 CVG131216:CVH131217 DFC131216:DFD131217 DOY131216:DOZ131217 DYU131216:DYV131217 EIQ131216:EIR131217 ESM131216:ESN131217 FCI131216:FCJ131217 FME131216:FMF131217 FWA131216:FWB131217 GFW131216:GFX131217 GPS131216:GPT131217 GZO131216:GZP131217 HJK131216:HJL131217 HTG131216:HTH131217 IDC131216:IDD131217 IMY131216:IMZ131217 IWU131216:IWV131217 JGQ131216:JGR131217 JQM131216:JQN131217 KAI131216:KAJ131217 KKE131216:KKF131217 KUA131216:KUB131217 LDW131216:LDX131217 LNS131216:LNT131217 LXO131216:LXP131217 MHK131216:MHL131217 MRG131216:MRH131217 NBC131216:NBD131217 NKY131216:NKZ131217 NUU131216:NUV131217 OEQ131216:OER131217 OOM131216:OON131217 OYI131216:OYJ131217 PIE131216:PIF131217 PSA131216:PSB131217 QBW131216:QBX131217 QLS131216:QLT131217 QVO131216:QVP131217 RFK131216:RFL131217 RPG131216:RPH131217 RZC131216:RZD131217 SIY131216:SIZ131217 SSU131216:SSV131217 TCQ131216:TCR131217 TMM131216:TMN131217 TWI131216:TWJ131217 UGE131216:UGF131217 UQA131216:UQB131217 UZW131216:UZX131217 VJS131216:VJT131217 VTO131216:VTP131217 WDK131216:WDL131217 WNG131216:WNH131217 WXC131216:WXD131217 AU196752:AV196753 KQ196752:KR196753 UM196752:UN196753 AEI196752:AEJ196753 AOE196752:AOF196753 AYA196752:AYB196753 BHW196752:BHX196753 BRS196752:BRT196753 CBO196752:CBP196753 CLK196752:CLL196753 CVG196752:CVH196753 DFC196752:DFD196753 DOY196752:DOZ196753 DYU196752:DYV196753 EIQ196752:EIR196753 ESM196752:ESN196753 FCI196752:FCJ196753 FME196752:FMF196753 FWA196752:FWB196753 GFW196752:GFX196753 GPS196752:GPT196753 GZO196752:GZP196753 HJK196752:HJL196753 HTG196752:HTH196753 IDC196752:IDD196753 IMY196752:IMZ196753 IWU196752:IWV196753 JGQ196752:JGR196753 JQM196752:JQN196753 KAI196752:KAJ196753 KKE196752:KKF196753 KUA196752:KUB196753 LDW196752:LDX196753 LNS196752:LNT196753 LXO196752:LXP196753 MHK196752:MHL196753 MRG196752:MRH196753 NBC196752:NBD196753 NKY196752:NKZ196753 NUU196752:NUV196753 OEQ196752:OER196753 OOM196752:OON196753 OYI196752:OYJ196753 PIE196752:PIF196753 PSA196752:PSB196753 QBW196752:QBX196753 QLS196752:QLT196753 QVO196752:QVP196753 RFK196752:RFL196753 RPG196752:RPH196753 RZC196752:RZD196753 SIY196752:SIZ196753 SSU196752:SSV196753 TCQ196752:TCR196753 TMM196752:TMN196753 TWI196752:TWJ196753 UGE196752:UGF196753 UQA196752:UQB196753 UZW196752:UZX196753 VJS196752:VJT196753 VTO196752:VTP196753 WDK196752:WDL196753 WNG196752:WNH196753 WXC196752:WXD196753 AU262288:AV262289 KQ262288:KR262289 UM262288:UN262289 AEI262288:AEJ262289 AOE262288:AOF262289 AYA262288:AYB262289 BHW262288:BHX262289 BRS262288:BRT262289 CBO262288:CBP262289 CLK262288:CLL262289 CVG262288:CVH262289 DFC262288:DFD262289 DOY262288:DOZ262289 DYU262288:DYV262289 EIQ262288:EIR262289 ESM262288:ESN262289 FCI262288:FCJ262289 FME262288:FMF262289 FWA262288:FWB262289 GFW262288:GFX262289 GPS262288:GPT262289 GZO262288:GZP262289 HJK262288:HJL262289 HTG262288:HTH262289 IDC262288:IDD262289 IMY262288:IMZ262289 IWU262288:IWV262289 JGQ262288:JGR262289 JQM262288:JQN262289 KAI262288:KAJ262289 KKE262288:KKF262289 KUA262288:KUB262289 LDW262288:LDX262289 LNS262288:LNT262289 LXO262288:LXP262289 MHK262288:MHL262289 MRG262288:MRH262289 NBC262288:NBD262289 NKY262288:NKZ262289 NUU262288:NUV262289 OEQ262288:OER262289 OOM262288:OON262289 OYI262288:OYJ262289 PIE262288:PIF262289 PSA262288:PSB262289 QBW262288:QBX262289 QLS262288:QLT262289 QVO262288:QVP262289 RFK262288:RFL262289 RPG262288:RPH262289 RZC262288:RZD262289 SIY262288:SIZ262289 SSU262288:SSV262289 TCQ262288:TCR262289 TMM262288:TMN262289 TWI262288:TWJ262289 UGE262288:UGF262289 UQA262288:UQB262289 UZW262288:UZX262289 VJS262288:VJT262289 VTO262288:VTP262289 WDK262288:WDL262289 WNG262288:WNH262289 WXC262288:WXD262289 AU327824:AV327825 KQ327824:KR327825 UM327824:UN327825 AEI327824:AEJ327825 AOE327824:AOF327825 AYA327824:AYB327825 BHW327824:BHX327825 BRS327824:BRT327825 CBO327824:CBP327825 CLK327824:CLL327825 CVG327824:CVH327825 DFC327824:DFD327825 DOY327824:DOZ327825 DYU327824:DYV327825 EIQ327824:EIR327825 ESM327824:ESN327825 FCI327824:FCJ327825 FME327824:FMF327825 FWA327824:FWB327825 GFW327824:GFX327825 GPS327824:GPT327825 GZO327824:GZP327825 HJK327824:HJL327825 HTG327824:HTH327825 IDC327824:IDD327825 IMY327824:IMZ327825 IWU327824:IWV327825 JGQ327824:JGR327825 JQM327824:JQN327825 KAI327824:KAJ327825 KKE327824:KKF327825 KUA327824:KUB327825 LDW327824:LDX327825 LNS327824:LNT327825 LXO327824:LXP327825 MHK327824:MHL327825 MRG327824:MRH327825 NBC327824:NBD327825 NKY327824:NKZ327825 NUU327824:NUV327825 OEQ327824:OER327825 OOM327824:OON327825 OYI327824:OYJ327825 PIE327824:PIF327825 PSA327824:PSB327825 QBW327824:QBX327825 QLS327824:QLT327825 QVO327824:QVP327825 RFK327824:RFL327825 RPG327824:RPH327825 RZC327824:RZD327825 SIY327824:SIZ327825 SSU327824:SSV327825 TCQ327824:TCR327825 TMM327824:TMN327825 TWI327824:TWJ327825 UGE327824:UGF327825 UQA327824:UQB327825 UZW327824:UZX327825 VJS327824:VJT327825 VTO327824:VTP327825 WDK327824:WDL327825 WNG327824:WNH327825 WXC327824:WXD327825 AU393360:AV393361 KQ393360:KR393361 UM393360:UN393361 AEI393360:AEJ393361 AOE393360:AOF393361 AYA393360:AYB393361 BHW393360:BHX393361 BRS393360:BRT393361 CBO393360:CBP393361 CLK393360:CLL393361 CVG393360:CVH393361 DFC393360:DFD393361 DOY393360:DOZ393361 DYU393360:DYV393361 EIQ393360:EIR393361 ESM393360:ESN393361 FCI393360:FCJ393361 FME393360:FMF393361 FWA393360:FWB393361 GFW393360:GFX393361 GPS393360:GPT393361 GZO393360:GZP393361 HJK393360:HJL393361 HTG393360:HTH393361 IDC393360:IDD393361 IMY393360:IMZ393361 IWU393360:IWV393361 JGQ393360:JGR393361 JQM393360:JQN393361 KAI393360:KAJ393361 KKE393360:KKF393361 KUA393360:KUB393361 LDW393360:LDX393361 LNS393360:LNT393361 LXO393360:LXP393361 MHK393360:MHL393361 MRG393360:MRH393361 NBC393360:NBD393361 NKY393360:NKZ393361 NUU393360:NUV393361 OEQ393360:OER393361 OOM393360:OON393361 OYI393360:OYJ393361 PIE393360:PIF393361 PSA393360:PSB393361 QBW393360:QBX393361 QLS393360:QLT393361 QVO393360:QVP393361 RFK393360:RFL393361 RPG393360:RPH393361 RZC393360:RZD393361 SIY393360:SIZ393361 SSU393360:SSV393361 TCQ393360:TCR393361 TMM393360:TMN393361 TWI393360:TWJ393361 UGE393360:UGF393361 UQA393360:UQB393361 UZW393360:UZX393361 VJS393360:VJT393361 VTO393360:VTP393361 WDK393360:WDL393361 WNG393360:WNH393361 WXC393360:WXD393361 AU458896:AV458897 KQ458896:KR458897 UM458896:UN458897 AEI458896:AEJ458897 AOE458896:AOF458897 AYA458896:AYB458897 BHW458896:BHX458897 BRS458896:BRT458897 CBO458896:CBP458897 CLK458896:CLL458897 CVG458896:CVH458897 DFC458896:DFD458897 DOY458896:DOZ458897 DYU458896:DYV458897 EIQ458896:EIR458897 ESM458896:ESN458897 FCI458896:FCJ458897 FME458896:FMF458897 FWA458896:FWB458897 GFW458896:GFX458897 GPS458896:GPT458897 GZO458896:GZP458897 HJK458896:HJL458897 HTG458896:HTH458897 IDC458896:IDD458897 IMY458896:IMZ458897 IWU458896:IWV458897 JGQ458896:JGR458897 JQM458896:JQN458897 KAI458896:KAJ458897 KKE458896:KKF458897 KUA458896:KUB458897 LDW458896:LDX458897 LNS458896:LNT458897 LXO458896:LXP458897 MHK458896:MHL458897 MRG458896:MRH458897 NBC458896:NBD458897 NKY458896:NKZ458897 NUU458896:NUV458897 OEQ458896:OER458897 OOM458896:OON458897 OYI458896:OYJ458897 PIE458896:PIF458897 PSA458896:PSB458897 QBW458896:QBX458897 QLS458896:QLT458897 QVO458896:QVP458897 RFK458896:RFL458897 RPG458896:RPH458897 RZC458896:RZD458897 SIY458896:SIZ458897 SSU458896:SSV458897 TCQ458896:TCR458897 TMM458896:TMN458897 TWI458896:TWJ458897 UGE458896:UGF458897 UQA458896:UQB458897 UZW458896:UZX458897 VJS458896:VJT458897 VTO458896:VTP458897 WDK458896:WDL458897 WNG458896:WNH458897 WXC458896:WXD458897 AU524432:AV524433 KQ524432:KR524433 UM524432:UN524433 AEI524432:AEJ524433 AOE524432:AOF524433 AYA524432:AYB524433 BHW524432:BHX524433 BRS524432:BRT524433 CBO524432:CBP524433 CLK524432:CLL524433 CVG524432:CVH524433 DFC524432:DFD524433 DOY524432:DOZ524433 DYU524432:DYV524433 EIQ524432:EIR524433 ESM524432:ESN524433 FCI524432:FCJ524433 FME524432:FMF524433 FWA524432:FWB524433 GFW524432:GFX524433 GPS524432:GPT524433 GZO524432:GZP524433 HJK524432:HJL524433 HTG524432:HTH524433 IDC524432:IDD524433 IMY524432:IMZ524433 IWU524432:IWV524433 JGQ524432:JGR524433 JQM524432:JQN524433 KAI524432:KAJ524433 KKE524432:KKF524433 KUA524432:KUB524433 LDW524432:LDX524433 LNS524432:LNT524433 LXO524432:LXP524433 MHK524432:MHL524433 MRG524432:MRH524433 NBC524432:NBD524433 NKY524432:NKZ524433 NUU524432:NUV524433 OEQ524432:OER524433 OOM524432:OON524433 OYI524432:OYJ524433 PIE524432:PIF524433 PSA524432:PSB524433 QBW524432:QBX524433 QLS524432:QLT524433 QVO524432:QVP524433 RFK524432:RFL524433 RPG524432:RPH524433 RZC524432:RZD524433 SIY524432:SIZ524433 SSU524432:SSV524433 TCQ524432:TCR524433 TMM524432:TMN524433 TWI524432:TWJ524433 UGE524432:UGF524433 UQA524432:UQB524433 UZW524432:UZX524433 VJS524432:VJT524433 VTO524432:VTP524433 WDK524432:WDL524433 WNG524432:WNH524433 WXC524432:WXD524433 AU589968:AV589969 KQ589968:KR589969 UM589968:UN589969 AEI589968:AEJ589969 AOE589968:AOF589969 AYA589968:AYB589969 BHW589968:BHX589969 BRS589968:BRT589969 CBO589968:CBP589969 CLK589968:CLL589969 CVG589968:CVH589969 DFC589968:DFD589969 DOY589968:DOZ589969 DYU589968:DYV589969 EIQ589968:EIR589969 ESM589968:ESN589969 FCI589968:FCJ589969 FME589968:FMF589969 FWA589968:FWB589969 GFW589968:GFX589969 GPS589968:GPT589969 GZO589968:GZP589969 HJK589968:HJL589969 HTG589968:HTH589969 IDC589968:IDD589969 IMY589968:IMZ589969 IWU589968:IWV589969 JGQ589968:JGR589969 JQM589968:JQN589969 KAI589968:KAJ589969 KKE589968:KKF589969 KUA589968:KUB589969 LDW589968:LDX589969 LNS589968:LNT589969 LXO589968:LXP589969 MHK589968:MHL589969 MRG589968:MRH589969 NBC589968:NBD589969 NKY589968:NKZ589969 NUU589968:NUV589969 OEQ589968:OER589969 OOM589968:OON589969 OYI589968:OYJ589969 PIE589968:PIF589969 PSA589968:PSB589969 QBW589968:QBX589969 QLS589968:QLT589969 QVO589968:QVP589969 RFK589968:RFL589969 RPG589968:RPH589969 RZC589968:RZD589969 SIY589968:SIZ589969 SSU589968:SSV589969 TCQ589968:TCR589969 TMM589968:TMN589969 TWI589968:TWJ589969 UGE589968:UGF589969 UQA589968:UQB589969 UZW589968:UZX589969 VJS589968:VJT589969 VTO589968:VTP589969 WDK589968:WDL589969 WNG589968:WNH589969 WXC589968:WXD589969 AU655504:AV655505 KQ655504:KR655505 UM655504:UN655505 AEI655504:AEJ655505 AOE655504:AOF655505 AYA655504:AYB655505 BHW655504:BHX655505 BRS655504:BRT655505 CBO655504:CBP655505 CLK655504:CLL655505 CVG655504:CVH655505 DFC655504:DFD655505 DOY655504:DOZ655505 DYU655504:DYV655505 EIQ655504:EIR655505 ESM655504:ESN655505 FCI655504:FCJ655505 FME655504:FMF655505 FWA655504:FWB655505 GFW655504:GFX655505 GPS655504:GPT655505 GZO655504:GZP655505 HJK655504:HJL655505 HTG655504:HTH655505 IDC655504:IDD655505 IMY655504:IMZ655505 IWU655504:IWV655505 JGQ655504:JGR655505 JQM655504:JQN655505 KAI655504:KAJ655505 KKE655504:KKF655505 KUA655504:KUB655505 LDW655504:LDX655505 LNS655504:LNT655505 LXO655504:LXP655505 MHK655504:MHL655505 MRG655504:MRH655505 NBC655504:NBD655505 NKY655504:NKZ655505 NUU655504:NUV655505 OEQ655504:OER655505 OOM655504:OON655505 OYI655504:OYJ655505 PIE655504:PIF655505 PSA655504:PSB655505 QBW655504:QBX655505 QLS655504:QLT655505 QVO655504:QVP655505 RFK655504:RFL655505 RPG655504:RPH655505 RZC655504:RZD655505 SIY655504:SIZ655505 SSU655504:SSV655505 TCQ655504:TCR655505 TMM655504:TMN655505 TWI655504:TWJ655505 UGE655504:UGF655505 UQA655504:UQB655505 UZW655504:UZX655505 VJS655504:VJT655505 VTO655504:VTP655505 WDK655504:WDL655505 WNG655504:WNH655505 WXC655504:WXD655505 AU721040:AV721041 KQ721040:KR721041 UM721040:UN721041 AEI721040:AEJ721041 AOE721040:AOF721041 AYA721040:AYB721041 BHW721040:BHX721041 BRS721040:BRT721041 CBO721040:CBP721041 CLK721040:CLL721041 CVG721040:CVH721041 DFC721040:DFD721041 DOY721040:DOZ721041 DYU721040:DYV721041 EIQ721040:EIR721041 ESM721040:ESN721041 FCI721040:FCJ721041 FME721040:FMF721041 FWA721040:FWB721041 GFW721040:GFX721041 GPS721040:GPT721041 GZO721040:GZP721041 HJK721040:HJL721041 HTG721040:HTH721041 IDC721040:IDD721041 IMY721040:IMZ721041 IWU721040:IWV721041 JGQ721040:JGR721041 JQM721040:JQN721041 KAI721040:KAJ721041 KKE721040:KKF721041 KUA721040:KUB721041 LDW721040:LDX721041 LNS721040:LNT721041 LXO721040:LXP721041 MHK721040:MHL721041 MRG721040:MRH721041 NBC721040:NBD721041 NKY721040:NKZ721041 NUU721040:NUV721041 OEQ721040:OER721041 OOM721040:OON721041 OYI721040:OYJ721041 PIE721040:PIF721041 PSA721040:PSB721041 QBW721040:QBX721041 QLS721040:QLT721041 QVO721040:QVP721041 RFK721040:RFL721041 RPG721040:RPH721041 RZC721040:RZD721041 SIY721040:SIZ721041 SSU721040:SSV721041 TCQ721040:TCR721041 TMM721040:TMN721041 TWI721040:TWJ721041 UGE721040:UGF721041 UQA721040:UQB721041 UZW721040:UZX721041 VJS721040:VJT721041 VTO721040:VTP721041 WDK721040:WDL721041 WNG721040:WNH721041 WXC721040:WXD721041 AU786576:AV786577 KQ786576:KR786577 UM786576:UN786577 AEI786576:AEJ786577 AOE786576:AOF786577 AYA786576:AYB786577 BHW786576:BHX786577 BRS786576:BRT786577 CBO786576:CBP786577 CLK786576:CLL786577 CVG786576:CVH786577 DFC786576:DFD786577 DOY786576:DOZ786577 DYU786576:DYV786577 EIQ786576:EIR786577 ESM786576:ESN786577 FCI786576:FCJ786577 FME786576:FMF786577 FWA786576:FWB786577 GFW786576:GFX786577 GPS786576:GPT786577 GZO786576:GZP786577 HJK786576:HJL786577 HTG786576:HTH786577 IDC786576:IDD786577 IMY786576:IMZ786577 IWU786576:IWV786577 JGQ786576:JGR786577 JQM786576:JQN786577 KAI786576:KAJ786577 KKE786576:KKF786577 KUA786576:KUB786577 LDW786576:LDX786577 LNS786576:LNT786577 LXO786576:LXP786577 MHK786576:MHL786577 MRG786576:MRH786577 NBC786576:NBD786577 NKY786576:NKZ786577 NUU786576:NUV786577 OEQ786576:OER786577 OOM786576:OON786577 OYI786576:OYJ786577 PIE786576:PIF786577 PSA786576:PSB786577 QBW786576:QBX786577 QLS786576:QLT786577 QVO786576:QVP786577 RFK786576:RFL786577 RPG786576:RPH786577 RZC786576:RZD786577 SIY786576:SIZ786577 SSU786576:SSV786577 TCQ786576:TCR786577 TMM786576:TMN786577 TWI786576:TWJ786577 UGE786576:UGF786577 UQA786576:UQB786577 UZW786576:UZX786577 VJS786576:VJT786577 VTO786576:VTP786577 WDK786576:WDL786577 WNG786576:WNH786577 WXC786576:WXD786577 AU852112:AV852113 KQ852112:KR852113 UM852112:UN852113 AEI852112:AEJ852113 AOE852112:AOF852113 AYA852112:AYB852113 BHW852112:BHX852113 BRS852112:BRT852113 CBO852112:CBP852113 CLK852112:CLL852113 CVG852112:CVH852113 DFC852112:DFD852113 DOY852112:DOZ852113 DYU852112:DYV852113 EIQ852112:EIR852113 ESM852112:ESN852113 FCI852112:FCJ852113 FME852112:FMF852113 FWA852112:FWB852113 GFW852112:GFX852113 GPS852112:GPT852113 GZO852112:GZP852113 HJK852112:HJL852113 HTG852112:HTH852113 IDC852112:IDD852113 IMY852112:IMZ852113 IWU852112:IWV852113 JGQ852112:JGR852113 JQM852112:JQN852113 KAI852112:KAJ852113 KKE852112:KKF852113 KUA852112:KUB852113 LDW852112:LDX852113 LNS852112:LNT852113 LXO852112:LXP852113 MHK852112:MHL852113 MRG852112:MRH852113 NBC852112:NBD852113 NKY852112:NKZ852113 NUU852112:NUV852113 OEQ852112:OER852113 OOM852112:OON852113 OYI852112:OYJ852113 PIE852112:PIF852113 PSA852112:PSB852113 QBW852112:QBX852113 QLS852112:QLT852113 QVO852112:QVP852113 RFK852112:RFL852113 RPG852112:RPH852113 RZC852112:RZD852113 SIY852112:SIZ852113 SSU852112:SSV852113 TCQ852112:TCR852113 TMM852112:TMN852113 TWI852112:TWJ852113 UGE852112:UGF852113 UQA852112:UQB852113 UZW852112:UZX852113 VJS852112:VJT852113 VTO852112:VTP852113 WDK852112:WDL852113 WNG852112:WNH852113 WXC852112:WXD852113 AU917648:AV917649 KQ917648:KR917649 UM917648:UN917649 AEI917648:AEJ917649 AOE917648:AOF917649 AYA917648:AYB917649 BHW917648:BHX917649 BRS917648:BRT917649 CBO917648:CBP917649 CLK917648:CLL917649 CVG917648:CVH917649 DFC917648:DFD917649 DOY917648:DOZ917649 DYU917648:DYV917649 EIQ917648:EIR917649 ESM917648:ESN917649 FCI917648:FCJ917649 FME917648:FMF917649 FWA917648:FWB917649 GFW917648:GFX917649 GPS917648:GPT917649 GZO917648:GZP917649 HJK917648:HJL917649 HTG917648:HTH917649 IDC917648:IDD917649 IMY917648:IMZ917649 IWU917648:IWV917649 JGQ917648:JGR917649 JQM917648:JQN917649 KAI917648:KAJ917649 KKE917648:KKF917649 KUA917648:KUB917649 LDW917648:LDX917649 LNS917648:LNT917649 LXO917648:LXP917649 MHK917648:MHL917649 MRG917648:MRH917649 NBC917648:NBD917649 NKY917648:NKZ917649 NUU917648:NUV917649 OEQ917648:OER917649 OOM917648:OON917649 OYI917648:OYJ917649 PIE917648:PIF917649 PSA917648:PSB917649 QBW917648:QBX917649 QLS917648:QLT917649 QVO917648:QVP917649 RFK917648:RFL917649 RPG917648:RPH917649 RZC917648:RZD917649 SIY917648:SIZ917649 SSU917648:SSV917649 TCQ917648:TCR917649 TMM917648:TMN917649 TWI917648:TWJ917649 UGE917648:UGF917649 UQA917648:UQB917649 UZW917648:UZX917649 VJS917648:VJT917649 VTO917648:VTP917649 WDK917648:WDL917649 WNG917648:WNH917649 WXC917648:WXD917649 AU983184:AV983185 KQ983184:KR983185 UM983184:UN983185 AEI983184:AEJ983185 AOE983184:AOF983185 AYA983184:AYB983185 BHW983184:BHX983185 BRS983184:BRT983185 CBO983184:CBP983185 CLK983184:CLL983185 CVG983184:CVH983185 DFC983184:DFD983185 DOY983184:DOZ983185 DYU983184:DYV983185 EIQ983184:EIR983185 ESM983184:ESN983185 FCI983184:FCJ983185 FME983184:FMF983185 FWA983184:FWB983185 GFW983184:GFX983185 GPS983184:GPT983185 GZO983184:GZP983185 HJK983184:HJL983185 HTG983184:HTH983185 IDC983184:IDD983185 IMY983184:IMZ983185 IWU983184:IWV983185 JGQ983184:JGR983185 JQM983184:JQN983185 KAI983184:KAJ983185 KKE983184:KKF983185 KUA983184:KUB983185 LDW983184:LDX983185 LNS983184:LNT983185 LXO983184:LXP983185 MHK983184:MHL983185 MRG983184:MRH983185 NBC983184:NBD983185 NKY983184:NKZ983185 NUU983184:NUV983185 OEQ983184:OER983185 OOM983184:OON983185 OYI983184:OYJ983185 PIE983184:PIF983185 PSA983184:PSB983185 QBW983184:QBX983185 QLS983184:QLT983185 QVO983184:QVP983185 RFK983184:RFL983185 RPG983184:RPH983185 RZC983184:RZD983185 SIY983184:SIZ983185 SSU983184:SSV983185 TCQ983184:TCR983185 TMM983184:TMN983185 TWI983184:TWJ983185 UGE983184:UGF983185 UQA983184:UQB983185 UZW983184:UZX983185 VJS983184:VJT983185 VTO983184:VTP983185 WDK983184:WDL983185 WNG983184:WNH983185 WXC983184:WXD983185 AU146:AU670 KQ146:KQ670 UM146:UM670 AEI146:AEI670 AOE146:AOE670 AYA146:AYA670 BHW146:BHW670 BRS146:BRS670 CBO146:CBO670 CLK146:CLK670 CVG146:CVG670 DFC146:DFC670 DOY146:DOY670 DYU146:DYU670 EIQ146:EIQ670 ESM146:ESM670 FCI146:FCI670 FME146:FME670 FWA146:FWA670 GFW146:GFW670 GPS146:GPS670 GZO146:GZO670 HJK146:HJK670 HTG146:HTG670 IDC146:IDC670 IMY146:IMY670 IWU146:IWU670 JGQ146:JGQ670 JQM146:JQM670 KAI146:KAI670 KKE146:KKE670 KUA146:KUA670 LDW146:LDW670 LNS146:LNS670 LXO146:LXO670 MHK146:MHK670 MRG146:MRG670 NBC146:NBC670 NKY146:NKY670 NUU146:NUU670 OEQ146:OEQ670 OOM146:OOM670 OYI146:OYI670 PIE146:PIE670 PSA146:PSA670 QBW146:QBW670 QLS146:QLS670 QVO146:QVO670 RFK146:RFK670 RPG146:RPG670 RZC146:RZC670 SIY146:SIY670 SSU146:SSU670 TCQ146:TCQ670 TMM146:TMM670 TWI146:TWI670 UGE146:UGE670 UQA146:UQA670 UZW146:UZW670 VJS146:VJS670 VTO146:VTO670 WDK146:WDK670 WNG146:WNG670 WXC146:WXC670 AU65682:AU66206 KQ65682:KQ66206 UM65682:UM66206 AEI65682:AEI66206 AOE65682:AOE66206 AYA65682:AYA66206 BHW65682:BHW66206 BRS65682:BRS66206 CBO65682:CBO66206 CLK65682:CLK66206 CVG65682:CVG66206 DFC65682:DFC66206 DOY65682:DOY66206 DYU65682:DYU66206 EIQ65682:EIQ66206 ESM65682:ESM66206 FCI65682:FCI66206 FME65682:FME66206 FWA65682:FWA66206 GFW65682:GFW66206 GPS65682:GPS66206 GZO65682:GZO66206 HJK65682:HJK66206 HTG65682:HTG66206 IDC65682:IDC66206 IMY65682:IMY66206 IWU65682:IWU66206 JGQ65682:JGQ66206 JQM65682:JQM66206 KAI65682:KAI66206 KKE65682:KKE66206 KUA65682:KUA66206 LDW65682:LDW66206 LNS65682:LNS66206 LXO65682:LXO66206 MHK65682:MHK66206 MRG65682:MRG66206 NBC65682:NBC66206 NKY65682:NKY66206 NUU65682:NUU66206 OEQ65682:OEQ66206 OOM65682:OOM66206 OYI65682:OYI66206 PIE65682:PIE66206 PSA65682:PSA66206 QBW65682:QBW66206 QLS65682:QLS66206 QVO65682:QVO66206 RFK65682:RFK66206 RPG65682:RPG66206 RZC65682:RZC66206 SIY65682:SIY66206 SSU65682:SSU66206 TCQ65682:TCQ66206 TMM65682:TMM66206 TWI65682:TWI66206 UGE65682:UGE66206 UQA65682:UQA66206 UZW65682:UZW66206 VJS65682:VJS66206 VTO65682:VTO66206 WDK65682:WDK66206 WNG65682:WNG66206 WXC65682:WXC66206 AU131218:AU131742 KQ131218:KQ131742 UM131218:UM131742 AEI131218:AEI131742 AOE131218:AOE131742 AYA131218:AYA131742 BHW131218:BHW131742 BRS131218:BRS131742 CBO131218:CBO131742 CLK131218:CLK131742 CVG131218:CVG131742 DFC131218:DFC131742 DOY131218:DOY131742 DYU131218:DYU131742 EIQ131218:EIQ131742 ESM131218:ESM131742 FCI131218:FCI131742 FME131218:FME131742 FWA131218:FWA131742 GFW131218:GFW131742 GPS131218:GPS131742 GZO131218:GZO131742 HJK131218:HJK131742 HTG131218:HTG131742 IDC131218:IDC131742 IMY131218:IMY131742 IWU131218:IWU131742 JGQ131218:JGQ131742 JQM131218:JQM131742 KAI131218:KAI131742 KKE131218:KKE131742 KUA131218:KUA131742 LDW131218:LDW131742 LNS131218:LNS131742 LXO131218:LXO131742 MHK131218:MHK131742 MRG131218:MRG131742 NBC131218:NBC131742 NKY131218:NKY131742 NUU131218:NUU131742 OEQ131218:OEQ131742 OOM131218:OOM131742 OYI131218:OYI131742 PIE131218:PIE131742 PSA131218:PSA131742 QBW131218:QBW131742 QLS131218:QLS131742 QVO131218:QVO131742 RFK131218:RFK131742 RPG131218:RPG131742 RZC131218:RZC131742 SIY131218:SIY131742 SSU131218:SSU131742 TCQ131218:TCQ131742 TMM131218:TMM131742 TWI131218:TWI131742 UGE131218:UGE131742 UQA131218:UQA131742 UZW131218:UZW131742 VJS131218:VJS131742 VTO131218:VTO131742 WDK131218:WDK131742 WNG131218:WNG131742 WXC131218:WXC131742 AU196754:AU197278 KQ196754:KQ197278 UM196754:UM197278 AEI196754:AEI197278 AOE196754:AOE197278 AYA196754:AYA197278 BHW196754:BHW197278 BRS196754:BRS197278 CBO196754:CBO197278 CLK196754:CLK197278 CVG196754:CVG197278 DFC196754:DFC197278 DOY196754:DOY197278 DYU196754:DYU197278 EIQ196754:EIQ197278 ESM196754:ESM197278 FCI196754:FCI197278 FME196754:FME197278 FWA196754:FWA197278 GFW196754:GFW197278 GPS196754:GPS197278 GZO196754:GZO197278 HJK196754:HJK197278 HTG196754:HTG197278 IDC196754:IDC197278 IMY196754:IMY197278 IWU196754:IWU197278 JGQ196754:JGQ197278 JQM196754:JQM197278 KAI196754:KAI197278 KKE196754:KKE197278 KUA196754:KUA197278 LDW196754:LDW197278 LNS196754:LNS197278 LXO196754:LXO197278 MHK196754:MHK197278 MRG196754:MRG197278 NBC196754:NBC197278 NKY196754:NKY197278 NUU196754:NUU197278 OEQ196754:OEQ197278 OOM196754:OOM197278 OYI196754:OYI197278 PIE196754:PIE197278 PSA196754:PSA197278 QBW196754:QBW197278 QLS196754:QLS197278 QVO196754:QVO197278 RFK196754:RFK197278 RPG196754:RPG197278 RZC196754:RZC197278 SIY196754:SIY197278 SSU196754:SSU197278 TCQ196754:TCQ197278 TMM196754:TMM197278 TWI196754:TWI197278 UGE196754:UGE197278 UQA196754:UQA197278 UZW196754:UZW197278 VJS196754:VJS197278 VTO196754:VTO197278 WDK196754:WDK197278 WNG196754:WNG197278 WXC196754:WXC197278 AU262290:AU262814 KQ262290:KQ262814 UM262290:UM262814 AEI262290:AEI262814 AOE262290:AOE262814 AYA262290:AYA262814 BHW262290:BHW262814 BRS262290:BRS262814 CBO262290:CBO262814 CLK262290:CLK262814 CVG262290:CVG262814 DFC262290:DFC262814 DOY262290:DOY262814 DYU262290:DYU262814 EIQ262290:EIQ262814 ESM262290:ESM262814 FCI262290:FCI262814 FME262290:FME262814 FWA262290:FWA262814 GFW262290:GFW262814 GPS262290:GPS262814 GZO262290:GZO262814 HJK262290:HJK262814 HTG262290:HTG262814 IDC262290:IDC262814 IMY262290:IMY262814 IWU262290:IWU262814 JGQ262290:JGQ262814 JQM262290:JQM262814 KAI262290:KAI262814 KKE262290:KKE262814 KUA262290:KUA262814 LDW262290:LDW262814 LNS262290:LNS262814 LXO262290:LXO262814 MHK262290:MHK262814 MRG262290:MRG262814 NBC262290:NBC262814 NKY262290:NKY262814 NUU262290:NUU262814 OEQ262290:OEQ262814 OOM262290:OOM262814 OYI262290:OYI262814 PIE262290:PIE262814 PSA262290:PSA262814 QBW262290:QBW262814 QLS262290:QLS262814 QVO262290:QVO262814 RFK262290:RFK262814 RPG262290:RPG262814 RZC262290:RZC262814 SIY262290:SIY262814 SSU262290:SSU262814 TCQ262290:TCQ262814 TMM262290:TMM262814 TWI262290:TWI262814 UGE262290:UGE262814 UQA262290:UQA262814 UZW262290:UZW262814 VJS262290:VJS262814 VTO262290:VTO262814 WDK262290:WDK262814 WNG262290:WNG262814 WXC262290:WXC262814 AU327826:AU328350 KQ327826:KQ328350 UM327826:UM328350 AEI327826:AEI328350 AOE327826:AOE328350 AYA327826:AYA328350 BHW327826:BHW328350 BRS327826:BRS328350 CBO327826:CBO328350 CLK327826:CLK328350 CVG327826:CVG328350 DFC327826:DFC328350 DOY327826:DOY328350 DYU327826:DYU328350 EIQ327826:EIQ328350 ESM327826:ESM328350 FCI327826:FCI328350 FME327826:FME328350 FWA327826:FWA328350 GFW327826:GFW328350 GPS327826:GPS328350 GZO327826:GZO328350 HJK327826:HJK328350 HTG327826:HTG328350 IDC327826:IDC328350 IMY327826:IMY328350 IWU327826:IWU328350 JGQ327826:JGQ328350 JQM327826:JQM328350 KAI327826:KAI328350 KKE327826:KKE328350 KUA327826:KUA328350 LDW327826:LDW328350 LNS327826:LNS328350 LXO327826:LXO328350 MHK327826:MHK328350 MRG327826:MRG328350 NBC327826:NBC328350 NKY327826:NKY328350 NUU327826:NUU328350 OEQ327826:OEQ328350 OOM327826:OOM328350 OYI327826:OYI328350 PIE327826:PIE328350 PSA327826:PSA328350 QBW327826:QBW328350 QLS327826:QLS328350 QVO327826:QVO328350 RFK327826:RFK328350 RPG327826:RPG328350 RZC327826:RZC328350 SIY327826:SIY328350 SSU327826:SSU328350 TCQ327826:TCQ328350 TMM327826:TMM328350 TWI327826:TWI328350 UGE327826:UGE328350 UQA327826:UQA328350 UZW327826:UZW328350 VJS327826:VJS328350 VTO327826:VTO328350 WDK327826:WDK328350 WNG327826:WNG328350 WXC327826:WXC328350 AU393362:AU393886 KQ393362:KQ393886 UM393362:UM393886 AEI393362:AEI393886 AOE393362:AOE393886 AYA393362:AYA393886 BHW393362:BHW393886 BRS393362:BRS393886 CBO393362:CBO393886 CLK393362:CLK393886 CVG393362:CVG393886 DFC393362:DFC393886 DOY393362:DOY393886 DYU393362:DYU393886 EIQ393362:EIQ393886 ESM393362:ESM393886 FCI393362:FCI393886 FME393362:FME393886 FWA393362:FWA393886 GFW393362:GFW393886 GPS393362:GPS393886 GZO393362:GZO393886 HJK393362:HJK393886 HTG393362:HTG393886 IDC393362:IDC393886 IMY393362:IMY393886 IWU393362:IWU393886 JGQ393362:JGQ393886 JQM393362:JQM393886 KAI393362:KAI393886 KKE393362:KKE393886 KUA393362:KUA393886 LDW393362:LDW393886 LNS393362:LNS393886 LXO393362:LXO393886 MHK393362:MHK393886 MRG393362:MRG393886 NBC393362:NBC393886 NKY393362:NKY393886 NUU393362:NUU393886 OEQ393362:OEQ393886 OOM393362:OOM393886 OYI393362:OYI393886 PIE393362:PIE393886 PSA393362:PSA393886 QBW393362:QBW393886 QLS393362:QLS393886 QVO393362:QVO393886 RFK393362:RFK393886 RPG393362:RPG393886 RZC393362:RZC393886 SIY393362:SIY393886 SSU393362:SSU393886 TCQ393362:TCQ393886 TMM393362:TMM393886 TWI393362:TWI393886 UGE393362:UGE393886 UQA393362:UQA393886 UZW393362:UZW393886 VJS393362:VJS393886 VTO393362:VTO393886 WDK393362:WDK393886 WNG393362:WNG393886 WXC393362:WXC393886 AU458898:AU459422 KQ458898:KQ459422 UM458898:UM459422 AEI458898:AEI459422 AOE458898:AOE459422 AYA458898:AYA459422 BHW458898:BHW459422 BRS458898:BRS459422 CBO458898:CBO459422 CLK458898:CLK459422 CVG458898:CVG459422 DFC458898:DFC459422 DOY458898:DOY459422 DYU458898:DYU459422 EIQ458898:EIQ459422 ESM458898:ESM459422 FCI458898:FCI459422 FME458898:FME459422 FWA458898:FWA459422 GFW458898:GFW459422 GPS458898:GPS459422 GZO458898:GZO459422 HJK458898:HJK459422 HTG458898:HTG459422 IDC458898:IDC459422 IMY458898:IMY459422 IWU458898:IWU459422 JGQ458898:JGQ459422 JQM458898:JQM459422 KAI458898:KAI459422 KKE458898:KKE459422 KUA458898:KUA459422 LDW458898:LDW459422 LNS458898:LNS459422 LXO458898:LXO459422 MHK458898:MHK459422 MRG458898:MRG459422 NBC458898:NBC459422 NKY458898:NKY459422 NUU458898:NUU459422 OEQ458898:OEQ459422 OOM458898:OOM459422 OYI458898:OYI459422 PIE458898:PIE459422 PSA458898:PSA459422 QBW458898:QBW459422 QLS458898:QLS459422 QVO458898:QVO459422 RFK458898:RFK459422 RPG458898:RPG459422 RZC458898:RZC459422 SIY458898:SIY459422 SSU458898:SSU459422 TCQ458898:TCQ459422 TMM458898:TMM459422 TWI458898:TWI459422 UGE458898:UGE459422 UQA458898:UQA459422 UZW458898:UZW459422 VJS458898:VJS459422 VTO458898:VTO459422 WDK458898:WDK459422 WNG458898:WNG459422 WXC458898:WXC459422 AU524434:AU524958 KQ524434:KQ524958 UM524434:UM524958 AEI524434:AEI524958 AOE524434:AOE524958 AYA524434:AYA524958 BHW524434:BHW524958 BRS524434:BRS524958 CBO524434:CBO524958 CLK524434:CLK524958 CVG524434:CVG524958 DFC524434:DFC524958 DOY524434:DOY524958 DYU524434:DYU524958 EIQ524434:EIQ524958 ESM524434:ESM524958 FCI524434:FCI524958 FME524434:FME524958 FWA524434:FWA524958 GFW524434:GFW524958 GPS524434:GPS524958 GZO524434:GZO524958 HJK524434:HJK524958 HTG524434:HTG524958 IDC524434:IDC524958 IMY524434:IMY524958 IWU524434:IWU524958 JGQ524434:JGQ524958 JQM524434:JQM524958 KAI524434:KAI524958 KKE524434:KKE524958 KUA524434:KUA524958 LDW524434:LDW524958 LNS524434:LNS524958 LXO524434:LXO524958 MHK524434:MHK524958 MRG524434:MRG524958 NBC524434:NBC524958 NKY524434:NKY524958 NUU524434:NUU524958 OEQ524434:OEQ524958 OOM524434:OOM524958 OYI524434:OYI524958 PIE524434:PIE524958 PSA524434:PSA524958 QBW524434:QBW524958 QLS524434:QLS524958 QVO524434:QVO524958 RFK524434:RFK524958 RPG524434:RPG524958 RZC524434:RZC524958 SIY524434:SIY524958 SSU524434:SSU524958 TCQ524434:TCQ524958 TMM524434:TMM524958 TWI524434:TWI524958 UGE524434:UGE524958 UQA524434:UQA524958 UZW524434:UZW524958 VJS524434:VJS524958 VTO524434:VTO524958 WDK524434:WDK524958 WNG524434:WNG524958 WXC524434:WXC524958 AU589970:AU590494 KQ589970:KQ590494 UM589970:UM590494 AEI589970:AEI590494 AOE589970:AOE590494 AYA589970:AYA590494 BHW589970:BHW590494 BRS589970:BRS590494 CBO589970:CBO590494 CLK589970:CLK590494 CVG589970:CVG590494 DFC589970:DFC590494 DOY589970:DOY590494 DYU589970:DYU590494 EIQ589970:EIQ590494 ESM589970:ESM590494 FCI589970:FCI590494 FME589970:FME590494 FWA589970:FWA590494 GFW589970:GFW590494 GPS589970:GPS590494 GZO589970:GZO590494 HJK589970:HJK590494 HTG589970:HTG590494 IDC589970:IDC590494 IMY589970:IMY590494 IWU589970:IWU590494 JGQ589970:JGQ590494 JQM589970:JQM590494 KAI589970:KAI590494 KKE589970:KKE590494 KUA589970:KUA590494 LDW589970:LDW590494 LNS589970:LNS590494 LXO589970:LXO590494 MHK589970:MHK590494 MRG589970:MRG590494 NBC589970:NBC590494 NKY589970:NKY590494 NUU589970:NUU590494 OEQ589970:OEQ590494 OOM589970:OOM590494 OYI589970:OYI590494 PIE589970:PIE590494 PSA589970:PSA590494 QBW589970:QBW590494 QLS589970:QLS590494 QVO589970:QVO590494 RFK589970:RFK590494 RPG589970:RPG590494 RZC589970:RZC590494 SIY589970:SIY590494 SSU589970:SSU590494 TCQ589970:TCQ590494 TMM589970:TMM590494 TWI589970:TWI590494 UGE589970:UGE590494 UQA589970:UQA590494 UZW589970:UZW590494 VJS589970:VJS590494 VTO589970:VTO590494 WDK589970:WDK590494 WNG589970:WNG590494 WXC589970:WXC590494 AU655506:AU656030 KQ655506:KQ656030 UM655506:UM656030 AEI655506:AEI656030 AOE655506:AOE656030 AYA655506:AYA656030 BHW655506:BHW656030 BRS655506:BRS656030 CBO655506:CBO656030 CLK655506:CLK656030 CVG655506:CVG656030 DFC655506:DFC656030 DOY655506:DOY656030 DYU655506:DYU656030 EIQ655506:EIQ656030 ESM655506:ESM656030 FCI655506:FCI656030 FME655506:FME656030 FWA655506:FWA656030 GFW655506:GFW656030 GPS655506:GPS656030 GZO655506:GZO656030 HJK655506:HJK656030 HTG655506:HTG656030 IDC655506:IDC656030 IMY655506:IMY656030 IWU655506:IWU656030 JGQ655506:JGQ656030 JQM655506:JQM656030 KAI655506:KAI656030 KKE655506:KKE656030 KUA655506:KUA656030 LDW655506:LDW656030 LNS655506:LNS656030 LXO655506:LXO656030 MHK655506:MHK656030 MRG655506:MRG656030 NBC655506:NBC656030 NKY655506:NKY656030 NUU655506:NUU656030 OEQ655506:OEQ656030 OOM655506:OOM656030 OYI655506:OYI656030 PIE655506:PIE656030 PSA655506:PSA656030 QBW655506:QBW656030 QLS655506:QLS656030 QVO655506:QVO656030 RFK655506:RFK656030 RPG655506:RPG656030 RZC655506:RZC656030 SIY655506:SIY656030 SSU655506:SSU656030 TCQ655506:TCQ656030 TMM655506:TMM656030 TWI655506:TWI656030 UGE655506:UGE656030 UQA655506:UQA656030 UZW655506:UZW656030 VJS655506:VJS656030 VTO655506:VTO656030 WDK655506:WDK656030 WNG655506:WNG656030 WXC655506:WXC656030 AU721042:AU721566 KQ721042:KQ721566 UM721042:UM721566 AEI721042:AEI721566 AOE721042:AOE721566 AYA721042:AYA721566 BHW721042:BHW721566 BRS721042:BRS721566 CBO721042:CBO721566 CLK721042:CLK721566 CVG721042:CVG721566 DFC721042:DFC721566 DOY721042:DOY721566 DYU721042:DYU721566 EIQ721042:EIQ721566 ESM721042:ESM721566 FCI721042:FCI721566 FME721042:FME721566 FWA721042:FWA721566 GFW721042:GFW721566 GPS721042:GPS721566 GZO721042:GZO721566 HJK721042:HJK721566 HTG721042:HTG721566 IDC721042:IDC721566 IMY721042:IMY721566 IWU721042:IWU721566 JGQ721042:JGQ721566 JQM721042:JQM721566 KAI721042:KAI721566 KKE721042:KKE721566 KUA721042:KUA721566 LDW721042:LDW721566 LNS721042:LNS721566 LXO721042:LXO721566 MHK721042:MHK721566 MRG721042:MRG721566 NBC721042:NBC721566 NKY721042:NKY721566 NUU721042:NUU721566 OEQ721042:OEQ721566 OOM721042:OOM721566 OYI721042:OYI721566 PIE721042:PIE721566 PSA721042:PSA721566 QBW721042:QBW721566 QLS721042:QLS721566 QVO721042:QVO721566 RFK721042:RFK721566 RPG721042:RPG721566 RZC721042:RZC721566 SIY721042:SIY721566 SSU721042:SSU721566 TCQ721042:TCQ721566 TMM721042:TMM721566 TWI721042:TWI721566 UGE721042:UGE721566 UQA721042:UQA721566 UZW721042:UZW721566 VJS721042:VJS721566 VTO721042:VTO721566 WDK721042:WDK721566 WNG721042:WNG721566 WXC721042:WXC721566 AU786578:AU787102 KQ786578:KQ787102 UM786578:UM787102 AEI786578:AEI787102 AOE786578:AOE787102 AYA786578:AYA787102 BHW786578:BHW787102 BRS786578:BRS787102 CBO786578:CBO787102 CLK786578:CLK787102 CVG786578:CVG787102 DFC786578:DFC787102 DOY786578:DOY787102 DYU786578:DYU787102 EIQ786578:EIQ787102 ESM786578:ESM787102 FCI786578:FCI787102 FME786578:FME787102 FWA786578:FWA787102 GFW786578:GFW787102 GPS786578:GPS787102 GZO786578:GZO787102 HJK786578:HJK787102 HTG786578:HTG787102 IDC786578:IDC787102 IMY786578:IMY787102 IWU786578:IWU787102 JGQ786578:JGQ787102 JQM786578:JQM787102 KAI786578:KAI787102 KKE786578:KKE787102 KUA786578:KUA787102 LDW786578:LDW787102 LNS786578:LNS787102 LXO786578:LXO787102 MHK786578:MHK787102 MRG786578:MRG787102 NBC786578:NBC787102 NKY786578:NKY787102 NUU786578:NUU787102 OEQ786578:OEQ787102 OOM786578:OOM787102 OYI786578:OYI787102 PIE786578:PIE787102 PSA786578:PSA787102 QBW786578:QBW787102 QLS786578:QLS787102 QVO786578:QVO787102 RFK786578:RFK787102 RPG786578:RPG787102 RZC786578:RZC787102 SIY786578:SIY787102 SSU786578:SSU787102 TCQ786578:TCQ787102 TMM786578:TMM787102 TWI786578:TWI787102 UGE786578:UGE787102 UQA786578:UQA787102 UZW786578:UZW787102 VJS786578:VJS787102 VTO786578:VTO787102 WDK786578:WDK787102 WNG786578:WNG787102 WXC786578:WXC787102 AU852114:AU852638 KQ852114:KQ852638 UM852114:UM852638 AEI852114:AEI852638 AOE852114:AOE852638 AYA852114:AYA852638 BHW852114:BHW852638 BRS852114:BRS852638 CBO852114:CBO852638 CLK852114:CLK852638 CVG852114:CVG852638 DFC852114:DFC852638 DOY852114:DOY852638 DYU852114:DYU852638 EIQ852114:EIQ852638 ESM852114:ESM852638 FCI852114:FCI852638 FME852114:FME852638 FWA852114:FWA852638 GFW852114:GFW852638 GPS852114:GPS852638 GZO852114:GZO852638 HJK852114:HJK852638 HTG852114:HTG852638 IDC852114:IDC852638 IMY852114:IMY852638 IWU852114:IWU852638 JGQ852114:JGQ852638 JQM852114:JQM852638 KAI852114:KAI852638 KKE852114:KKE852638 KUA852114:KUA852638 LDW852114:LDW852638 LNS852114:LNS852638 LXO852114:LXO852638 MHK852114:MHK852638 MRG852114:MRG852638 NBC852114:NBC852638 NKY852114:NKY852638 NUU852114:NUU852638 OEQ852114:OEQ852638 OOM852114:OOM852638 OYI852114:OYI852638 PIE852114:PIE852638 PSA852114:PSA852638 QBW852114:QBW852638 QLS852114:QLS852638 QVO852114:QVO852638 RFK852114:RFK852638 RPG852114:RPG852638 RZC852114:RZC852638 SIY852114:SIY852638 SSU852114:SSU852638 TCQ852114:TCQ852638 TMM852114:TMM852638 TWI852114:TWI852638 UGE852114:UGE852638 UQA852114:UQA852638 UZW852114:UZW852638 VJS852114:VJS852638 VTO852114:VTO852638 WDK852114:WDK852638 WNG852114:WNG852638 WXC852114:WXC852638 AU917650:AU918174 KQ917650:KQ918174 UM917650:UM918174 AEI917650:AEI918174 AOE917650:AOE918174 AYA917650:AYA918174 BHW917650:BHW918174 BRS917650:BRS918174 CBO917650:CBO918174 CLK917650:CLK918174 CVG917650:CVG918174 DFC917650:DFC918174 DOY917650:DOY918174 DYU917650:DYU918174 EIQ917650:EIQ918174 ESM917650:ESM918174 FCI917650:FCI918174 FME917650:FME918174 FWA917650:FWA918174 GFW917650:GFW918174 GPS917650:GPS918174 GZO917650:GZO918174 HJK917650:HJK918174 HTG917650:HTG918174 IDC917650:IDC918174 IMY917650:IMY918174 IWU917650:IWU918174 JGQ917650:JGQ918174 JQM917650:JQM918174 KAI917650:KAI918174 KKE917650:KKE918174 KUA917650:KUA918174 LDW917650:LDW918174 LNS917650:LNS918174 LXO917650:LXO918174 MHK917650:MHK918174 MRG917650:MRG918174 NBC917650:NBC918174 NKY917650:NKY918174 NUU917650:NUU918174 OEQ917650:OEQ918174 OOM917650:OOM918174 OYI917650:OYI918174 PIE917650:PIE918174 PSA917650:PSA918174 QBW917650:QBW918174 QLS917650:QLS918174 QVO917650:QVO918174 RFK917650:RFK918174 RPG917650:RPG918174 RZC917650:RZC918174 SIY917650:SIY918174 SSU917650:SSU918174 TCQ917650:TCQ918174 TMM917650:TMM918174 TWI917650:TWI918174 UGE917650:UGE918174 UQA917650:UQA918174 UZW917650:UZW918174 VJS917650:VJS918174 VTO917650:VTO918174 WDK917650:WDK918174 WNG917650:WNG918174 WXC917650:WXC918174 AU983186:AU983710 KQ983186:KQ983710 UM983186:UM983710 AEI983186:AEI983710 AOE983186:AOE983710 AYA983186:AYA983710 BHW983186:BHW983710 BRS983186:BRS983710 CBO983186:CBO983710 CLK983186:CLK983710 CVG983186:CVG983710 DFC983186:DFC983710 DOY983186:DOY983710 DYU983186:DYU983710 EIQ983186:EIQ983710 ESM983186:ESM983710 FCI983186:FCI983710 FME983186:FME983710 FWA983186:FWA983710 GFW983186:GFW983710 GPS983186:GPS983710 GZO983186:GZO983710 HJK983186:HJK983710 HTG983186:HTG983710 IDC983186:IDC983710 IMY983186:IMY983710 IWU983186:IWU983710 JGQ983186:JGQ983710 JQM983186:JQM983710 KAI983186:KAI983710 KKE983186:KKE983710 KUA983186:KUA983710 LDW983186:LDW983710 LNS983186:LNS983710 LXO983186:LXO983710 MHK983186:MHK983710 MRG983186:MRG983710 NBC983186:NBC983710 NKY983186:NKY983710 NUU983186:NUU983710 OEQ983186:OEQ983710 OOM983186:OOM983710 OYI983186:OYI983710 PIE983186:PIE983710 PSA983186:PSA983710 QBW983186:QBW983710 QLS983186:QLS983710 QVO983186:QVO983710 RFK983186:RFK983710 RPG983186:RPG983710 RZC983186:RZC983710 SIY983186:SIY983710 SSU983186:SSU983710 TCQ983186:TCQ983710 TMM983186:TMM983710 TWI983186:TWI983710 UGE983186:UGE983710 UQA983186:UQA983710 UZW983186:UZW983710 VJS983186:VJS983710 VTO983186:VTO983710 WDK983186:WDK983710 WNG983186:WNG983710 WXC983186:WXC983710 AU9:AU143 KQ9:KQ143 UM9:UM143 AEI9:AEI143 AOE9:AOE143 AYA9:AYA143 BHW9:BHW143 BRS9:BRS143 CBO9:CBO143 CLK9:CLK143 CVG9:CVG143 DFC9:DFC143 DOY9:DOY143 DYU9:DYU143 EIQ9:EIQ143 ESM9:ESM143 FCI9:FCI143 FME9:FME143 FWA9:FWA143 GFW9:GFW143 GPS9:GPS143 GZO9:GZO143 HJK9:HJK143 HTG9:HTG143 IDC9:IDC143 IMY9:IMY143 IWU9:IWU143 JGQ9:JGQ143 JQM9:JQM143 KAI9:KAI143 KKE9:KKE143 KUA9:KUA143 LDW9:LDW143 LNS9:LNS143 LXO9:LXO143 MHK9:MHK143 MRG9:MRG143 NBC9:NBC143 NKY9:NKY143 NUU9:NUU143 OEQ9:OEQ143 OOM9:OOM143 OYI9:OYI143 PIE9:PIE143 PSA9:PSA143 QBW9:QBW143 QLS9:QLS143 QVO9:QVO143 RFK9:RFK143 RPG9:RPG143 RZC9:RZC143 SIY9:SIY143 SSU9:SSU143 TCQ9:TCQ143 TMM9:TMM143 TWI9:TWI143 UGE9:UGE143 UQA9:UQA143 UZW9:UZW143 VJS9:VJS143 VTO9:VTO143 WDK9:WDK143 WNG9:WNG143 WXC9:WXC143 AU65545:AU65679 KQ65545:KQ65679 UM65545:UM65679 AEI65545:AEI65679 AOE65545:AOE65679 AYA65545:AYA65679 BHW65545:BHW65679 BRS65545:BRS65679 CBO65545:CBO65679 CLK65545:CLK65679 CVG65545:CVG65679 DFC65545:DFC65679 DOY65545:DOY65679 DYU65545:DYU65679 EIQ65545:EIQ65679 ESM65545:ESM65679 FCI65545:FCI65679 FME65545:FME65679 FWA65545:FWA65679 GFW65545:GFW65679 GPS65545:GPS65679 GZO65545:GZO65679 HJK65545:HJK65679 HTG65545:HTG65679 IDC65545:IDC65679 IMY65545:IMY65679 IWU65545:IWU65679 JGQ65545:JGQ65679 JQM65545:JQM65679 KAI65545:KAI65679 KKE65545:KKE65679 KUA65545:KUA65679 LDW65545:LDW65679 LNS65545:LNS65679 LXO65545:LXO65679 MHK65545:MHK65679 MRG65545:MRG65679 NBC65545:NBC65679 NKY65545:NKY65679 NUU65545:NUU65679 OEQ65545:OEQ65679 OOM65545:OOM65679 OYI65545:OYI65679 PIE65545:PIE65679 PSA65545:PSA65679 QBW65545:QBW65679 QLS65545:QLS65679 QVO65545:QVO65679 RFK65545:RFK65679 RPG65545:RPG65679 RZC65545:RZC65679 SIY65545:SIY65679 SSU65545:SSU65679 TCQ65545:TCQ65679 TMM65545:TMM65679 TWI65545:TWI65679 UGE65545:UGE65679 UQA65545:UQA65679 UZW65545:UZW65679 VJS65545:VJS65679 VTO65545:VTO65679 WDK65545:WDK65679 WNG65545:WNG65679 WXC65545:WXC65679 AU131081:AU131215 KQ131081:KQ131215 UM131081:UM131215 AEI131081:AEI131215 AOE131081:AOE131215 AYA131081:AYA131215 BHW131081:BHW131215 BRS131081:BRS131215 CBO131081:CBO131215 CLK131081:CLK131215 CVG131081:CVG131215 DFC131081:DFC131215 DOY131081:DOY131215 DYU131081:DYU131215 EIQ131081:EIQ131215 ESM131081:ESM131215 FCI131081:FCI131215 FME131081:FME131215 FWA131081:FWA131215 GFW131081:GFW131215 GPS131081:GPS131215 GZO131081:GZO131215 HJK131081:HJK131215 HTG131081:HTG131215 IDC131081:IDC131215 IMY131081:IMY131215 IWU131081:IWU131215 JGQ131081:JGQ131215 JQM131081:JQM131215 KAI131081:KAI131215 KKE131081:KKE131215 KUA131081:KUA131215 LDW131081:LDW131215 LNS131081:LNS131215 LXO131081:LXO131215 MHK131081:MHK131215 MRG131081:MRG131215 NBC131081:NBC131215 NKY131081:NKY131215 NUU131081:NUU131215 OEQ131081:OEQ131215 OOM131081:OOM131215 OYI131081:OYI131215 PIE131081:PIE131215 PSA131081:PSA131215 QBW131081:QBW131215 QLS131081:QLS131215 QVO131081:QVO131215 RFK131081:RFK131215 RPG131081:RPG131215 RZC131081:RZC131215 SIY131081:SIY131215 SSU131081:SSU131215 TCQ131081:TCQ131215 TMM131081:TMM131215 TWI131081:TWI131215 UGE131081:UGE131215 UQA131081:UQA131215 UZW131081:UZW131215 VJS131081:VJS131215 VTO131081:VTO131215 WDK131081:WDK131215 WNG131081:WNG131215 WXC131081:WXC131215 AU196617:AU196751 KQ196617:KQ196751 UM196617:UM196751 AEI196617:AEI196751 AOE196617:AOE196751 AYA196617:AYA196751 BHW196617:BHW196751 BRS196617:BRS196751 CBO196617:CBO196751 CLK196617:CLK196751 CVG196617:CVG196751 DFC196617:DFC196751 DOY196617:DOY196751 DYU196617:DYU196751 EIQ196617:EIQ196751 ESM196617:ESM196751 FCI196617:FCI196751 FME196617:FME196751 FWA196617:FWA196751 GFW196617:GFW196751 GPS196617:GPS196751 GZO196617:GZO196751 HJK196617:HJK196751 HTG196617:HTG196751 IDC196617:IDC196751 IMY196617:IMY196751 IWU196617:IWU196751 JGQ196617:JGQ196751 JQM196617:JQM196751 KAI196617:KAI196751 KKE196617:KKE196751 KUA196617:KUA196751 LDW196617:LDW196751 LNS196617:LNS196751 LXO196617:LXO196751 MHK196617:MHK196751 MRG196617:MRG196751 NBC196617:NBC196751 NKY196617:NKY196751 NUU196617:NUU196751 OEQ196617:OEQ196751 OOM196617:OOM196751 OYI196617:OYI196751 PIE196617:PIE196751 PSA196617:PSA196751 QBW196617:QBW196751 QLS196617:QLS196751 QVO196617:QVO196751 RFK196617:RFK196751 RPG196617:RPG196751 RZC196617:RZC196751 SIY196617:SIY196751 SSU196617:SSU196751 TCQ196617:TCQ196751 TMM196617:TMM196751 TWI196617:TWI196751 UGE196617:UGE196751 UQA196617:UQA196751 UZW196617:UZW196751 VJS196617:VJS196751 VTO196617:VTO196751 WDK196617:WDK196751 WNG196617:WNG196751 WXC196617:WXC196751 AU262153:AU262287 KQ262153:KQ262287 UM262153:UM262287 AEI262153:AEI262287 AOE262153:AOE262287 AYA262153:AYA262287 BHW262153:BHW262287 BRS262153:BRS262287 CBO262153:CBO262287 CLK262153:CLK262287 CVG262153:CVG262287 DFC262153:DFC262287 DOY262153:DOY262287 DYU262153:DYU262287 EIQ262153:EIQ262287 ESM262153:ESM262287 FCI262153:FCI262287 FME262153:FME262287 FWA262153:FWA262287 GFW262153:GFW262287 GPS262153:GPS262287 GZO262153:GZO262287 HJK262153:HJK262287 HTG262153:HTG262287 IDC262153:IDC262287 IMY262153:IMY262287 IWU262153:IWU262287 JGQ262153:JGQ262287 JQM262153:JQM262287 KAI262153:KAI262287 KKE262153:KKE262287 KUA262153:KUA262287 LDW262153:LDW262287 LNS262153:LNS262287 LXO262153:LXO262287 MHK262153:MHK262287 MRG262153:MRG262287 NBC262153:NBC262287 NKY262153:NKY262287 NUU262153:NUU262287 OEQ262153:OEQ262287 OOM262153:OOM262287 OYI262153:OYI262287 PIE262153:PIE262287 PSA262153:PSA262287 QBW262153:QBW262287 QLS262153:QLS262287 QVO262153:QVO262287 RFK262153:RFK262287 RPG262153:RPG262287 RZC262153:RZC262287 SIY262153:SIY262287 SSU262153:SSU262287 TCQ262153:TCQ262287 TMM262153:TMM262287 TWI262153:TWI262287 UGE262153:UGE262287 UQA262153:UQA262287 UZW262153:UZW262287 VJS262153:VJS262287 VTO262153:VTO262287 WDK262153:WDK262287 WNG262153:WNG262287 WXC262153:WXC262287 AU327689:AU327823 KQ327689:KQ327823 UM327689:UM327823 AEI327689:AEI327823 AOE327689:AOE327823 AYA327689:AYA327823 BHW327689:BHW327823 BRS327689:BRS327823 CBO327689:CBO327823 CLK327689:CLK327823 CVG327689:CVG327823 DFC327689:DFC327823 DOY327689:DOY327823 DYU327689:DYU327823 EIQ327689:EIQ327823 ESM327689:ESM327823 FCI327689:FCI327823 FME327689:FME327823 FWA327689:FWA327823 GFW327689:GFW327823 GPS327689:GPS327823 GZO327689:GZO327823 HJK327689:HJK327823 HTG327689:HTG327823 IDC327689:IDC327823 IMY327689:IMY327823 IWU327689:IWU327823 JGQ327689:JGQ327823 JQM327689:JQM327823 KAI327689:KAI327823 KKE327689:KKE327823 KUA327689:KUA327823 LDW327689:LDW327823 LNS327689:LNS327823 LXO327689:LXO327823 MHK327689:MHK327823 MRG327689:MRG327823 NBC327689:NBC327823 NKY327689:NKY327823 NUU327689:NUU327823 OEQ327689:OEQ327823 OOM327689:OOM327823 OYI327689:OYI327823 PIE327689:PIE327823 PSA327689:PSA327823 QBW327689:QBW327823 QLS327689:QLS327823 QVO327689:QVO327823 RFK327689:RFK327823 RPG327689:RPG327823 RZC327689:RZC327823 SIY327689:SIY327823 SSU327689:SSU327823 TCQ327689:TCQ327823 TMM327689:TMM327823 TWI327689:TWI327823 UGE327689:UGE327823 UQA327689:UQA327823 UZW327689:UZW327823 VJS327689:VJS327823 VTO327689:VTO327823 WDK327689:WDK327823 WNG327689:WNG327823 WXC327689:WXC327823 AU393225:AU393359 KQ393225:KQ393359 UM393225:UM393359 AEI393225:AEI393359 AOE393225:AOE393359 AYA393225:AYA393359 BHW393225:BHW393359 BRS393225:BRS393359 CBO393225:CBO393359 CLK393225:CLK393359 CVG393225:CVG393359 DFC393225:DFC393359 DOY393225:DOY393359 DYU393225:DYU393359 EIQ393225:EIQ393359 ESM393225:ESM393359 FCI393225:FCI393359 FME393225:FME393359 FWA393225:FWA393359 GFW393225:GFW393359 GPS393225:GPS393359 GZO393225:GZO393359 HJK393225:HJK393359 HTG393225:HTG393359 IDC393225:IDC393359 IMY393225:IMY393359 IWU393225:IWU393359 JGQ393225:JGQ393359 JQM393225:JQM393359 KAI393225:KAI393359 KKE393225:KKE393359 KUA393225:KUA393359 LDW393225:LDW393359 LNS393225:LNS393359 LXO393225:LXO393359 MHK393225:MHK393359 MRG393225:MRG393359 NBC393225:NBC393359 NKY393225:NKY393359 NUU393225:NUU393359 OEQ393225:OEQ393359 OOM393225:OOM393359 OYI393225:OYI393359 PIE393225:PIE393359 PSA393225:PSA393359 QBW393225:QBW393359 QLS393225:QLS393359 QVO393225:QVO393359 RFK393225:RFK393359 RPG393225:RPG393359 RZC393225:RZC393359 SIY393225:SIY393359 SSU393225:SSU393359 TCQ393225:TCQ393359 TMM393225:TMM393359 TWI393225:TWI393359 UGE393225:UGE393359 UQA393225:UQA393359 UZW393225:UZW393359 VJS393225:VJS393359 VTO393225:VTO393359 WDK393225:WDK393359 WNG393225:WNG393359 WXC393225:WXC393359 AU458761:AU458895 KQ458761:KQ458895 UM458761:UM458895 AEI458761:AEI458895 AOE458761:AOE458895 AYA458761:AYA458895 BHW458761:BHW458895 BRS458761:BRS458895 CBO458761:CBO458895 CLK458761:CLK458895 CVG458761:CVG458895 DFC458761:DFC458895 DOY458761:DOY458895 DYU458761:DYU458895 EIQ458761:EIQ458895 ESM458761:ESM458895 FCI458761:FCI458895 FME458761:FME458895 FWA458761:FWA458895 GFW458761:GFW458895 GPS458761:GPS458895 GZO458761:GZO458895 HJK458761:HJK458895 HTG458761:HTG458895 IDC458761:IDC458895 IMY458761:IMY458895 IWU458761:IWU458895 JGQ458761:JGQ458895 JQM458761:JQM458895 KAI458761:KAI458895 KKE458761:KKE458895 KUA458761:KUA458895 LDW458761:LDW458895 LNS458761:LNS458895 LXO458761:LXO458895 MHK458761:MHK458895 MRG458761:MRG458895 NBC458761:NBC458895 NKY458761:NKY458895 NUU458761:NUU458895 OEQ458761:OEQ458895 OOM458761:OOM458895 OYI458761:OYI458895 PIE458761:PIE458895 PSA458761:PSA458895 QBW458761:QBW458895 QLS458761:QLS458895 QVO458761:QVO458895 RFK458761:RFK458895 RPG458761:RPG458895 RZC458761:RZC458895 SIY458761:SIY458895 SSU458761:SSU458895 TCQ458761:TCQ458895 TMM458761:TMM458895 TWI458761:TWI458895 UGE458761:UGE458895 UQA458761:UQA458895 UZW458761:UZW458895 VJS458761:VJS458895 VTO458761:VTO458895 WDK458761:WDK458895 WNG458761:WNG458895 WXC458761:WXC458895 AU524297:AU524431 KQ524297:KQ524431 UM524297:UM524431 AEI524297:AEI524431 AOE524297:AOE524431 AYA524297:AYA524431 BHW524297:BHW524431 BRS524297:BRS524431 CBO524297:CBO524431 CLK524297:CLK524431 CVG524297:CVG524431 DFC524297:DFC524431 DOY524297:DOY524431 DYU524297:DYU524431 EIQ524297:EIQ524431 ESM524297:ESM524431 FCI524297:FCI524431 FME524297:FME524431 FWA524297:FWA524431 GFW524297:GFW524431 GPS524297:GPS524431 GZO524297:GZO524431 HJK524297:HJK524431 HTG524297:HTG524431 IDC524297:IDC524431 IMY524297:IMY524431 IWU524297:IWU524431 JGQ524297:JGQ524431 JQM524297:JQM524431 KAI524297:KAI524431 KKE524297:KKE524431 KUA524297:KUA524431 LDW524297:LDW524431 LNS524297:LNS524431 LXO524297:LXO524431 MHK524297:MHK524431 MRG524297:MRG524431 NBC524297:NBC524431 NKY524297:NKY524431 NUU524297:NUU524431 OEQ524297:OEQ524431 OOM524297:OOM524431 OYI524297:OYI524431 PIE524297:PIE524431 PSA524297:PSA524431 QBW524297:QBW524431 QLS524297:QLS524431 QVO524297:QVO524431 RFK524297:RFK524431 RPG524297:RPG524431 RZC524297:RZC524431 SIY524297:SIY524431 SSU524297:SSU524431 TCQ524297:TCQ524431 TMM524297:TMM524431 TWI524297:TWI524431 UGE524297:UGE524431 UQA524297:UQA524431 UZW524297:UZW524431 VJS524297:VJS524431 VTO524297:VTO524431 WDK524297:WDK524431 WNG524297:WNG524431 WXC524297:WXC524431 AU589833:AU589967 KQ589833:KQ589967 UM589833:UM589967 AEI589833:AEI589967 AOE589833:AOE589967 AYA589833:AYA589967 BHW589833:BHW589967 BRS589833:BRS589967 CBO589833:CBO589967 CLK589833:CLK589967 CVG589833:CVG589967 DFC589833:DFC589967 DOY589833:DOY589967 DYU589833:DYU589967 EIQ589833:EIQ589967 ESM589833:ESM589967 FCI589833:FCI589967 FME589833:FME589967 FWA589833:FWA589967 GFW589833:GFW589967 GPS589833:GPS589967 GZO589833:GZO589967 HJK589833:HJK589967 HTG589833:HTG589967 IDC589833:IDC589967 IMY589833:IMY589967 IWU589833:IWU589967 JGQ589833:JGQ589967 JQM589833:JQM589967 KAI589833:KAI589967 KKE589833:KKE589967 KUA589833:KUA589967 LDW589833:LDW589967 LNS589833:LNS589967 LXO589833:LXO589967 MHK589833:MHK589967 MRG589833:MRG589967 NBC589833:NBC589967 NKY589833:NKY589967 NUU589833:NUU589967 OEQ589833:OEQ589967 OOM589833:OOM589967 OYI589833:OYI589967 PIE589833:PIE589967 PSA589833:PSA589967 QBW589833:QBW589967 QLS589833:QLS589967 QVO589833:QVO589967 RFK589833:RFK589967 RPG589833:RPG589967 RZC589833:RZC589967 SIY589833:SIY589967 SSU589833:SSU589967 TCQ589833:TCQ589967 TMM589833:TMM589967 TWI589833:TWI589967 UGE589833:UGE589967 UQA589833:UQA589967 UZW589833:UZW589967 VJS589833:VJS589967 VTO589833:VTO589967 WDK589833:WDK589967 WNG589833:WNG589967 WXC589833:WXC589967 AU655369:AU655503 KQ655369:KQ655503 UM655369:UM655503 AEI655369:AEI655503 AOE655369:AOE655503 AYA655369:AYA655503 BHW655369:BHW655503 BRS655369:BRS655503 CBO655369:CBO655503 CLK655369:CLK655503 CVG655369:CVG655503 DFC655369:DFC655503 DOY655369:DOY655503 DYU655369:DYU655503 EIQ655369:EIQ655503 ESM655369:ESM655503 FCI655369:FCI655503 FME655369:FME655503 FWA655369:FWA655503 GFW655369:GFW655503 GPS655369:GPS655503 GZO655369:GZO655503 HJK655369:HJK655503 HTG655369:HTG655503 IDC655369:IDC655503 IMY655369:IMY655503 IWU655369:IWU655503 JGQ655369:JGQ655503 JQM655369:JQM655503 KAI655369:KAI655503 KKE655369:KKE655503 KUA655369:KUA655503 LDW655369:LDW655503 LNS655369:LNS655503 LXO655369:LXO655503 MHK655369:MHK655503 MRG655369:MRG655503 NBC655369:NBC655503 NKY655369:NKY655503 NUU655369:NUU655503 OEQ655369:OEQ655503 OOM655369:OOM655503 OYI655369:OYI655503 PIE655369:PIE655503 PSA655369:PSA655503 QBW655369:QBW655503 QLS655369:QLS655503 QVO655369:QVO655503 RFK655369:RFK655503 RPG655369:RPG655503 RZC655369:RZC655503 SIY655369:SIY655503 SSU655369:SSU655503 TCQ655369:TCQ655503 TMM655369:TMM655503 TWI655369:TWI655503 UGE655369:UGE655503 UQA655369:UQA655503 UZW655369:UZW655503 VJS655369:VJS655503 VTO655369:VTO655503 WDK655369:WDK655503 WNG655369:WNG655503 WXC655369:WXC655503 AU720905:AU721039 KQ720905:KQ721039 UM720905:UM721039 AEI720905:AEI721039 AOE720905:AOE721039 AYA720905:AYA721039 BHW720905:BHW721039 BRS720905:BRS721039 CBO720905:CBO721039 CLK720905:CLK721039 CVG720905:CVG721039 DFC720905:DFC721039 DOY720905:DOY721039 DYU720905:DYU721039 EIQ720905:EIQ721039 ESM720905:ESM721039 FCI720905:FCI721039 FME720905:FME721039 FWA720905:FWA721039 GFW720905:GFW721039 GPS720905:GPS721039 GZO720905:GZO721039 HJK720905:HJK721039 HTG720905:HTG721039 IDC720905:IDC721039 IMY720905:IMY721039 IWU720905:IWU721039 JGQ720905:JGQ721039 JQM720905:JQM721039 KAI720905:KAI721039 KKE720905:KKE721039 KUA720905:KUA721039 LDW720905:LDW721039 LNS720905:LNS721039 LXO720905:LXO721039 MHK720905:MHK721039 MRG720905:MRG721039 NBC720905:NBC721039 NKY720905:NKY721039 NUU720905:NUU721039 OEQ720905:OEQ721039 OOM720905:OOM721039 OYI720905:OYI721039 PIE720905:PIE721039 PSA720905:PSA721039 QBW720905:QBW721039 QLS720905:QLS721039 QVO720905:QVO721039 RFK720905:RFK721039 RPG720905:RPG721039 RZC720905:RZC721039 SIY720905:SIY721039 SSU720905:SSU721039 TCQ720905:TCQ721039 TMM720905:TMM721039 TWI720905:TWI721039 UGE720905:UGE721039 UQA720905:UQA721039 UZW720905:UZW721039 VJS720905:VJS721039 VTO720905:VTO721039 WDK720905:WDK721039 WNG720905:WNG721039 WXC720905:WXC721039 AU786441:AU786575 KQ786441:KQ786575 UM786441:UM786575 AEI786441:AEI786575 AOE786441:AOE786575 AYA786441:AYA786575 BHW786441:BHW786575 BRS786441:BRS786575 CBO786441:CBO786575 CLK786441:CLK786575 CVG786441:CVG786575 DFC786441:DFC786575 DOY786441:DOY786575 DYU786441:DYU786575 EIQ786441:EIQ786575 ESM786441:ESM786575 FCI786441:FCI786575 FME786441:FME786575 FWA786441:FWA786575 GFW786441:GFW786575 GPS786441:GPS786575 GZO786441:GZO786575 HJK786441:HJK786575 HTG786441:HTG786575 IDC786441:IDC786575 IMY786441:IMY786575 IWU786441:IWU786575 JGQ786441:JGQ786575 JQM786441:JQM786575 KAI786441:KAI786575 KKE786441:KKE786575 KUA786441:KUA786575 LDW786441:LDW786575 LNS786441:LNS786575 LXO786441:LXO786575 MHK786441:MHK786575 MRG786441:MRG786575 NBC786441:NBC786575 NKY786441:NKY786575 NUU786441:NUU786575 OEQ786441:OEQ786575 OOM786441:OOM786575 OYI786441:OYI786575 PIE786441:PIE786575 PSA786441:PSA786575 QBW786441:QBW786575 QLS786441:QLS786575 QVO786441:QVO786575 RFK786441:RFK786575 RPG786441:RPG786575 RZC786441:RZC786575 SIY786441:SIY786575 SSU786441:SSU786575 TCQ786441:TCQ786575 TMM786441:TMM786575 TWI786441:TWI786575 UGE786441:UGE786575 UQA786441:UQA786575 UZW786441:UZW786575 VJS786441:VJS786575 VTO786441:VTO786575 WDK786441:WDK786575 WNG786441:WNG786575 WXC786441:WXC786575 AU851977:AU852111 KQ851977:KQ852111 UM851977:UM852111 AEI851977:AEI852111 AOE851977:AOE852111 AYA851977:AYA852111 BHW851977:BHW852111 BRS851977:BRS852111 CBO851977:CBO852111 CLK851977:CLK852111 CVG851977:CVG852111 DFC851977:DFC852111 DOY851977:DOY852111 DYU851977:DYU852111 EIQ851977:EIQ852111 ESM851977:ESM852111 FCI851977:FCI852111 FME851977:FME852111 FWA851977:FWA852111 GFW851977:GFW852111 GPS851977:GPS852111 GZO851977:GZO852111 HJK851977:HJK852111 HTG851977:HTG852111 IDC851977:IDC852111 IMY851977:IMY852111 IWU851977:IWU852111 JGQ851977:JGQ852111 JQM851977:JQM852111 KAI851977:KAI852111 KKE851977:KKE852111 KUA851977:KUA852111 LDW851977:LDW852111 LNS851977:LNS852111 LXO851977:LXO852111 MHK851977:MHK852111 MRG851977:MRG852111 NBC851977:NBC852111 NKY851977:NKY852111 NUU851977:NUU852111 OEQ851977:OEQ852111 OOM851977:OOM852111 OYI851977:OYI852111 PIE851977:PIE852111 PSA851977:PSA852111 QBW851977:QBW852111 QLS851977:QLS852111 QVO851977:QVO852111 RFK851977:RFK852111 RPG851977:RPG852111 RZC851977:RZC852111 SIY851977:SIY852111 SSU851977:SSU852111 TCQ851977:TCQ852111 TMM851977:TMM852111 TWI851977:TWI852111 UGE851977:UGE852111 UQA851977:UQA852111 UZW851977:UZW852111 VJS851977:VJS852111 VTO851977:VTO852111 WDK851977:WDK852111 WNG851977:WNG852111 WXC851977:WXC852111 AU917513:AU917647 KQ917513:KQ917647 UM917513:UM917647 AEI917513:AEI917647 AOE917513:AOE917647 AYA917513:AYA917647 BHW917513:BHW917647 BRS917513:BRS917647 CBO917513:CBO917647 CLK917513:CLK917647 CVG917513:CVG917647 DFC917513:DFC917647 DOY917513:DOY917647 DYU917513:DYU917647 EIQ917513:EIQ917647 ESM917513:ESM917647 FCI917513:FCI917647 FME917513:FME917647 FWA917513:FWA917647 GFW917513:GFW917647 GPS917513:GPS917647 GZO917513:GZO917647 HJK917513:HJK917647 HTG917513:HTG917647 IDC917513:IDC917647 IMY917513:IMY917647 IWU917513:IWU917647 JGQ917513:JGQ917647 JQM917513:JQM917647 KAI917513:KAI917647 KKE917513:KKE917647 KUA917513:KUA917647 LDW917513:LDW917647 LNS917513:LNS917647 LXO917513:LXO917647 MHK917513:MHK917647 MRG917513:MRG917647 NBC917513:NBC917647 NKY917513:NKY917647 NUU917513:NUU917647 OEQ917513:OEQ917647 OOM917513:OOM917647 OYI917513:OYI917647 PIE917513:PIE917647 PSA917513:PSA917647 QBW917513:QBW917647 QLS917513:QLS917647 QVO917513:QVO917647 RFK917513:RFK917647 RPG917513:RPG917647 RZC917513:RZC917647 SIY917513:SIY917647 SSU917513:SSU917647 TCQ917513:TCQ917647 TMM917513:TMM917647 TWI917513:TWI917647 UGE917513:UGE917647 UQA917513:UQA917647 UZW917513:UZW917647 VJS917513:VJS917647 VTO917513:VTO917647 WDK917513:WDK917647 WNG917513:WNG917647 WXC917513:WXC917647 AU983049:AU983183 KQ983049:KQ983183 UM983049:UM983183 AEI983049:AEI983183 AOE983049:AOE983183 AYA983049:AYA983183 BHW983049:BHW983183 BRS983049:BRS983183 CBO983049:CBO983183 CLK983049:CLK983183 CVG983049:CVG983183 DFC983049:DFC983183 DOY983049:DOY983183 DYU983049:DYU983183 EIQ983049:EIQ983183 ESM983049:ESM983183 FCI983049:FCI983183 FME983049:FME983183 FWA983049:FWA983183 GFW983049:GFW983183 GPS983049:GPS983183 GZO983049:GZO983183 HJK983049:HJK983183 HTG983049:HTG983183 IDC983049:IDC983183 IMY983049:IMY983183 IWU983049:IWU983183 JGQ983049:JGQ983183 JQM983049:JQM983183 KAI983049:KAI983183 KKE983049:KKE983183 KUA983049:KUA983183 LDW983049:LDW983183 LNS983049:LNS983183 LXO983049:LXO983183 MHK983049:MHK983183 MRG983049:MRG983183 NBC983049:NBC983183 NKY983049:NKY983183 NUU983049:NUU983183 OEQ983049:OEQ983183 OOM983049:OOM983183 OYI983049:OYI983183 PIE983049:PIE983183 PSA983049:PSA983183 QBW983049:QBW983183 QLS983049:QLS983183 QVO983049:QVO983183 RFK983049:RFK983183 RPG983049:RPG983183 RZC983049:RZC983183 SIY983049:SIY983183 SSU983049:SSU983183 TCQ983049:TCQ983183 TMM983049:TMM983183 TWI983049:TWI983183 UGE983049:UGE983183 UQA983049:UQA983183 UZW983049:UZW983183 VJS983049:VJS983183 VTO983049:VTO983183 WDK983049:WDK983183 WNG983049:WNG983183 WXC983049:WXC983183" xr:uid="{4EDDE57B-E8F0-4603-9E2B-C49160BEBBEF}">
      <formula1>Микро_предприятие</formula1>
      <formula2>0</formula2>
    </dataValidation>
    <dataValidation type="list" allowBlank="1" showErrorMessage="1" sqref="I144:I145 JE144:JE145 TA144:TA145 ACW144:ACW145 AMS144:AMS145 AWO144:AWO145 BGK144:BGK145 BQG144:BQG145 CAC144:CAC145 CJY144:CJY145 CTU144:CTU145 DDQ144:DDQ145 DNM144:DNM145 DXI144:DXI145 EHE144:EHE145 ERA144:ERA145 FAW144:FAW145 FKS144:FKS145 FUO144:FUO145 GEK144:GEK145 GOG144:GOG145 GYC144:GYC145 HHY144:HHY145 HRU144:HRU145 IBQ144:IBQ145 ILM144:ILM145 IVI144:IVI145 JFE144:JFE145 JPA144:JPA145 JYW144:JYW145 KIS144:KIS145 KSO144:KSO145 LCK144:LCK145 LMG144:LMG145 LWC144:LWC145 MFY144:MFY145 MPU144:MPU145 MZQ144:MZQ145 NJM144:NJM145 NTI144:NTI145 ODE144:ODE145 ONA144:ONA145 OWW144:OWW145 PGS144:PGS145 PQO144:PQO145 QAK144:QAK145 QKG144:QKG145 QUC144:QUC145 RDY144:RDY145 RNU144:RNU145 RXQ144:RXQ145 SHM144:SHM145 SRI144:SRI145 TBE144:TBE145 TLA144:TLA145 TUW144:TUW145 UES144:UES145 UOO144:UOO145 UYK144:UYK145 VIG144:VIG145 VSC144:VSC145 WBY144:WBY145 WLU144:WLU145 WVQ144:WVQ145 I65680:I65681 JE65680:JE65681 TA65680:TA65681 ACW65680:ACW65681 AMS65680:AMS65681 AWO65680:AWO65681 BGK65680:BGK65681 BQG65680:BQG65681 CAC65680:CAC65681 CJY65680:CJY65681 CTU65680:CTU65681 DDQ65680:DDQ65681 DNM65680:DNM65681 DXI65680:DXI65681 EHE65680:EHE65681 ERA65680:ERA65681 FAW65680:FAW65681 FKS65680:FKS65681 FUO65680:FUO65681 GEK65680:GEK65681 GOG65680:GOG65681 GYC65680:GYC65681 HHY65680:HHY65681 HRU65680:HRU65681 IBQ65680:IBQ65681 ILM65680:ILM65681 IVI65680:IVI65681 JFE65680:JFE65681 JPA65680:JPA65681 JYW65680:JYW65681 KIS65680:KIS65681 KSO65680:KSO65681 LCK65680:LCK65681 LMG65680:LMG65681 LWC65680:LWC65681 MFY65680:MFY65681 MPU65680:MPU65681 MZQ65680:MZQ65681 NJM65680:NJM65681 NTI65680:NTI65681 ODE65680:ODE65681 ONA65680:ONA65681 OWW65680:OWW65681 PGS65680:PGS65681 PQO65680:PQO65681 QAK65680:QAK65681 QKG65680:QKG65681 QUC65680:QUC65681 RDY65680:RDY65681 RNU65680:RNU65681 RXQ65680:RXQ65681 SHM65680:SHM65681 SRI65680:SRI65681 TBE65680:TBE65681 TLA65680:TLA65681 TUW65680:TUW65681 UES65680:UES65681 UOO65680:UOO65681 UYK65680:UYK65681 VIG65680:VIG65681 VSC65680:VSC65681 WBY65680:WBY65681 WLU65680:WLU65681 WVQ65680:WVQ65681 I131216:I131217 JE131216:JE131217 TA131216:TA131217 ACW131216:ACW131217 AMS131216:AMS131217 AWO131216:AWO131217 BGK131216:BGK131217 BQG131216:BQG131217 CAC131216:CAC131217 CJY131216:CJY131217 CTU131216:CTU131217 DDQ131216:DDQ131217 DNM131216:DNM131217 DXI131216:DXI131217 EHE131216:EHE131217 ERA131216:ERA131217 FAW131216:FAW131217 FKS131216:FKS131217 FUO131216:FUO131217 GEK131216:GEK131217 GOG131216:GOG131217 GYC131216:GYC131217 HHY131216:HHY131217 HRU131216:HRU131217 IBQ131216:IBQ131217 ILM131216:ILM131217 IVI131216:IVI131217 JFE131216:JFE131217 JPA131216:JPA131217 JYW131216:JYW131217 KIS131216:KIS131217 KSO131216:KSO131217 LCK131216:LCK131217 LMG131216:LMG131217 LWC131216:LWC131217 MFY131216:MFY131217 MPU131216:MPU131217 MZQ131216:MZQ131217 NJM131216:NJM131217 NTI131216:NTI131217 ODE131216:ODE131217 ONA131216:ONA131217 OWW131216:OWW131217 PGS131216:PGS131217 PQO131216:PQO131217 QAK131216:QAK131217 QKG131216:QKG131217 QUC131216:QUC131217 RDY131216:RDY131217 RNU131216:RNU131217 RXQ131216:RXQ131217 SHM131216:SHM131217 SRI131216:SRI131217 TBE131216:TBE131217 TLA131216:TLA131217 TUW131216:TUW131217 UES131216:UES131217 UOO131216:UOO131217 UYK131216:UYK131217 VIG131216:VIG131217 VSC131216:VSC131217 WBY131216:WBY131217 WLU131216:WLU131217 WVQ131216:WVQ131217 I196752:I196753 JE196752:JE196753 TA196752:TA196753 ACW196752:ACW196753 AMS196752:AMS196753 AWO196752:AWO196753 BGK196752:BGK196753 BQG196752:BQG196753 CAC196752:CAC196753 CJY196752:CJY196753 CTU196752:CTU196753 DDQ196752:DDQ196753 DNM196752:DNM196753 DXI196752:DXI196753 EHE196752:EHE196753 ERA196752:ERA196753 FAW196752:FAW196753 FKS196752:FKS196753 FUO196752:FUO196753 GEK196752:GEK196753 GOG196752:GOG196753 GYC196752:GYC196753 HHY196752:HHY196753 HRU196752:HRU196753 IBQ196752:IBQ196753 ILM196752:ILM196753 IVI196752:IVI196753 JFE196752:JFE196753 JPA196752:JPA196753 JYW196752:JYW196753 KIS196752:KIS196753 KSO196752:KSO196753 LCK196752:LCK196753 LMG196752:LMG196753 LWC196752:LWC196753 MFY196752:MFY196753 MPU196752:MPU196753 MZQ196752:MZQ196753 NJM196752:NJM196753 NTI196752:NTI196753 ODE196752:ODE196753 ONA196752:ONA196753 OWW196752:OWW196753 PGS196752:PGS196753 PQO196752:PQO196753 QAK196752:QAK196753 QKG196752:QKG196753 QUC196752:QUC196753 RDY196752:RDY196753 RNU196752:RNU196753 RXQ196752:RXQ196753 SHM196752:SHM196753 SRI196752:SRI196753 TBE196752:TBE196753 TLA196752:TLA196753 TUW196752:TUW196753 UES196752:UES196753 UOO196752:UOO196753 UYK196752:UYK196753 VIG196752:VIG196753 VSC196752:VSC196753 WBY196752:WBY196753 WLU196752:WLU196753 WVQ196752:WVQ196753 I262288:I262289 JE262288:JE262289 TA262288:TA262289 ACW262288:ACW262289 AMS262288:AMS262289 AWO262288:AWO262289 BGK262288:BGK262289 BQG262288:BQG262289 CAC262288:CAC262289 CJY262288:CJY262289 CTU262288:CTU262289 DDQ262288:DDQ262289 DNM262288:DNM262289 DXI262288:DXI262289 EHE262288:EHE262289 ERA262288:ERA262289 FAW262288:FAW262289 FKS262288:FKS262289 FUO262288:FUO262289 GEK262288:GEK262289 GOG262288:GOG262289 GYC262288:GYC262289 HHY262288:HHY262289 HRU262288:HRU262289 IBQ262288:IBQ262289 ILM262288:ILM262289 IVI262288:IVI262289 JFE262288:JFE262289 JPA262288:JPA262289 JYW262288:JYW262289 KIS262288:KIS262289 KSO262288:KSO262289 LCK262288:LCK262289 LMG262288:LMG262289 LWC262288:LWC262289 MFY262288:MFY262289 MPU262288:MPU262289 MZQ262288:MZQ262289 NJM262288:NJM262289 NTI262288:NTI262289 ODE262288:ODE262289 ONA262288:ONA262289 OWW262288:OWW262289 PGS262288:PGS262289 PQO262288:PQO262289 QAK262288:QAK262289 QKG262288:QKG262289 QUC262288:QUC262289 RDY262288:RDY262289 RNU262288:RNU262289 RXQ262288:RXQ262289 SHM262288:SHM262289 SRI262288:SRI262289 TBE262288:TBE262289 TLA262288:TLA262289 TUW262288:TUW262289 UES262288:UES262289 UOO262288:UOO262289 UYK262288:UYK262289 VIG262288:VIG262289 VSC262288:VSC262289 WBY262288:WBY262289 WLU262288:WLU262289 WVQ262288:WVQ262289 I327824:I327825 JE327824:JE327825 TA327824:TA327825 ACW327824:ACW327825 AMS327824:AMS327825 AWO327824:AWO327825 BGK327824:BGK327825 BQG327824:BQG327825 CAC327824:CAC327825 CJY327824:CJY327825 CTU327824:CTU327825 DDQ327824:DDQ327825 DNM327824:DNM327825 DXI327824:DXI327825 EHE327824:EHE327825 ERA327824:ERA327825 FAW327824:FAW327825 FKS327824:FKS327825 FUO327824:FUO327825 GEK327824:GEK327825 GOG327824:GOG327825 GYC327824:GYC327825 HHY327824:HHY327825 HRU327824:HRU327825 IBQ327824:IBQ327825 ILM327824:ILM327825 IVI327824:IVI327825 JFE327824:JFE327825 JPA327824:JPA327825 JYW327824:JYW327825 KIS327824:KIS327825 KSO327824:KSO327825 LCK327824:LCK327825 LMG327824:LMG327825 LWC327824:LWC327825 MFY327824:MFY327825 MPU327824:MPU327825 MZQ327824:MZQ327825 NJM327824:NJM327825 NTI327824:NTI327825 ODE327824:ODE327825 ONA327824:ONA327825 OWW327824:OWW327825 PGS327824:PGS327825 PQO327824:PQO327825 QAK327824:QAK327825 QKG327824:QKG327825 QUC327824:QUC327825 RDY327824:RDY327825 RNU327824:RNU327825 RXQ327824:RXQ327825 SHM327824:SHM327825 SRI327824:SRI327825 TBE327824:TBE327825 TLA327824:TLA327825 TUW327824:TUW327825 UES327824:UES327825 UOO327824:UOO327825 UYK327824:UYK327825 VIG327824:VIG327825 VSC327824:VSC327825 WBY327824:WBY327825 WLU327824:WLU327825 WVQ327824:WVQ327825 I393360:I393361 JE393360:JE393361 TA393360:TA393361 ACW393360:ACW393361 AMS393360:AMS393361 AWO393360:AWO393361 BGK393360:BGK393361 BQG393360:BQG393361 CAC393360:CAC393361 CJY393360:CJY393361 CTU393360:CTU393361 DDQ393360:DDQ393361 DNM393360:DNM393361 DXI393360:DXI393361 EHE393360:EHE393361 ERA393360:ERA393361 FAW393360:FAW393361 FKS393360:FKS393361 FUO393360:FUO393361 GEK393360:GEK393361 GOG393360:GOG393361 GYC393360:GYC393361 HHY393360:HHY393361 HRU393360:HRU393361 IBQ393360:IBQ393361 ILM393360:ILM393361 IVI393360:IVI393361 JFE393360:JFE393361 JPA393360:JPA393361 JYW393360:JYW393361 KIS393360:KIS393361 KSO393360:KSO393361 LCK393360:LCK393361 LMG393360:LMG393361 LWC393360:LWC393361 MFY393360:MFY393361 MPU393360:MPU393361 MZQ393360:MZQ393361 NJM393360:NJM393361 NTI393360:NTI393361 ODE393360:ODE393361 ONA393360:ONA393361 OWW393360:OWW393361 PGS393360:PGS393361 PQO393360:PQO393361 QAK393360:QAK393361 QKG393360:QKG393361 QUC393360:QUC393361 RDY393360:RDY393361 RNU393360:RNU393361 RXQ393360:RXQ393361 SHM393360:SHM393361 SRI393360:SRI393361 TBE393360:TBE393361 TLA393360:TLA393361 TUW393360:TUW393361 UES393360:UES393361 UOO393360:UOO393361 UYK393360:UYK393361 VIG393360:VIG393361 VSC393360:VSC393361 WBY393360:WBY393361 WLU393360:WLU393361 WVQ393360:WVQ393361 I458896:I458897 JE458896:JE458897 TA458896:TA458897 ACW458896:ACW458897 AMS458896:AMS458897 AWO458896:AWO458897 BGK458896:BGK458897 BQG458896:BQG458897 CAC458896:CAC458897 CJY458896:CJY458897 CTU458896:CTU458897 DDQ458896:DDQ458897 DNM458896:DNM458897 DXI458896:DXI458897 EHE458896:EHE458897 ERA458896:ERA458897 FAW458896:FAW458897 FKS458896:FKS458897 FUO458896:FUO458897 GEK458896:GEK458897 GOG458896:GOG458897 GYC458896:GYC458897 HHY458896:HHY458897 HRU458896:HRU458897 IBQ458896:IBQ458897 ILM458896:ILM458897 IVI458896:IVI458897 JFE458896:JFE458897 JPA458896:JPA458897 JYW458896:JYW458897 KIS458896:KIS458897 KSO458896:KSO458897 LCK458896:LCK458897 LMG458896:LMG458897 LWC458896:LWC458897 MFY458896:MFY458897 MPU458896:MPU458897 MZQ458896:MZQ458897 NJM458896:NJM458897 NTI458896:NTI458897 ODE458896:ODE458897 ONA458896:ONA458897 OWW458896:OWW458897 PGS458896:PGS458897 PQO458896:PQO458897 QAK458896:QAK458897 QKG458896:QKG458897 QUC458896:QUC458897 RDY458896:RDY458897 RNU458896:RNU458897 RXQ458896:RXQ458897 SHM458896:SHM458897 SRI458896:SRI458897 TBE458896:TBE458897 TLA458896:TLA458897 TUW458896:TUW458897 UES458896:UES458897 UOO458896:UOO458897 UYK458896:UYK458897 VIG458896:VIG458897 VSC458896:VSC458897 WBY458896:WBY458897 WLU458896:WLU458897 WVQ458896:WVQ458897 I524432:I524433 JE524432:JE524433 TA524432:TA524433 ACW524432:ACW524433 AMS524432:AMS524433 AWO524432:AWO524433 BGK524432:BGK524433 BQG524432:BQG524433 CAC524432:CAC524433 CJY524432:CJY524433 CTU524432:CTU524433 DDQ524432:DDQ524433 DNM524432:DNM524433 DXI524432:DXI524433 EHE524432:EHE524433 ERA524432:ERA524433 FAW524432:FAW524433 FKS524432:FKS524433 FUO524432:FUO524433 GEK524432:GEK524433 GOG524432:GOG524433 GYC524432:GYC524433 HHY524432:HHY524433 HRU524432:HRU524433 IBQ524432:IBQ524433 ILM524432:ILM524433 IVI524432:IVI524433 JFE524432:JFE524433 JPA524432:JPA524433 JYW524432:JYW524433 KIS524432:KIS524433 KSO524432:KSO524433 LCK524432:LCK524433 LMG524432:LMG524433 LWC524432:LWC524433 MFY524432:MFY524433 MPU524432:MPU524433 MZQ524432:MZQ524433 NJM524432:NJM524433 NTI524432:NTI524433 ODE524432:ODE524433 ONA524432:ONA524433 OWW524432:OWW524433 PGS524432:PGS524433 PQO524432:PQO524433 QAK524432:QAK524433 QKG524432:QKG524433 QUC524432:QUC524433 RDY524432:RDY524433 RNU524432:RNU524433 RXQ524432:RXQ524433 SHM524432:SHM524433 SRI524432:SRI524433 TBE524432:TBE524433 TLA524432:TLA524433 TUW524432:TUW524433 UES524432:UES524433 UOO524432:UOO524433 UYK524432:UYK524433 VIG524432:VIG524433 VSC524432:VSC524433 WBY524432:WBY524433 WLU524432:WLU524433 WVQ524432:WVQ524433 I589968:I589969 JE589968:JE589969 TA589968:TA589969 ACW589968:ACW589969 AMS589968:AMS589969 AWO589968:AWO589969 BGK589968:BGK589969 BQG589968:BQG589969 CAC589968:CAC589969 CJY589968:CJY589969 CTU589968:CTU589969 DDQ589968:DDQ589969 DNM589968:DNM589969 DXI589968:DXI589969 EHE589968:EHE589969 ERA589968:ERA589969 FAW589968:FAW589969 FKS589968:FKS589969 FUO589968:FUO589969 GEK589968:GEK589969 GOG589968:GOG589969 GYC589968:GYC589969 HHY589968:HHY589969 HRU589968:HRU589969 IBQ589968:IBQ589969 ILM589968:ILM589969 IVI589968:IVI589969 JFE589968:JFE589969 JPA589968:JPA589969 JYW589968:JYW589969 KIS589968:KIS589969 KSO589968:KSO589969 LCK589968:LCK589969 LMG589968:LMG589969 LWC589968:LWC589969 MFY589968:MFY589969 MPU589968:MPU589969 MZQ589968:MZQ589969 NJM589968:NJM589969 NTI589968:NTI589969 ODE589968:ODE589969 ONA589968:ONA589969 OWW589968:OWW589969 PGS589968:PGS589969 PQO589968:PQO589969 QAK589968:QAK589969 QKG589968:QKG589969 QUC589968:QUC589969 RDY589968:RDY589969 RNU589968:RNU589969 RXQ589968:RXQ589969 SHM589968:SHM589969 SRI589968:SRI589969 TBE589968:TBE589969 TLA589968:TLA589969 TUW589968:TUW589969 UES589968:UES589969 UOO589968:UOO589969 UYK589968:UYK589969 VIG589968:VIG589969 VSC589968:VSC589969 WBY589968:WBY589969 WLU589968:WLU589969 WVQ589968:WVQ589969 I655504:I655505 JE655504:JE655505 TA655504:TA655505 ACW655504:ACW655505 AMS655504:AMS655505 AWO655504:AWO655505 BGK655504:BGK655505 BQG655504:BQG655505 CAC655504:CAC655505 CJY655504:CJY655505 CTU655504:CTU655505 DDQ655504:DDQ655505 DNM655504:DNM655505 DXI655504:DXI655505 EHE655504:EHE655505 ERA655504:ERA655505 FAW655504:FAW655505 FKS655504:FKS655505 FUO655504:FUO655505 GEK655504:GEK655505 GOG655504:GOG655505 GYC655504:GYC655505 HHY655504:HHY655505 HRU655504:HRU655505 IBQ655504:IBQ655505 ILM655504:ILM655505 IVI655504:IVI655505 JFE655504:JFE655505 JPA655504:JPA655505 JYW655504:JYW655505 KIS655504:KIS655505 KSO655504:KSO655505 LCK655504:LCK655505 LMG655504:LMG655505 LWC655504:LWC655505 MFY655504:MFY655505 MPU655504:MPU655505 MZQ655504:MZQ655505 NJM655504:NJM655505 NTI655504:NTI655505 ODE655504:ODE655505 ONA655504:ONA655505 OWW655504:OWW655505 PGS655504:PGS655505 PQO655504:PQO655505 QAK655504:QAK655505 QKG655504:QKG655505 QUC655504:QUC655505 RDY655504:RDY655505 RNU655504:RNU655505 RXQ655504:RXQ655505 SHM655504:SHM655505 SRI655504:SRI655505 TBE655504:TBE655505 TLA655504:TLA655505 TUW655504:TUW655505 UES655504:UES655505 UOO655504:UOO655505 UYK655504:UYK655505 VIG655504:VIG655505 VSC655504:VSC655505 WBY655504:WBY655505 WLU655504:WLU655505 WVQ655504:WVQ655505 I721040:I721041 JE721040:JE721041 TA721040:TA721041 ACW721040:ACW721041 AMS721040:AMS721041 AWO721040:AWO721041 BGK721040:BGK721041 BQG721040:BQG721041 CAC721040:CAC721041 CJY721040:CJY721041 CTU721040:CTU721041 DDQ721040:DDQ721041 DNM721040:DNM721041 DXI721040:DXI721041 EHE721040:EHE721041 ERA721040:ERA721041 FAW721040:FAW721041 FKS721040:FKS721041 FUO721040:FUO721041 GEK721040:GEK721041 GOG721040:GOG721041 GYC721040:GYC721041 HHY721040:HHY721041 HRU721040:HRU721041 IBQ721040:IBQ721041 ILM721040:ILM721041 IVI721040:IVI721041 JFE721040:JFE721041 JPA721040:JPA721041 JYW721040:JYW721041 KIS721040:KIS721041 KSO721040:KSO721041 LCK721040:LCK721041 LMG721040:LMG721041 LWC721040:LWC721041 MFY721040:MFY721041 MPU721040:MPU721041 MZQ721040:MZQ721041 NJM721040:NJM721041 NTI721040:NTI721041 ODE721040:ODE721041 ONA721040:ONA721041 OWW721040:OWW721041 PGS721040:PGS721041 PQO721040:PQO721041 QAK721040:QAK721041 QKG721040:QKG721041 QUC721040:QUC721041 RDY721040:RDY721041 RNU721040:RNU721041 RXQ721040:RXQ721041 SHM721040:SHM721041 SRI721040:SRI721041 TBE721040:TBE721041 TLA721040:TLA721041 TUW721040:TUW721041 UES721040:UES721041 UOO721040:UOO721041 UYK721040:UYK721041 VIG721040:VIG721041 VSC721040:VSC721041 WBY721040:WBY721041 WLU721040:WLU721041 WVQ721040:WVQ721041 I786576:I786577 JE786576:JE786577 TA786576:TA786577 ACW786576:ACW786577 AMS786576:AMS786577 AWO786576:AWO786577 BGK786576:BGK786577 BQG786576:BQG786577 CAC786576:CAC786577 CJY786576:CJY786577 CTU786576:CTU786577 DDQ786576:DDQ786577 DNM786576:DNM786577 DXI786576:DXI786577 EHE786576:EHE786577 ERA786576:ERA786577 FAW786576:FAW786577 FKS786576:FKS786577 FUO786576:FUO786577 GEK786576:GEK786577 GOG786576:GOG786577 GYC786576:GYC786577 HHY786576:HHY786577 HRU786576:HRU786577 IBQ786576:IBQ786577 ILM786576:ILM786577 IVI786576:IVI786577 JFE786576:JFE786577 JPA786576:JPA786577 JYW786576:JYW786577 KIS786576:KIS786577 KSO786576:KSO786577 LCK786576:LCK786577 LMG786576:LMG786577 LWC786576:LWC786577 MFY786576:MFY786577 MPU786576:MPU786577 MZQ786576:MZQ786577 NJM786576:NJM786577 NTI786576:NTI786577 ODE786576:ODE786577 ONA786576:ONA786577 OWW786576:OWW786577 PGS786576:PGS786577 PQO786576:PQO786577 QAK786576:QAK786577 QKG786576:QKG786577 QUC786576:QUC786577 RDY786576:RDY786577 RNU786576:RNU786577 RXQ786576:RXQ786577 SHM786576:SHM786577 SRI786576:SRI786577 TBE786576:TBE786577 TLA786576:TLA786577 TUW786576:TUW786577 UES786576:UES786577 UOO786576:UOO786577 UYK786576:UYK786577 VIG786576:VIG786577 VSC786576:VSC786577 WBY786576:WBY786577 WLU786576:WLU786577 WVQ786576:WVQ786577 I852112:I852113 JE852112:JE852113 TA852112:TA852113 ACW852112:ACW852113 AMS852112:AMS852113 AWO852112:AWO852113 BGK852112:BGK852113 BQG852112:BQG852113 CAC852112:CAC852113 CJY852112:CJY852113 CTU852112:CTU852113 DDQ852112:DDQ852113 DNM852112:DNM852113 DXI852112:DXI852113 EHE852112:EHE852113 ERA852112:ERA852113 FAW852112:FAW852113 FKS852112:FKS852113 FUO852112:FUO852113 GEK852112:GEK852113 GOG852112:GOG852113 GYC852112:GYC852113 HHY852112:HHY852113 HRU852112:HRU852113 IBQ852112:IBQ852113 ILM852112:ILM852113 IVI852112:IVI852113 JFE852112:JFE852113 JPA852112:JPA852113 JYW852112:JYW852113 KIS852112:KIS852113 KSO852112:KSO852113 LCK852112:LCK852113 LMG852112:LMG852113 LWC852112:LWC852113 MFY852112:MFY852113 MPU852112:MPU852113 MZQ852112:MZQ852113 NJM852112:NJM852113 NTI852112:NTI852113 ODE852112:ODE852113 ONA852112:ONA852113 OWW852112:OWW852113 PGS852112:PGS852113 PQO852112:PQO852113 QAK852112:QAK852113 QKG852112:QKG852113 QUC852112:QUC852113 RDY852112:RDY852113 RNU852112:RNU852113 RXQ852112:RXQ852113 SHM852112:SHM852113 SRI852112:SRI852113 TBE852112:TBE852113 TLA852112:TLA852113 TUW852112:TUW852113 UES852112:UES852113 UOO852112:UOO852113 UYK852112:UYK852113 VIG852112:VIG852113 VSC852112:VSC852113 WBY852112:WBY852113 WLU852112:WLU852113 WVQ852112:WVQ852113 I917648:I917649 JE917648:JE917649 TA917648:TA917649 ACW917648:ACW917649 AMS917648:AMS917649 AWO917648:AWO917649 BGK917648:BGK917649 BQG917648:BQG917649 CAC917648:CAC917649 CJY917648:CJY917649 CTU917648:CTU917649 DDQ917648:DDQ917649 DNM917648:DNM917649 DXI917648:DXI917649 EHE917648:EHE917649 ERA917648:ERA917649 FAW917648:FAW917649 FKS917648:FKS917649 FUO917648:FUO917649 GEK917648:GEK917649 GOG917648:GOG917649 GYC917648:GYC917649 HHY917648:HHY917649 HRU917648:HRU917649 IBQ917648:IBQ917649 ILM917648:ILM917649 IVI917648:IVI917649 JFE917648:JFE917649 JPA917648:JPA917649 JYW917648:JYW917649 KIS917648:KIS917649 KSO917648:KSO917649 LCK917648:LCK917649 LMG917648:LMG917649 LWC917648:LWC917649 MFY917648:MFY917649 MPU917648:MPU917649 MZQ917648:MZQ917649 NJM917648:NJM917649 NTI917648:NTI917649 ODE917648:ODE917649 ONA917648:ONA917649 OWW917648:OWW917649 PGS917648:PGS917649 PQO917648:PQO917649 QAK917648:QAK917649 QKG917648:QKG917649 QUC917648:QUC917649 RDY917648:RDY917649 RNU917648:RNU917649 RXQ917648:RXQ917649 SHM917648:SHM917649 SRI917648:SRI917649 TBE917648:TBE917649 TLA917648:TLA917649 TUW917648:TUW917649 UES917648:UES917649 UOO917648:UOO917649 UYK917648:UYK917649 VIG917648:VIG917649 VSC917648:VSC917649 WBY917648:WBY917649 WLU917648:WLU917649 WVQ917648:WVQ917649 I983184:I983185 JE983184:JE983185 TA983184:TA983185 ACW983184:ACW983185 AMS983184:AMS983185 AWO983184:AWO983185 BGK983184:BGK983185 BQG983184:BQG983185 CAC983184:CAC983185 CJY983184:CJY983185 CTU983184:CTU983185 DDQ983184:DDQ983185 DNM983184:DNM983185 DXI983184:DXI983185 EHE983184:EHE983185 ERA983184:ERA983185 FAW983184:FAW983185 FKS983184:FKS983185 FUO983184:FUO983185 GEK983184:GEK983185 GOG983184:GOG983185 GYC983184:GYC983185 HHY983184:HHY983185 HRU983184:HRU983185 IBQ983184:IBQ983185 ILM983184:ILM983185 IVI983184:IVI983185 JFE983184:JFE983185 JPA983184:JPA983185 JYW983184:JYW983185 KIS983184:KIS983185 KSO983184:KSO983185 LCK983184:LCK983185 LMG983184:LMG983185 LWC983184:LWC983185 MFY983184:MFY983185 MPU983184:MPU983185 MZQ983184:MZQ983185 NJM983184:NJM983185 NTI983184:NTI983185 ODE983184:ODE983185 ONA983184:ONA983185 OWW983184:OWW983185 PGS983184:PGS983185 PQO983184:PQO983185 QAK983184:QAK983185 QKG983184:QKG983185 QUC983184:QUC983185 RDY983184:RDY983185 RNU983184:RNU983185 RXQ983184:RXQ983185 SHM983184:SHM983185 SRI983184:SRI983185 TBE983184:TBE983185 TLA983184:TLA983185 TUW983184:TUW983185 UES983184:UES983185 UOO983184:UOO983185 UYK983184:UYK983185 VIG983184:VIG983185 VSC983184:VSC983185 WBY983184:WBY983185 WLU983184:WLU983185 WVQ983184:WVQ983185 F144:F145 JB144:JB145 SX144:SX145 ACT144:ACT145 AMP144:AMP145 AWL144:AWL145 BGH144:BGH145 BQD144:BQD145 BZZ144:BZZ145 CJV144:CJV145 CTR144:CTR145 DDN144:DDN145 DNJ144:DNJ145 DXF144:DXF145 EHB144:EHB145 EQX144:EQX145 FAT144:FAT145 FKP144:FKP145 FUL144:FUL145 GEH144:GEH145 GOD144:GOD145 GXZ144:GXZ145 HHV144:HHV145 HRR144:HRR145 IBN144:IBN145 ILJ144:ILJ145 IVF144:IVF145 JFB144:JFB145 JOX144:JOX145 JYT144:JYT145 KIP144:KIP145 KSL144:KSL145 LCH144:LCH145 LMD144:LMD145 LVZ144:LVZ145 MFV144:MFV145 MPR144:MPR145 MZN144:MZN145 NJJ144:NJJ145 NTF144:NTF145 ODB144:ODB145 OMX144:OMX145 OWT144:OWT145 PGP144:PGP145 PQL144:PQL145 QAH144:QAH145 QKD144:QKD145 QTZ144:QTZ145 RDV144:RDV145 RNR144:RNR145 RXN144:RXN145 SHJ144:SHJ145 SRF144:SRF145 TBB144:TBB145 TKX144:TKX145 TUT144:TUT145 UEP144:UEP145 UOL144:UOL145 UYH144:UYH145 VID144:VID145 VRZ144:VRZ145 WBV144:WBV145 WLR144:WLR145 WVN144:WVN145 F65680:F65681 JB65680:JB65681 SX65680:SX65681 ACT65680:ACT65681 AMP65680:AMP65681 AWL65680:AWL65681 BGH65680:BGH65681 BQD65680:BQD65681 BZZ65680:BZZ65681 CJV65680:CJV65681 CTR65680:CTR65681 DDN65680:DDN65681 DNJ65680:DNJ65681 DXF65680:DXF65681 EHB65680:EHB65681 EQX65680:EQX65681 FAT65680:FAT65681 FKP65680:FKP65681 FUL65680:FUL65681 GEH65680:GEH65681 GOD65680:GOD65681 GXZ65680:GXZ65681 HHV65680:HHV65681 HRR65680:HRR65681 IBN65680:IBN65681 ILJ65680:ILJ65681 IVF65680:IVF65681 JFB65680:JFB65681 JOX65680:JOX65681 JYT65680:JYT65681 KIP65680:KIP65681 KSL65680:KSL65681 LCH65680:LCH65681 LMD65680:LMD65681 LVZ65680:LVZ65681 MFV65680:MFV65681 MPR65680:MPR65681 MZN65680:MZN65681 NJJ65680:NJJ65681 NTF65680:NTF65681 ODB65680:ODB65681 OMX65680:OMX65681 OWT65680:OWT65681 PGP65680:PGP65681 PQL65680:PQL65681 QAH65680:QAH65681 QKD65680:QKD65681 QTZ65680:QTZ65681 RDV65680:RDV65681 RNR65680:RNR65681 RXN65680:RXN65681 SHJ65680:SHJ65681 SRF65680:SRF65681 TBB65680:TBB65681 TKX65680:TKX65681 TUT65680:TUT65681 UEP65680:UEP65681 UOL65680:UOL65681 UYH65680:UYH65681 VID65680:VID65681 VRZ65680:VRZ65681 WBV65680:WBV65681 WLR65680:WLR65681 WVN65680:WVN65681 F131216:F131217 JB131216:JB131217 SX131216:SX131217 ACT131216:ACT131217 AMP131216:AMP131217 AWL131216:AWL131217 BGH131216:BGH131217 BQD131216:BQD131217 BZZ131216:BZZ131217 CJV131216:CJV131217 CTR131216:CTR131217 DDN131216:DDN131217 DNJ131216:DNJ131217 DXF131216:DXF131217 EHB131216:EHB131217 EQX131216:EQX131217 FAT131216:FAT131217 FKP131216:FKP131217 FUL131216:FUL131217 GEH131216:GEH131217 GOD131216:GOD131217 GXZ131216:GXZ131217 HHV131216:HHV131217 HRR131216:HRR131217 IBN131216:IBN131217 ILJ131216:ILJ131217 IVF131216:IVF131217 JFB131216:JFB131217 JOX131216:JOX131217 JYT131216:JYT131217 KIP131216:KIP131217 KSL131216:KSL131217 LCH131216:LCH131217 LMD131216:LMD131217 LVZ131216:LVZ131217 MFV131216:MFV131217 MPR131216:MPR131217 MZN131216:MZN131217 NJJ131216:NJJ131217 NTF131216:NTF131217 ODB131216:ODB131217 OMX131216:OMX131217 OWT131216:OWT131217 PGP131216:PGP131217 PQL131216:PQL131217 QAH131216:QAH131217 QKD131216:QKD131217 QTZ131216:QTZ131217 RDV131216:RDV131217 RNR131216:RNR131217 RXN131216:RXN131217 SHJ131216:SHJ131217 SRF131216:SRF131217 TBB131216:TBB131217 TKX131216:TKX131217 TUT131216:TUT131217 UEP131216:UEP131217 UOL131216:UOL131217 UYH131216:UYH131217 VID131216:VID131217 VRZ131216:VRZ131217 WBV131216:WBV131217 WLR131216:WLR131217 WVN131216:WVN131217 F196752:F196753 JB196752:JB196753 SX196752:SX196753 ACT196752:ACT196753 AMP196752:AMP196753 AWL196752:AWL196753 BGH196752:BGH196753 BQD196752:BQD196753 BZZ196752:BZZ196753 CJV196752:CJV196753 CTR196752:CTR196753 DDN196752:DDN196753 DNJ196752:DNJ196753 DXF196752:DXF196753 EHB196752:EHB196753 EQX196752:EQX196753 FAT196752:FAT196753 FKP196752:FKP196753 FUL196752:FUL196753 GEH196752:GEH196753 GOD196752:GOD196753 GXZ196752:GXZ196753 HHV196752:HHV196753 HRR196752:HRR196753 IBN196752:IBN196753 ILJ196752:ILJ196753 IVF196752:IVF196753 JFB196752:JFB196753 JOX196752:JOX196753 JYT196752:JYT196753 KIP196752:KIP196753 KSL196752:KSL196753 LCH196752:LCH196753 LMD196752:LMD196753 LVZ196752:LVZ196753 MFV196752:MFV196753 MPR196752:MPR196753 MZN196752:MZN196753 NJJ196752:NJJ196753 NTF196752:NTF196753 ODB196752:ODB196753 OMX196752:OMX196753 OWT196752:OWT196753 PGP196752:PGP196753 PQL196752:PQL196753 QAH196752:QAH196753 QKD196752:QKD196753 QTZ196752:QTZ196753 RDV196752:RDV196753 RNR196752:RNR196753 RXN196752:RXN196753 SHJ196752:SHJ196753 SRF196752:SRF196753 TBB196752:TBB196753 TKX196752:TKX196753 TUT196752:TUT196753 UEP196752:UEP196753 UOL196752:UOL196753 UYH196752:UYH196753 VID196752:VID196753 VRZ196752:VRZ196753 WBV196752:WBV196753 WLR196752:WLR196753 WVN196752:WVN196753 F262288:F262289 JB262288:JB262289 SX262288:SX262289 ACT262288:ACT262289 AMP262288:AMP262289 AWL262288:AWL262289 BGH262288:BGH262289 BQD262288:BQD262289 BZZ262288:BZZ262289 CJV262288:CJV262289 CTR262288:CTR262289 DDN262288:DDN262289 DNJ262288:DNJ262289 DXF262288:DXF262289 EHB262288:EHB262289 EQX262288:EQX262289 FAT262288:FAT262289 FKP262288:FKP262289 FUL262288:FUL262289 GEH262288:GEH262289 GOD262288:GOD262289 GXZ262288:GXZ262289 HHV262288:HHV262289 HRR262288:HRR262289 IBN262288:IBN262289 ILJ262288:ILJ262289 IVF262288:IVF262289 JFB262288:JFB262289 JOX262288:JOX262289 JYT262288:JYT262289 KIP262288:KIP262289 KSL262288:KSL262289 LCH262288:LCH262289 LMD262288:LMD262289 LVZ262288:LVZ262289 MFV262288:MFV262289 MPR262288:MPR262289 MZN262288:MZN262289 NJJ262288:NJJ262289 NTF262288:NTF262289 ODB262288:ODB262289 OMX262288:OMX262289 OWT262288:OWT262289 PGP262288:PGP262289 PQL262288:PQL262289 QAH262288:QAH262289 QKD262288:QKD262289 QTZ262288:QTZ262289 RDV262288:RDV262289 RNR262288:RNR262289 RXN262288:RXN262289 SHJ262288:SHJ262289 SRF262288:SRF262289 TBB262288:TBB262289 TKX262288:TKX262289 TUT262288:TUT262289 UEP262288:UEP262289 UOL262288:UOL262289 UYH262288:UYH262289 VID262288:VID262289 VRZ262288:VRZ262289 WBV262288:WBV262289 WLR262288:WLR262289 WVN262288:WVN262289 F327824:F327825 JB327824:JB327825 SX327824:SX327825 ACT327824:ACT327825 AMP327824:AMP327825 AWL327824:AWL327825 BGH327824:BGH327825 BQD327824:BQD327825 BZZ327824:BZZ327825 CJV327824:CJV327825 CTR327824:CTR327825 DDN327824:DDN327825 DNJ327824:DNJ327825 DXF327824:DXF327825 EHB327824:EHB327825 EQX327824:EQX327825 FAT327824:FAT327825 FKP327824:FKP327825 FUL327824:FUL327825 GEH327824:GEH327825 GOD327824:GOD327825 GXZ327824:GXZ327825 HHV327824:HHV327825 HRR327824:HRR327825 IBN327824:IBN327825 ILJ327824:ILJ327825 IVF327824:IVF327825 JFB327824:JFB327825 JOX327824:JOX327825 JYT327824:JYT327825 KIP327824:KIP327825 KSL327824:KSL327825 LCH327824:LCH327825 LMD327824:LMD327825 LVZ327824:LVZ327825 MFV327824:MFV327825 MPR327824:MPR327825 MZN327824:MZN327825 NJJ327824:NJJ327825 NTF327824:NTF327825 ODB327824:ODB327825 OMX327824:OMX327825 OWT327824:OWT327825 PGP327824:PGP327825 PQL327824:PQL327825 QAH327824:QAH327825 QKD327824:QKD327825 QTZ327824:QTZ327825 RDV327824:RDV327825 RNR327824:RNR327825 RXN327824:RXN327825 SHJ327824:SHJ327825 SRF327824:SRF327825 TBB327824:TBB327825 TKX327824:TKX327825 TUT327824:TUT327825 UEP327824:UEP327825 UOL327824:UOL327825 UYH327824:UYH327825 VID327824:VID327825 VRZ327824:VRZ327825 WBV327824:WBV327825 WLR327824:WLR327825 WVN327824:WVN327825 F393360:F393361 JB393360:JB393361 SX393360:SX393361 ACT393360:ACT393361 AMP393360:AMP393361 AWL393360:AWL393361 BGH393360:BGH393361 BQD393360:BQD393361 BZZ393360:BZZ393361 CJV393360:CJV393361 CTR393360:CTR393361 DDN393360:DDN393361 DNJ393360:DNJ393361 DXF393360:DXF393361 EHB393360:EHB393361 EQX393360:EQX393361 FAT393360:FAT393361 FKP393360:FKP393361 FUL393360:FUL393361 GEH393360:GEH393361 GOD393360:GOD393361 GXZ393360:GXZ393361 HHV393360:HHV393361 HRR393360:HRR393361 IBN393360:IBN393361 ILJ393360:ILJ393361 IVF393360:IVF393361 JFB393360:JFB393361 JOX393360:JOX393361 JYT393360:JYT393361 KIP393360:KIP393361 KSL393360:KSL393361 LCH393360:LCH393361 LMD393360:LMD393361 LVZ393360:LVZ393361 MFV393360:MFV393361 MPR393360:MPR393361 MZN393360:MZN393361 NJJ393360:NJJ393361 NTF393360:NTF393361 ODB393360:ODB393361 OMX393360:OMX393361 OWT393360:OWT393361 PGP393360:PGP393361 PQL393360:PQL393361 QAH393360:QAH393361 QKD393360:QKD393361 QTZ393360:QTZ393361 RDV393360:RDV393361 RNR393360:RNR393361 RXN393360:RXN393361 SHJ393360:SHJ393361 SRF393360:SRF393361 TBB393360:TBB393361 TKX393360:TKX393361 TUT393360:TUT393361 UEP393360:UEP393361 UOL393360:UOL393361 UYH393360:UYH393361 VID393360:VID393361 VRZ393360:VRZ393361 WBV393360:WBV393361 WLR393360:WLR393361 WVN393360:WVN393361 F458896:F458897 JB458896:JB458897 SX458896:SX458897 ACT458896:ACT458897 AMP458896:AMP458897 AWL458896:AWL458897 BGH458896:BGH458897 BQD458896:BQD458897 BZZ458896:BZZ458897 CJV458896:CJV458897 CTR458896:CTR458897 DDN458896:DDN458897 DNJ458896:DNJ458897 DXF458896:DXF458897 EHB458896:EHB458897 EQX458896:EQX458897 FAT458896:FAT458897 FKP458896:FKP458897 FUL458896:FUL458897 GEH458896:GEH458897 GOD458896:GOD458897 GXZ458896:GXZ458897 HHV458896:HHV458897 HRR458896:HRR458897 IBN458896:IBN458897 ILJ458896:ILJ458897 IVF458896:IVF458897 JFB458896:JFB458897 JOX458896:JOX458897 JYT458896:JYT458897 KIP458896:KIP458897 KSL458896:KSL458897 LCH458896:LCH458897 LMD458896:LMD458897 LVZ458896:LVZ458897 MFV458896:MFV458897 MPR458896:MPR458897 MZN458896:MZN458897 NJJ458896:NJJ458897 NTF458896:NTF458897 ODB458896:ODB458897 OMX458896:OMX458897 OWT458896:OWT458897 PGP458896:PGP458897 PQL458896:PQL458897 QAH458896:QAH458897 QKD458896:QKD458897 QTZ458896:QTZ458897 RDV458896:RDV458897 RNR458896:RNR458897 RXN458896:RXN458897 SHJ458896:SHJ458897 SRF458896:SRF458897 TBB458896:TBB458897 TKX458896:TKX458897 TUT458896:TUT458897 UEP458896:UEP458897 UOL458896:UOL458897 UYH458896:UYH458897 VID458896:VID458897 VRZ458896:VRZ458897 WBV458896:WBV458897 WLR458896:WLR458897 WVN458896:WVN458897 F524432:F524433 JB524432:JB524433 SX524432:SX524433 ACT524432:ACT524433 AMP524432:AMP524433 AWL524432:AWL524433 BGH524432:BGH524433 BQD524432:BQD524433 BZZ524432:BZZ524433 CJV524432:CJV524433 CTR524432:CTR524433 DDN524432:DDN524433 DNJ524432:DNJ524433 DXF524432:DXF524433 EHB524432:EHB524433 EQX524432:EQX524433 FAT524432:FAT524433 FKP524432:FKP524433 FUL524432:FUL524433 GEH524432:GEH524433 GOD524432:GOD524433 GXZ524432:GXZ524433 HHV524432:HHV524433 HRR524432:HRR524433 IBN524432:IBN524433 ILJ524432:ILJ524433 IVF524432:IVF524433 JFB524432:JFB524433 JOX524432:JOX524433 JYT524432:JYT524433 KIP524432:KIP524433 KSL524432:KSL524433 LCH524432:LCH524433 LMD524432:LMD524433 LVZ524432:LVZ524433 MFV524432:MFV524433 MPR524432:MPR524433 MZN524432:MZN524433 NJJ524432:NJJ524433 NTF524432:NTF524433 ODB524432:ODB524433 OMX524432:OMX524433 OWT524432:OWT524433 PGP524432:PGP524433 PQL524432:PQL524433 QAH524432:QAH524433 QKD524432:QKD524433 QTZ524432:QTZ524433 RDV524432:RDV524433 RNR524432:RNR524433 RXN524432:RXN524433 SHJ524432:SHJ524433 SRF524432:SRF524433 TBB524432:TBB524433 TKX524432:TKX524433 TUT524432:TUT524433 UEP524432:UEP524433 UOL524432:UOL524433 UYH524432:UYH524433 VID524432:VID524433 VRZ524432:VRZ524433 WBV524432:WBV524433 WLR524432:WLR524433 WVN524432:WVN524433 F589968:F589969 JB589968:JB589969 SX589968:SX589969 ACT589968:ACT589969 AMP589968:AMP589969 AWL589968:AWL589969 BGH589968:BGH589969 BQD589968:BQD589969 BZZ589968:BZZ589969 CJV589968:CJV589969 CTR589968:CTR589969 DDN589968:DDN589969 DNJ589968:DNJ589969 DXF589968:DXF589969 EHB589968:EHB589969 EQX589968:EQX589969 FAT589968:FAT589969 FKP589968:FKP589969 FUL589968:FUL589969 GEH589968:GEH589969 GOD589968:GOD589969 GXZ589968:GXZ589969 HHV589968:HHV589969 HRR589968:HRR589969 IBN589968:IBN589969 ILJ589968:ILJ589969 IVF589968:IVF589969 JFB589968:JFB589969 JOX589968:JOX589969 JYT589968:JYT589969 KIP589968:KIP589969 KSL589968:KSL589969 LCH589968:LCH589969 LMD589968:LMD589969 LVZ589968:LVZ589969 MFV589968:MFV589969 MPR589968:MPR589969 MZN589968:MZN589969 NJJ589968:NJJ589969 NTF589968:NTF589969 ODB589968:ODB589969 OMX589968:OMX589969 OWT589968:OWT589969 PGP589968:PGP589969 PQL589968:PQL589969 QAH589968:QAH589969 QKD589968:QKD589969 QTZ589968:QTZ589969 RDV589968:RDV589969 RNR589968:RNR589969 RXN589968:RXN589969 SHJ589968:SHJ589969 SRF589968:SRF589969 TBB589968:TBB589969 TKX589968:TKX589969 TUT589968:TUT589969 UEP589968:UEP589969 UOL589968:UOL589969 UYH589968:UYH589969 VID589968:VID589969 VRZ589968:VRZ589969 WBV589968:WBV589969 WLR589968:WLR589969 WVN589968:WVN589969 F655504:F655505 JB655504:JB655505 SX655504:SX655505 ACT655504:ACT655505 AMP655504:AMP655505 AWL655504:AWL655505 BGH655504:BGH655505 BQD655504:BQD655505 BZZ655504:BZZ655505 CJV655504:CJV655505 CTR655504:CTR655505 DDN655504:DDN655505 DNJ655504:DNJ655505 DXF655504:DXF655505 EHB655504:EHB655505 EQX655504:EQX655505 FAT655504:FAT655505 FKP655504:FKP655505 FUL655504:FUL655505 GEH655504:GEH655505 GOD655504:GOD655505 GXZ655504:GXZ655505 HHV655504:HHV655505 HRR655504:HRR655505 IBN655504:IBN655505 ILJ655504:ILJ655505 IVF655504:IVF655505 JFB655504:JFB655505 JOX655504:JOX655505 JYT655504:JYT655505 KIP655504:KIP655505 KSL655504:KSL655505 LCH655504:LCH655505 LMD655504:LMD655505 LVZ655504:LVZ655505 MFV655504:MFV655505 MPR655504:MPR655505 MZN655504:MZN655505 NJJ655504:NJJ655505 NTF655504:NTF655505 ODB655504:ODB655505 OMX655504:OMX655505 OWT655504:OWT655505 PGP655504:PGP655505 PQL655504:PQL655505 QAH655504:QAH655505 QKD655504:QKD655505 QTZ655504:QTZ655505 RDV655504:RDV655505 RNR655504:RNR655505 RXN655504:RXN655505 SHJ655504:SHJ655505 SRF655504:SRF655505 TBB655504:TBB655505 TKX655504:TKX655505 TUT655504:TUT655505 UEP655504:UEP655505 UOL655504:UOL655505 UYH655504:UYH655505 VID655504:VID655505 VRZ655504:VRZ655505 WBV655504:WBV655505 WLR655504:WLR655505 WVN655504:WVN655505 F721040:F721041 JB721040:JB721041 SX721040:SX721041 ACT721040:ACT721041 AMP721040:AMP721041 AWL721040:AWL721041 BGH721040:BGH721041 BQD721040:BQD721041 BZZ721040:BZZ721041 CJV721040:CJV721041 CTR721040:CTR721041 DDN721040:DDN721041 DNJ721040:DNJ721041 DXF721040:DXF721041 EHB721040:EHB721041 EQX721040:EQX721041 FAT721040:FAT721041 FKP721040:FKP721041 FUL721040:FUL721041 GEH721040:GEH721041 GOD721040:GOD721041 GXZ721040:GXZ721041 HHV721040:HHV721041 HRR721040:HRR721041 IBN721040:IBN721041 ILJ721040:ILJ721041 IVF721040:IVF721041 JFB721040:JFB721041 JOX721040:JOX721041 JYT721040:JYT721041 KIP721040:KIP721041 KSL721040:KSL721041 LCH721040:LCH721041 LMD721040:LMD721041 LVZ721040:LVZ721041 MFV721040:MFV721041 MPR721040:MPR721041 MZN721040:MZN721041 NJJ721040:NJJ721041 NTF721040:NTF721041 ODB721040:ODB721041 OMX721040:OMX721041 OWT721040:OWT721041 PGP721040:PGP721041 PQL721040:PQL721041 QAH721040:QAH721041 QKD721040:QKD721041 QTZ721040:QTZ721041 RDV721040:RDV721041 RNR721040:RNR721041 RXN721040:RXN721041 SHJ721040:SHJ721041 SRF721040:SRF721041 TBB721040:TBB721041 TKX721040:TKX721041 TUT721040:TUT721041 UEP721040:UEP721041 UOL721040:UOL721041 UYH721040:UYH721041 VID721040:VID721041 VRZ721040:VRZ721041 WBV721040:WBV721041 WLR721040:WLR721041 WVN721040:WVN721041 F786576:F786577 JB786576:JB786577 SX786576:SX786577 ACT786576:ACT786577 AMP786576:AMP786577 AWL786576:AWL786577 BGH786576:BGH786577 BQD786576:BQD786577 BZZ786576:BZZ786577 CJV786576:CJV786577 CTR786576:CTR786577 DDN786576:DDN786577 DNJ786576:DNJ786577 DXF786576:DXF786577 EHB786576:EHB786577 EQX786576:EQX786577 FAT786576:FAT786577 FKP786576:FKP786577 FUL786576:FUL786577 GEH786576:GEH786577 GOD786576:GOD786577 GXZ786576:GXZ786577 HHV786576:HHV786577 HRR786576:HRR786577 IBN786576:IBN786577 ILJ786576:ILJ786577 IVF786576:IVF786577 JFB786576:JFB786577 JOX786576:JOX786577 JYT786576:JYT786577 KIP786576:KIP786577 KSL786576:KSL786577 LCH786576:LCH786577 LMD786576:LMD786577 LVZ786576:LVZ786577 MFV786576:MFV786577 MPR786576:MPR786577 MZN786576:MZN786577 NJJ786576:NJJ786577 NTF786576:NTF786577 ODB786576:ODB786577 OMX786576:OMX786577 OWT786576:OWT786577 PGP786576:PGP786577 PQL786576:PQL786577 QAH786576:QAH786577 QKD786576:QKD786577 QTZ786576:QTZ786577 RDV786576:RDV786577 RNR786576:RNR786577 RXN786576:RXN786577 SHJ786576:SHJ786577 SRF786576:SRF786577 TBB786576:TBB786577 TKX786576:TKX786577 TUT786576:TUT786577 UEP786576:UEP786577 UOL786576:UOL786577 UYH786576:UYH786577 VID786576:VID786577 VRZ786576:VRZ786577 WBV786576:WBV786577 WLR786576:WLR786577 WVN786576:WVN786577 F852112:F852113 JB852112:JB852113 SX852112:SX852113 ACT852112:ACT852113 AMP852112:AMP852113 AWL852112:AWL852113 BGH852112:BGH852113 BQD852112:BQD852113 BZZ852112:BZZ852113 CJV852112:CJV852113 CTR852112:CTR852113 DDN852112:DDN852113 DNJ852112:DNJ852113 DXF852112:DXF852113 EHB852112:EHB852113 EQX852112:EQX852113 FAT852112:FAT852113 FKP852112:FKP852113 FUL852112:FUL852113 GEH852112:GEH852113 GOD852112:GOD852113 GXZ852112:GXZ852113 HHV852112:HHV852113 HRR852112:HRR852113 IBN852112:IBN852113 ILJ852112:ILJ852113 IVF852112:IVF852113 JFB852112:JFB852113 JOX852112:JOX852113 JYT852112:JYT852113 KIP852112:KIP852113 KSL852112:KSL852113 LCH852112:LCH852113 LMD852112:LMD852113 LVZ852112:LVZ852113 MFV852112:MFV852113 MPR852112:MPR852113 MZN852112:MZN852113 NJJ852112:NJJ852113 NTF852112:NTF852113 ODB852112:ODB852113 OMX852112:OMX852113 OWT852112:OWT852113 PGP852112:PGP852113 PQL852112:PQL852113 QAH852112:QAH852113 QKD852112:QKD852113 QTZ852112:QTZ852113 RDV852112:RDV852113 RNR852112:RNR852113 RXN852112:RXN852113 SHJ852112:SHJ852113 SRF852112:SRF852113 TBB852112:TBB852113 TKX852112:TKX852113 TUT852112:TUT852113 UEP852112:UEP852113 UOL852112:UOL852113 UYH852112:UYH852113 VID852112:VID852113 VRZ852112:VRZ852113 WBV852112:WBV852113 WLR852112:WLR852113 WVN852112:WVN852113 F917648:F917649 JB917648:JB917649 SX917648:SX917649 ACT917648:ACT917649 AMP917648:AMP917649 AWL917648:AWL917649 BGH917648:BGH917649 BQD917648:BQD917649 BZZ917648:BZZ917649 CJV917648:CJV917649 CTR917648:CTR917649 DDN917648:DDN917649 DNJ917648:DNJ917649 DXF917648:DXF917649 EHB917648:EHB917649 EQX917648:EQX917649 FAT917648:FAT917649 FKP917648:FKP917649 FUL917648:FUL917649 GEH917648:GEH917649 GOD917648:GOD917649 GXZ917648:GXZ917649 HHV917648:HHV917649 HRR917648:HRR917649 IBN917648:IBN917649 ILJ917648:ILJ917649 IVF917648:IVF917649 JFB917648:JFB917649 JOX917648:JOX917649 JYT917648:JYT917649 KIP917648:KIP917649 KSL917648:KSL917649 LCH917648:LCH917649 LMD917648:LMD917649 LVZ917648:LVZ917649 MFV917648:MFV917649 MPR917648:MPR917649 MZN917648:MZN917649 NJJ917648:NJJ917649 NTF917648:NTF917649 ODB917648:ODB917649 OMX917648:OMX917649 OWT917648:OWT917649 PGP917648:PGP917649 PQL917648:PQL917649 QAH917648:QAH917649 QKD917648:QKD917649 QTZ917648:QTZ917649 RDV917648:RDV917649 RNR917648:RNR917649 RXN917648:RXN917649 SHJ917648:SHJ917649 SRF917648:SRF917649 TBB917648:TBB917649 TKX917648:TKX917649 TUT917648:TUT917649 UEP917648:UEP917649 UOL917648:UOL917649 UYH917648:UYH917649 VID917648:VID917649 VRZ917648:VRZ917649 WBV917648:WBV917649 WLR917648:WLR917649 WVN917648:WVN917649 F983184:F983185 JB983184:JB983185 SX983184:SX983185 ACT983184:ACT983185 AMP983184:AMP983185 AWL983184:AWL983185 BGH983184:BGH983185 BQD983184:BQD983185 BZZ983184:BZZ983185 CJV983184:CJV983185 CTR983184:CTR983185 DDN983184:DDN983185 DNJ983184:DNJ983185 DXF983184:DXF983185 EHB983184:EHB983185 EQX983184:EQX983185 FAT983184:FAT983185 FKP983184:FKP983185 FUL983184:FUL983185 GEH983184:GEH983185 GOD983184:GOD983185 GXZ983184:GXZ983185 HHV983184:HHV983185 HRR983184:HRR983185 IBN983184:IBN983185 ILJ983184:ILJ983185 IVF983184:IVF983185 JFB983184:JFB983185 JOX983184:JOX983185 JYT983184:JYT983185 KIP983184:KIP983185 KSL983184:KSL983185 LCH983184:LCH983185 LMD983184:LMD983185 LVZ983184:LVZ983185 MFV983184:MFV983185 MPR983184:MPR983185 MZN983184:MZN983185 NJJ983184:NJJ983185 NTF983184:NTF983185 ODB983184:ODB983185 OMX983184:OMX983185 OWT983184:OWT983185 PGP983184:PGP983185 PQL983184:PQL983185 QAH983184:QAH983185 QKD983184:QKD983185 QTZ983184:QTZ983185 RDV983184:RDV983185 RNR983184:RNR983185 RXN983184:RXN983185 SHJ983184:SHJ983185 SRF983184:SRF983185 TBB983184:TBB983185 TKX983184:TKX983185 TUT983184:TUT983185 UEP983184:UEP983185 UOL983184:UOL983185 UYH983184:UYH983185 VID983184:VID983185 VRZ983184:VRZ983185 WBV983184:WBV983185 WLR983184:WLR983185 WVN983184:WVN983185 AO7:AO671 KK7:KK671 UG7:UG671 AEC7:AEC671 ANY7:ANY671 AXU7:AXU671 BHQ7:BHQ671 BRM7:BRM671 CBI7:CBI671 CLE7:CLE671 CVA7:CVA671 DEW7:DEW671 DOS7:DOS671 DYO7:DYO671 EIK7:EIK671 ESG7:ESG671 FCC7:FCC671 FLY7:FLY671 FVU7:FVU671 GFQ7:GFQ671 GPM7:GPM671 GZI7:GZI671 HJE7:HJE671 HTA7:HTA671 ICW7:ICW671 IMS7:IMS671 IWO7:IWO671 JGK7:JGK671 JQG7:JQG671 KAC7:KAC671 KJY7:KJY671 KTU7:KTU671 LDQ7:LDQ671 LNM7:LNM671 LXI7:LXI671 MHE7:MHE671 MRA7:MRA671 NAW7:NAW671 NKS7:NKS671 NUO7:NUO671 OEK7:OEK671 OOG7:OOG671 OYC7:OYC671 PHY7:PHY671 PRU7:PRU671 QBQ7:QBQ671 QLM7:QLM671 QVI7:QVI671 RFE7:RFE671 RPA7:RPA671 RYW7:RYW671 SIS7:SIS671 SSO7:SSO671 TCK7:TCK671 TMG7:TMG671 TWC7:TWC671 UFY7:UFY671 UPU7:UPU671 UZQ7:UZQ671 VJM7:VJM671 VTI7:VTI671 WDE7:WDE671 WNA7:WNA671 WWW7:WWW671 AO65543:AO66207 KK65543:KK66207 UG65543:UG66207 AEC65543:AEC66207 ANY65543:ANY66207 AXU65543:AXU66207 BHQ65543:BHQ66207 BRM65543:BRM66207 CBI65543:CBI66207 CLE65543:CLE66207 CVA65543:CVA66207 DEW65543:DEW66207 DOS65543:DOS66207 DYO65543:DYO66207 EIK65543:EIK66207 ESG65543:ESG66207 FCC65543:FCC66207 FLY65543:FLY66207 FVU65543:FVU66207 GFQ65543:GFQ66207 GPM65543:GPM66207 GZI65543:GZI66207 HJE65543:HJE66207 HTA65543:HTA66207 ICW65543:ICW66207 IMS65543:IMS66207 IWO65543:IWO66207 JGK65543:JGK66207 JQG65543:JQG66207 KAC65543:KAC66207 KJY65543:KJY66207 KTU65543:KTU66207 LDQ65543:LDQ66207 LNM65543:LNM66207 LXI65543:LXI66207 MHE65543:MHE66207 MRA65543:MRA66207 NAW65543:NAW66207 NKS65543:NKS66207 NUO65543:NUO66207 OEK65543:OEK66207 OOG65543:OOG66207 OYC65543:OYC66207 PHY65543:PHY66207 PRU65543:PRU66207 QBQ65543:QBQ66207 QLM65543:QLM66207 QVI65543:QVI66207 RFE65543:RFE66207 RPA65543:RPA66207 RYW65543:RYW66207 SIS65543:SIS66207 SSO65543:SSO66207 TCK65543:TCK66207 TMG65543:TMG66207 TWC65543:TWC66207 UFY65543:UFY66207 UPU65543:UPU66207 UZQ65543:UZQ66207 VJM65543:VJM66207 VTI65543:VTI66207 WDE65543:WDE66207 WNA65543:WNA66207 WWW65543:WWW66207 AO131079:AO131743 KK131079:KK131743 UG131079:UG131743 AEC131079:AEC131743 ANY131079:ANY131743 AXU131079:AXU131743 BHQ131079:BHQ131743 BRM131079:BRM131743 CBI131079:CBI131743 CLE131079:CLE131743 CVA131079:CVA131743 DEW131079:DEW131743 DOS131079:DOS131743 DYO131079:DYO131743 EIK131079:EIK131743 ESG131079:ESG131743 FCC131079:FCC131743 FLY131079:FLY131743 FVU131079:FVU131743 GFQ131079:GFQ131743 GPM131079:GPM131743 GZI131079:GZI131743 HJE131079:HJE131743 HTA131079:HTA131743 ICW131079:ICW131743 IMS131079:IMS131743 IWO131079:IWO131743 JGK131079:JGK131743 JQG131079:JQG131743 KAC131079:KAC131743 KJY131079:KJY131743 KTU131079:KTU131743 LDQ131079:LDQ131743 LNM131079:LNM131743 LXI131079:LXI131743 MHE131079:MHE131743 MRA131079:MRA131743 NAW131079:NAW131743 NKS131079:NKS131743 NUO131079:NUO131743 OEK131079:OEK131743 OOG131079:OOG131743 OYC131079:OYC131743 PHY131079:PHY131743 PRU131079:PRU131743 QBQ131079:QBQ131743 QLM131079:QLM131743 QVI131079:QVI131743 RFE131079:RFE131743 RPA131079:RPA131743 RYW131079:RYW131743 SIS131079:SIS131743 SSO131079:SSO131743 TCK131079:TCK131743 TMG131079:TMG131743 TWC131079:TWC131743 UFY131079:UFY131743 UPU131079:UPU131743 UZQ131079:UZQ131743 VJM131079:VJM131743 VTI131079:VTI131743 WDE131079:WDE131743 WNA131079:WNA131743 WWW131079:WWW131743 AO196615:AO197279 KK196615:KK197279 UG196615:UG197279 AEC196615:AEC197279 ANY196615:ANY197279 AXU196615:AXU197279 BHQ196615:BHQ197279 BRM196615:BRM197279 CBI196615:CBI197279 CLE196615:CLE197279 CVA196615:CVA197279 DEW196615:DEW197279 DOS196615:DOS197279 DYO196615:DYO197279 EIK196615:EIK197279 ESG196615:ESG197279 FCC196615:FCC197279 FLY196615:FLY197279 FVU196615:FVU197279 GFQ196615:GFQ197279 GPM196615:GPM197279 GZI196615:GZI197279 HJE196615:HJE197279 HTA196615:HTA197279 ICW196615:ICW197279 IMS196615:IMS197279 IWO196615:IWO197279 JGK196615:JGK197279 JQG196615:JQG197279 KAC196615:KAC197279 KJY196615:KJY197279 KTU196615:KTU197279 LDQ196615:LDQ197279 LNM196615:LNM197279 LXI196615:LXI197279 MHE196615:MHE197279 MRA196615:MRA197279 NAW196615:NAW197279 NKS196615:NKS197279 NUO196615:NUO197279 OEK196615:OEK197279 OOG196615:OOG197279 OYC196615:OYC197279 PHY196615:PHY197279 PRU196615:PRU197279 QBQ196615:QBQ197279 QLM196615:QLM197279 QVI196615:QVI197279 RFE196615:RFE197279 RPA196615:RPA197279 RYW196615:RYW197279 SIS196615:SIS197279 SSO196615:SSO197279 TCK196615:TCK197279 TMG196615:TMG197279 TWC196615:TWC197279 UFY196615:UFY197279 UPU196615:UPU197279 UZQ196615:UZQ197279 VJM196615:VJM197279 VTI196615:VTI197279 WDE196615:WDE197279 WNA196615:WNA197279 WWW196615:WWW197279 AO262151:AO262815 KK262151:KK262815 UG262151:UG262815 AEC262151:AEC262815 ANY262151:ANY262815 AXU262151:AXU262815 BHQ262151:BHQ262815 BRM262151:BRM262815 CBI262151:CBI262815 CLE262151:CLE262815 CVA262151:CVA262815 DEW262151:DEW262815 DOS262151:DOS262815 DYO262151:DYO262815 EIK262151:EIK262815 ESG262151:ESG262815 FCC262151:FCC262815 FLY262151:FLY262815 FVU262151:FVU262815 GFQ262151:GFQ262815 GPM262151:GPM262815 GZI262151:GZI262815 HJE262151:HJE262815 HTA262151:HTA262815 ICW262151:ICW262815 IMS262151:IMS262815 IWO262151:IWO262815 JGK262151:JGK262815 JQG262151:JQG262815 KAC262151:KAC262815 KJY262151:KJY262815 KTU262151:KTU262815 LDQ262151:LDQ262815 LNM262151:LNM262815 LXI262151:LXI262815 MHE262151:MHE262815 MRA262151:MRA262815 NAW262151:NAW262815 NKS262151:NKS262815 NUO262151:NUO262815 OEK262151:OEK262815 OOG262151:OOG262815 OYC262151:OYC262815 PHY262151:PHY262815 PRU262151:PRU262815 QBQ262151:QBQ262815 QLM262151:QLM262815 QVI262151:QVI262815 RFE262151:RFE262815 RPA262151:RPA262815 RYW262151:RYW262815 SIS262151:SIS262815 SSO262151:SSO262815 TCK262151:TCK262815 TMG262151:TMG262815 TWC262151:TWC262815 UFY262151:UFY262815 UPU262151:UPU262815 UZQ262151:UZQ262815 VJM262151:VJM262815 VTI262151:VTI262815 WDE262151:WDE262815 WNA262151:WNA262815 WWW262151:WWW262815 AO327687:AO328351 KK327687:KK328351 UG327687:UG328351 AEC327687:AEC328351 ANY327687:ANY328351 AXU327687:AXU328351 BHQ327687:BHQ328351 BRM327687:BRM328351 CBI327687:CBI328351 CLE327687:CLE328351 CVA327687:CVA328351 DEW327687:DEW328351 DOS327687:DOS328351 DYO327687:DYO328351 EIK327687:EIK328351 ESG327687:ESG328351 FCC327687:FCC328351 FLY327687:FLY328351 FVU327687:FVU328351 GFQ327687:GFQ328351 GPM327687:GPM328351 GZI327687:GZI328351 HJE327687:HJE328351 HTA327687:HTA328351 ICW327687:ICW328351 IMS327687:IMS328351 IWO327687:IWO328351 JGK327687:JGK328351 JQG327687:JQG328351 KAC327687:KAC328351 KJY327687:KJY328351 KTU327687:KTU328351 LDQ327687:LDQ328351 LNM327687:LNM328351 LXI327687:LXI328351 MHE327687:MHE328351 MRA327687:MRA328351 NAW327687:NAW328351 NKS327687:NKS328351 NUO327687:NUO328351 OEK327687:OEK328351 OOG327687:OOG328351 OYC327687:OYC328351 PHY327687:PHY328351 PRU327687:PRU328351 QBQ327687:QBQ328351 QLM327687:QLM328351 QVI327687:QVI328351 RFE327687:RFE328351 RPA327687:RPA328351 RYW327687:RYW328351 SIS327687:SIS328351 SSO327687:SSO328351 TCK327687:TCK328351 TMG327687:TMG328351 TWC327687:TWC328351 UFY327687:UFY328351 UPU327687:UPU328351 UZQ327687:UZQ328351 VJM327687:VJM328351 VTI327687:VTI328351 WDE327687:WDE328351 WNA327687:WNA328351 WWW327687:WWW328351 AO393223:AO393887 KK393223:KK393887 UG393223:UG393887 AEC393223:AEC393887 ANY393223:ANY393887 AXU393223:AXU393887 BHQ393223:BHQ393887 BRM393223:BRM393887 CBI393223:CBI393887 CLE393223:CLE393887 CVA393223:CVA393887 DEW393223:DEW393887 DOS393223:DOS393887 DYO393223:DYO393887 EIK393223:EIK393887 ESG393223:ESG393887 FCC393223:FCC393887 FLY393223:FLY393887 FVU393223:FVU393887 GFQ393223:GFQ393887 GPM393223:GPM393887 GZI393223:GZI393887 HJE393223:HJE393887 HTA393223:HTA393887 ICW393223:ICW393887 IMS393223:IMS393887 IWO393223:IWO393887 JGK393223:JGK393887 JQG393223:JQG393887 KAC393223:KAC393887 KJY393223:KJY393887 KTU393223:KTU393887 LDQ393223:LDQ393887 LNM393223:LNM393887 LXI393223:LXI393887 MHE393223:MHE393887 MRA393223:MRA393887 NAW393223:NAW393887 NKS393223:NKS393887 NUO393223:NUO393887 OEK393223:OEK393887 OOG393223:OOG393887 OYC393223:OYC393887 PHY393223:PHY393887 PRU393223:PRU393887 QBQ393223:QBQ393887 QLM393223:QLM393887 QVI393223:QVI393887 RFE393223:RFE393887 RPA393223:RPA393887 RYW393223:RYW393887 SIS393223:SIS393887 SSO393223:SSO393887 TCK393223:TCK393887 TMG393223:TMG393887 TWC393223:TWC393887 UFY393223:UFY393887 UPU393223:UPU393887 UZQ393223:UZQ393887 VJM393223:VJM393887 VTI393223:VTI393887 WDE393223:WDE393887 WNA393223:WNA393887 WWW393223:WWW393887 AO458759:AO459423 KK458759:KK459423 UG458759:UG459423 AEC458759:AEC459423 ANY458759:ANY459423 AXU458759:AXU459423 BHQ458759:BHQ459423 BRM458759:BRM459423 CBI458759:CBI459423 CLE458759:CLE459423 CVA458759:CVA459423 DEW458759:DEW459423 DOS458759:DOS459423 DYO458759:DYO459423 EIK458759:EIK459423 ESG458759:ESG459423 FCC458759:FCC459423 FLY458759:FLY459423 FVU458759:FVU459423 GFQ458759:GFQ459423 GPM458759:GPM459423 GZI458759:GZI459423 HJE458759:HJE459423 HTA458759:HTA459423 ICW458759:ICW459423 IMS458759:IMS459423 IWO458759:IWO459423 JGK458759:JGK459423 JQG458759:JQG459423 KAC458759:KAC459423 KJY458759:KJY459423 KTU458759:KTU459423 LDQ458759:LDQ459423 LNM458759:LNM459423 LXI458759:LXI459423 MHE458759:MHE459423 MRA458759:MRA459423 NAW458759:NAW459423 NKS458759:NKS459423 NUO458759:NUO459423 OEK458759:OEK459423 OOG458759:OOG459423 OYC458759:OYC459423 PHY458759:PHY459423 PRU458759:PRU459423 QBQ458759:QBQ459423 QLM458759:QLM459423 QVI458759:QVI459423 RFE458759:RFE459423 RPA458759:RPA459423 RYW458759:RYW459423 SIS458759:SIS459423 SSO458759:SSO459423 TCK458759:TCK459423 TMG458759:TMG459423 TWC458759:TWC459423 UFY458759:UFY459423 UPU458759:UPU459423 UZQ458759:UZQ459423 VJM458759:VJM459423 VTI458759:VTI459423 WDE458759:WDE459423 WNA458759:WNA459423 WWW458759:WWW459423 AO524295:AO524959 KK524295:KK524959 UG524295:UG524959 AEC524295:AEC524959 ANY524295:ANY524959 AXU524295:AXU524959 BHQ524295:BHQ524959 BRM524295:BRM524959 CBI524295:CBI524959 CLE524295:CLE524959 CVA524295:CVA524959 DEW524295:DEW524959 DOS524295:DOS524959 DYO524295:DYO524959 EIK524295:EIK524959 ESG524295:ESG524959 FCC524295:FCC524959 FLY524295:FLY524959 FVU524295:FVU524959 GFQ524295:GFQ524959 GPM524295:GPM524959 GZI524295:GZI524959 HJE524295:HJE524959 HTA524295:HTA524959 ICW524295:ICW524959 IMS524295:IMS524959 IWO524295:IWO524959 JGK524295:JGK524959 JQG524295:JQG524959 KAC524295:KAC524959 KJY524295:KJY524959 KTU524295:KTU524959 LDQ524295:LDQ524959 LNM524295:LNM524959 LXI524295:LXI524959 MHE524295:MHE524959 MRA524295:MRA524959 NAW524295:NAW524959 NKS524295:NKS524959 NUO524295:NUO524959 OEK524295:OEK524959 OOG524295:OOG524959 OYC524295:OYC524959 PHY524295:PHY524959 PRU524295:PRU524959 QBQ524295:QBQ524959 QLM524295:QLM524959 QVI524295:QVI524959 RFE524295:RFE524959 RPA524295:RPA524959 RYW524295:RYW524959 SIS524295:SIS524959 SSO524295:SSO524959 TCK524295:TCK524959 TMG524295:TMG524959 TWC524295:TWC524959 UFY524295:UFY524959 UPU524295:UPU524959 UZQ524295:UZQ524959 VJM524295:VJM524959 VTI524295:VTI524959 WDE524295:WDE524959 WNA524295:WNA524959 WWW524295:WWW524959 AO589831:AO590495 KK589831:KK590495 UG589831:UG590495 AEC589831:AEC590495 ANY589831:ANY590495 AXU589831:AXU590495 BHQ589831:BHQ590495 BRM589831:BRM590495 CBI589831:CBI590495 CLE589831:CLE590495 CVA589831:CVA590495 DEW589831:DEW590495 DOS589831:DOS590495 DYO589831:DYO590495 EIK589831:EIK590495 ESG589831:ESG590495 FCC589831:FCC590495 FLY589831:FLY590495 FVU589831:FVU590495 GFQ589831:GFQ590495 GPM589831:GPM590495 GZI589831:GZI590495 HJE589831:HJE590495 HTA589831:HTA590495 ICW589831:ICW590495 IMS589831:IMS590495 IWO589831:IWO590495 JGK589831:JGK590495 JQG589831:JQG590495 KAC589831:KAC590495 KJY589831:KJY590495 KTU589831:KTU590495 LDQ589831:LDQ590495 LNM589831:LNM590495 LXI589831:LXI590495 MHE589831:MHE590495 MRA589831:MRA590495 NAW589831:NAW590495 NKS589831:NKS590495 NUO589831:NUO590495 OEK589831:OEK590495 OOG589831:OOG590495 OYC589831:OYC590495 PHY589831:PHY590495 PRU589831:PRU590495 QBQ589831:QBQ590495 QLM589831:QLM590495 QVI589831:QVI590495 RFE589831:RFE590495 RPA589831:RPA590495 RYW589831:RYW590495 SIS589831:SIS590495 SSO589831:SSO590495 TCK589831:TCK590495 TMG589831:TMG590495 TWC589831:TWC590495 UFY589831:UFY590495 UPU589831:UPU590495 UZQ589831:UZQ590495 VJM589831:VJM590495 VTI589831:VTI590495 WDE589831:WDE590495 WNA589831:WNA590495 WWW589831:WWW590495 AO655367:AO656031 KK655367:KK656031 UG655367:UG656031 AEC655367:AEC656031 ANY655367:ANY656031 AXU655367:AXU656031 BHQ655367:BHQ656031 BRM655367:BRM656031 CBI655367:CBI656031 CLE655367:CLE656031 CVA655367:CVA656031 DEW655367:DEW656031 DOS655367:DOS656031 DYO655367:DYO656031 EIK655367:EIK656031 ESG655367:ESG656031 FCC655367:FCC656031 FLY655367:FLY656031 FVU655367:FVU656031 GFQ655367:GFQ656031 GPM655367:GPM656031 GZI655367:GZI656031 HJE655367:HJE656031 HTA655367:HTA656031 ICW655367:ICW656031 IMS655367:IMS656031 IWO655367:IWO656031 JGK655367:JGK656031 JQG655367:JQG656031 KAC655367:KAC656031 KJY655367:KJY656031 KTU655367:KTU656031 LDQ655367:LDQ656031 LNM655367:LNM656031 LXI655367:LXI656031 MHE655367:MHE656031 MRA655367:MRA656031 NAW655367:NAW656031 NKS655367:NKS656031 NUO655367:NUO656031 OEK655367:OEK656031 OOG655367:OOG656031 OYC655367:OYC656031 PHY655367:PHY656031 PRU655367:PRU656031 QBQ655367:QBQ656031 QLM655367:QLM656031 QVI655367:QVI656031 RFE655367:RFE656031 RPA655367:RPA656031 RYW655367:RYW656031 SIS655367:SIS656031 SSO655367:SSO656031 TCK655367:TCK656031 TMG655367:TMG656031 TWC655367:TWC656031 UFY655367:UFY656031 UPU655367:UPU656031 UZQ655367:UZQ656031 VJM655367:VJM656031 VTI655367:VTI656031 WDE655367:WDE656031 WNA655367:WNA656031 WWW655367:WWW656031 AO720903:AO721567 KK720903:KK721567 UG720903:UG721567 AEC720903:AEC721567 ANY720903:ANY721567 AXU720903:AXU721567 BHQ720903:BHQ721567 BRM720903:BRM721567 CBI720903:CBI721567 CLE720903:CLE721567 CVA720903:CVA721567 DEW720903:DEW721567 DOS720903:DOS721567 DYO720903:DYO721567 EIK720903:EIK721567 ESG720903:ESG721567 FCC720903:FCC721567 FLY720903:FLY721567 FVU720903:FVU721567 GFQ720903:GFQ721567 GPM720903:GPM721567 GZI720903:GZI721567 HJE720903:HJE721567 HTA720903:HTA721567 ICW720903:ICW721567 IMS720903:IMS721567 IWO720903:IWO721567 JGK720903:JGK721567 JQG720903:JQG721567 KAC720903:KAC721567 KJY720903:KJY721567 KTU720903:KTU721567 LDQ720903:LDQ721567 LNM720903:LNM721567 LXI720903:LXI721567 MHE720903:MHE721567 MRA720903:MRA721567 NAW720903:NAW721567 NKS720903:NKS721567 NUO720903:NUO721567 OEK720903:OEK721567 OOG720903:OOG721567 OYC720903:OYC721567 PHY720903:PHY721567 PRU720903:PRU721567 QBQ720903:QBQ721567 QLM720903:QLM721567 QVI720903:QVI721567 RFE720903:RFE721567 RPA720903:RPA721567 RYW720903:RYW721567 SIS720903:SIS721567 SSO720903:SSO721567 TCK720903:TCK721567 TMG720903:TMG721567 TWC720903:TWC721567 UFY720903:UFY721567 UPU720903:UPU721567 UZQ720903:UZQ721567 VJM720903:VJM721567 VTI720903:VTI721567 WDE720903:WDE721567 WNA720903:WNA721567 WWW720903:WWW721567 AO786439:AO787103 KK786439:KK787103 UG786439:UG787103 AEC786439:AEC787103 ANY786439:ANY787103 AXU786439:AXU787103 BHQ786439:BHQ787103 BRM786439:BRM787103 CBI786439:CBI787103 CLE786439:CLE787103 CVA786439:CVA787103 DEW786439:DEW787103 DOS786439:DOS787103 DYO786439:DYO787103 EIK786439:EIK787103 ESG786439:ESG787103 FCC786439:FCC787103 FLY786439:FLY787103 FVU786439:FVU787103 GFQ786439:GFQ787103 GPM786439:GPM787103 GZI786439:GZI787103 HJE786439:HJE787103 HTA786439:HTA787103 ICW786439:ICW787103 IMS786439:IMS787103 IWO786439:IWO787103 JGK786439:JGK787103 JQG786439:JQG787103 KAC786439:KAC787103 KJY786439:KJY787103 KTU786439:KTU787103 LDQ786439:LDQ787103 LNM786439:LNM787103 LXI786439:LXI787103 MHE786439:MHE787103 MRA786439:MRA787103 NAW786439:NAW787103 NKS786439:NKS787103 NUO786439:NUO787103 OEK786439:OEK787103 OOG786439:OOG787103 OYC786439:OYC787103 PHY786439:PHY787103 PRU786439:PRU787103 QBQ786439:QBQ787103 QLM786439:QLM787103 QVI786439:QVI787103 RFE786439:RFE787103 RPA786439:RPA787103 RYW786439:RYW787103 SIS786439:SIS787103 SSO786439:SSO787103 TCK786439:TCK787103 TMG786439:TMG787103 TWC786439:TWC787103 UFY786439:UFY787103 UPU786439:UPU787103 UZQ786439:UZQ787103 VJM786439:VJM787103 VTI786439:VTI787103 WDE786439:WDE787103 WNA786439:WNA787103 WWW786439:WWW787103 AO851975:AO852639 KK851975:KK852639 UG851975:UG852639 AEC851975:AEC852639 ANY851975:ANY852639 AXU851975:AXU852639 BHQ851975:BHQ852639 BRM851975:BRM852639 CBI851975:CBI852639 CLE851975:CLE852639 CVA851975:CVA852639 DEW851975:DEW852639 DOS851975:DOS852639 DYO851975:DYO852639 EIK851975:EIK852639 ESG851975:ESG852639 FCC851975:FCC852639 FLY851975:FLY852639 FVU851975:FVU852639 GFQ851975:GFQ852639 GPM851975:GPM852639 GZI851975:GZI852639 HJE851975:HJE852639 HTA851975:HTA852639 ICW851975:ICW852639 IMS851975:IMS852639 IWO851975:IWO852639 JGK851975:JGK852639 JQG851975:JQG852639 KAC851975:KAC852639 KJY851975:KJY852639 KTU851975:KTU852639 LDQ851975:LDQ852639 LNM851975:LNM852639 LXI851975:LXI852639 MHE851975:MHE852639 MRA851975:MRA852639 NAW851975:NAW852639 NKS851975:NKS852639 NUO851975:NUO852639 OEK851975:OEK852639 OOG851975:OOG852639 OYC851975:OYC852639 PHY851975:PHY852639 PRU851975:PRU852639 QBQ851975:QBQ852639 QLM851975:QLM852639 QVI851975:QVI852639 RFE851975:RFE852639 RPA851975:RPA852639 RYW851975:RYW852639 SIS851975:SIS852639 SSO851975:SSO852639 TCK851975:TCK852639 TMG851975:TMG852639 TWC851975:TWC852639 UFY851975:UFY852639 UPU851975:UPU852639 UZQ851975:UZQ852639 VJM851975:VJM852639 VTI851975:VTI852639 WDE851975:WDE852639 WNA851975:WNA852639 WWW851975:WWW852639 AO917511:AO918175 KK917511:KK918175 UG917511:UG918175 AEC917511:AEC918175 ANY917511:ANY918175 AXU917511:AXU918175 BHQ917511:BHQ918175 BRM917511:BRM918175 CBI917511:CBI918175 CLE917511:CLE918175 CVA917511:CVA918175 DEW917511:DEW918175 DOS917511:DOS918175 DYO917511:DYO918175 EIK917511:EIK918175 ESG917511:ESG918175 FCC917511:FCC918175 FLY917511:FLY918175 FVU917511:FVU918175 GFQ917511:GFQ918175 GPM917511:GPM918175 GZI917511:GZI918175 HJE917511:HJE918175 HTA917511:HTA918175 ICW917511:ICW918175 IMS917511:IMS918175 IWO917511:IWO918175 JGK917511:JGK918175 JQG917511:JQG918175 KAC917511:KAC918175 KJY917511:KJY918175 KTU917511:KTU918175 LDQ917511:LDQ918175 LNM917511:LNM918175 LXI917511:LXI918175 MHE917511:MHE918175 MRA917511:MRA918175 NAW917511:NAW918175 NKS917511:NKS918175 NUO917511:NUO918175 OEK917511:OEK918175 OOG917511:OOG918175 OYC917511:OYC918175 PHY917511:PHY918175 PRU917511:PRU918175 QBQ917511:QBQ918175 QLM917511:QLM918175 QVI917511:QVI918175 RFE917511:RFE918175 RPA917511:RPA918175 RYW917511:RYW918175 SIS917511:SIS918175 SSO917511:SSO918175 TCK917511:TCK918175 TMG917511:TMG918175 TWC917511:TWC918175 UFY917511:UFY918175 UPU917511:UPU918175 UZQ917511:UZQ918175 VJM917511:VJM918175 VTI917511:VTI918175 WDE917511:WDE918175 WNA917511:WNA918175 WWW917511:WWW918175 AO983047:AO983711 KK983047:KK983711 UG983047:UG983711 AEC983047:AEC983711 ANY983047:ANY983711 AXU983047:AXU983711 BHQ983047:BHQ983711 BRM983047:BRM983711 CBI983047:CBI983711 CLE983047:CLE983711 CVA983047:CVA983711 DEW983047:DEW983711 DOS983047:DOS983711 DYO983047:DYO983711 EIK983047:EIK983711 ESG983047:ESG983711 FCC983047:FCC983711 FLY983047:FLY983711 FVU983047:FVU983711 GFQ983047:GFQ983711 GPM983047:GPM983711 GZI983047:GZI983711 HJE983047:HJE983711 HTA983047:HTA983711 ICW983047:ICW983711 IMS983047:IMS983711 IWO983047:IWO983711 JGK983047:JGK983711 JQG983047:JQG983711 KAC983047:KAC983711 KJY983047:KJY983711 KTU983047:KTU983711 LDQ983047:LDQ983711 LNM983047:LNM983711 LXI983047:LXI983711 MHE983047:MHE983711 MRA983047:MRA983711 NAW983047:NAW983711 NKS983047:NKS983711 NUO983047:NUO983711 OEK983047:OEK983711 OOG983047:OOG983711 OYC983047:OYC983711 PHY983047:PHY983711 PRU983047:PRU983711 QBQ983047:QBQ983711 QLM983047:QLM983711 QVI983047:QVI983711 RFE983047:RFE983711 RPA983047:RPA983711 RYW983047:RYW983711 SIS983047:SIS983711 SSO983047:SSO983711 TCK983047:TCK983711 TMG983047:TMG983711 TWC983047:TWC983711 UFY983047:UFY983711 UPU983047:UPU983711 UZQ983047:UZQ983711 VJM983047:VJM983711 VTI983047:VTI983711 WDE983047:WDE983711 WNA983047:WNA983711 WWW983047:WWW983711 G7:H671 JC7:JD671 SY7:SZ671 ACU7:ACV671 AMQ7:AMR671 AWM7:AWN671 BGI7:BGJ671 BQE7:BQF671 CAA7:CAB671 CJW7:CJX671 CTS7:CTT671 DDO7:DDP671 DNK7:DNL671 DXG7:DXH671 EHC7:EHD671 EQY7:EQZ671 FAU7:FAV671 FKQ7:FKR671 FUM7:FUN671 GEI7:GEJ671 GOE7:GOF671 GYA7:GYB671 HHW7:HHX671 HRS7:HRT671 IBO7:IBP671 ILK7:ILL671 IVG7:IVH671 JFC7:JFD671 JOY7:JOZ671 JYU7:JYV671 KIQ7:KIR671 KSM7:KSN671 LCI7:LCJ671 LME7:LMF671 LWA7:LWB671 MFW7:MFX671 MPS7:MPT671 MZO7:MZP671 NJK7:NJL671 NTG7:NTH671 ODC7:ODD671 OMY7:OMZ671 OWU7:OWV671 PGQ7:PGR671 PQM7:PQN671 QAI7:QAJ671 QKE7:QKF671 QUA7:QUB671 RDW7:RDX671 RNS7:RNT671 RXO7:RXP671 SHK7:SHL671 SRG7:SRH671 TBC7:TBD671 TKY7:TKZ671 TUU7:TUV671 UEQ7:UER671 UOM7:UON671 UYI7:UYJ671 VIE7:VIF671 VSA7:VSB671 WBW7:WBX671 WLS7:WLT671 WVO7:WVP671 G65543:H66207 JC65543:JD66207 SY65543:SZ66207 ACU65543:ACV66207 AMQ65543:AMR66207 AWM65543:AWN66207 BGI65543:BGJ66207 BQE65543:BQF66207 CAA65543:CAB66207 CJW65543:CJX66207 CTS65543:CTT66207 DDO65543:DDP66207 DNK65543:DNL66207 DXG65543:DXH66207 EHC65543:EHD66207 EQY65543:EQZ66207 FAU65543:FAV66207 FKQ65543:FKR66207 FUM65543:FUN66207 GEI65543:GEJ66207 GOE65543:GOF66207 GYA65543:GYB66207 HHW65543:HHX66207 HRS65543:HRT66207 IBO65543:IBP66207 ILK65543:ILL66207 IVG65543:IVH66207 JFC65543:JFD66207 JOY65543:JOZ66207 JYU65543:JYV66207 KIQ65543:KIR66207 KSM65543:KSN66207 LCI65543:LCJ66207 LME65543:LMF66207 LWA65543:LWB66207 MFW65543:MFX66207 MPS65543:MPT66207 MZO65543:MZP66207 NJK65543:NJL66207 NTG65543:NTH66207 ODC65543:ODD66207 OMY65543:OMZ66207 OWU65543:OWV66207 PGQ65543:PGR66207 PQM65543:PQN66207 QAI65543:QAJ66207 QKE65543:QKF66207 QUA65543:QUB66207 RDW65543:RDX66207 RNS65543:RNT66207 RXO65543:RXP66207 SHK65543:SHL66207 SRG65543:SRH66207 TBC65543:TBD66207 TKY65543:TKZ66207 TUU65543:TUV66207 UEQ65543:UER66207 UOM65543:UON66207 UYI65543:UYJ66207 VIE65543:VIF66207 VSA65543:VSB66207 WBW65543:WBX66207 WLS65543:WLT66207 WVO65543:WVP66207 G131079:H131743 JC131079:JD131743 SY131079:SZ131743 ACU131079:ACV131743 AMQ131079:AMR131743 AWM131079:AWN131743 BGI131079:BGJ131743 BQE131079:BQF131743 CAA131079:CAB131743 CJW131079:CJX131743 CTS131079:CTT131743 DDO131079:DDP131743 DNK131079:DNL131743 DXG131079:DXH131743 EHC131079:EHD131743 EQY131079:EQZ131743 FAU131079:FAV131743 FKQ131079:FKR131743 FUM131079:FUN131743 GEI131079:GEJ131743 GOE131079:GOF131743 GYA131079:GYB131743 HHW131079:HHX131743 HRS131079:HRT131743 IBO131079:IBP131743 ILK131079:ILL131743 IVG131079:IVH131743 JFC131079:JFD131743 JOY131079:JOZ131743 JYU131079:JYV131743 KIQ131079:KIR131743 KSM131079:KSN131743 LCI131079:LCJ131743 LME131079:LMF131743 LWA131079:LWB131743 MFW131079:MFX131743 MPS131079:MPT131743 MZO131079:MZP131743 NJK131079:NJL131743 NTG131079:NTH131743 ODC131079:ODD131743 OMY131079:OMZ131743 OWU131079:OWV131743 PGQ131079:PGR131743 PQM131079:PQN131743 QAI131079:QAJ131743 QKE131079:QKF131743 QUA131079:QUB131743 RDW131079:RDX131743 RNS131079:RNT131743 RXO131079:RXP131743 SHK131079:SHL131743 SRG131079:SRH131743 TBC131079:TBD131743 TKY131079:TKZ131743 TUU131079:TUV131743 UEQ131079:UER131743 UOM131079:UON131743 UYI131079:UYJ131743 VIE131079:VIF131743 VSA131079:VSB131743 WBW131079:WBX131743 WLS131079:WLT131743 WVO131079:WVP131743 G196615:H197279 JC196615:JD197279 SY196615:SZ197279 ACU196615:ACV197279 AMQ196615:AMR197279 AWM196615:AWN197279 BGI196615:BGJ197279 BQE196615:BQF197279 CAA196615:CAB197279 CJW196615:CJX197279 CTS196615:CTT197279 DDO196615:DDP197279 DNK196615:DNL197279 DXG196615:DXH197279 EHC196615:EHD197279 EQY196615:EQZ197279 FAU196615:FAV197279 FKQ196615:FKR197279 FUM196615:FUN197279 GEI196615:GEJ197279 GOE196615:GOF197279 GYA196615:GYB197279 HHW196615:HHX197279 HRS196615:HRT197279 IBO196615:IBP197279 ILK196615:ILL197279 IVG196615:IVH197279 JFC196615:JFD197279 JOY196615:JOZ197279 JYU196615:JYV197279 KIQ196615:KIR197279 KSM196615:KSN197279 LCI196615:LCJ197279 LME196615:LMF197279 LWA196615:LWB197279 MFW196615:MFX197279 MPS196615:MPT197279 MZO196615:MZP197279 NJK196615:NJL197279 NTG196615:NTH197279 ODC196615:ODD197279 OMY196615:OMZ197279 OWU196615:OWV197279 PGQ196615:PGR197279 PQM196615:PQN197279 QAI196615:QAJ197279 QKE196615:QKF197279 QUA196615:QUB197279 RDW196615:RDX197279 RNS196615:RNT197279 RXO196615:RXP197279 SHK196615:SHL197279 SRG196615:SRH197279 TBC196615:TBD197279 TKY196615:TKZ197279 TUU196615:TUV197279 UEQ196615:UER197279 UOM196615:UON197279 UYI196615:UYJ197279 VIE196615:VIF197279 VSA196615:VSB197279 WBW196615:WBX197279 WLS196615:WLT197279 WVO196615:WVP197279 G262151:H262815 JC262151:JD262815 SY262151:SZ262815 ACU262151:ACV262815 AMQ262151:AMR262815 AWM262151:AWN262815 BGI262151:BGJ262815 BQE262151:BQF262815 CAA262151:CAB262815 CJW262151:CJX262815 CTS262151:CTT262815 DDO262151:DDP262815 DNK262151:DNL262815 DXG262151:DXH262815 EHC262151:EHD262815 EQY262151:EQZ262815 FAU262151:FAV262815 FKQ262151:FKR262815 FUM262151:FUN262815 GEI262151:GEJ262815 GOE262151:GOF262815 GYA262151:GYB262815 HHW262151:HHX262815 HRS262151:HRT262815 IBO262151:IBP262815 ILK262151:ILL262815 IVG262151:IVH262815 JFC262151:JFD262815 JOY262151:JOZ262815 JYU262151:JYV262815 KIQ262151:KIR262815 KSM262151:KSN262815 LCI262151:LCJ262815 LME262151:LMF262815 LWA262151:LWB262815 MFW262151:MFX262815 MPS262151:MPT262815 MZO262151:MZP262815 NJK262151:NJL262815 NTG262151:NTH262815 ODC262151:ODD262815 OMY262151:OMZ262815 OWU262151:OWV262815 PGQ262151:PGR262815 PQM262151:PQN262815 QAI262151:QAJ262815 QKE262151:QKF262815 QUA262151:QUB262815 RDW262151:RDX262815 RNS262151:RNT262815 RXO262151:RXP262815 SHK262151:SHL262815 SRG262151:SRH262815 TBC262151:TBD262815 TKY262151:TKZ262815 TUU262151:TUV262815 UEQ262151:UER262815 UOM262151:UON262815 UYI262151:UYJ262815 VIE262151:VIF262815 VSA262151:VSB262815 WBW262151:WBX262815 WLS262151:WLT262815 WVO262151:WVP262815 G327687:H328351 JC327687:JD328351 SY327687:SZ328351 ACU327687:ACV328351 AMQ327687:AMR328351 AWM327687:AWN328351 BGI327687:BGJ328351 BQE327687:BQF328351 CAA327687:CAB328351 CJW327687:CJX328351 CTS327687:CTT328351 DDO327687:DDP328351 DNK327687:DNL328351 DXG327687:DXH328351 EHC327687:EHD328351 EQY327687:EQZ328351 FAU327687:FAV328351 FKQ327687:FKR328351 FUM327687:FUN328351 GEI327687:GEJ328351 GOE327687:GOF328351 GYA327687:GYB328351 HHW327687:HHX328351 HRS327687:HRT328351 IBO327687:IBP328351 ILK327687:ILL328351 IVG327687:IVH328351 JFC327687:JFD328351 JOY327687:JOZ328351 JYU327687:JYV328351 KIQ327687:KIR328351 KSM327687:KSN328351 LCI327687:LCJ328351 LME327687:LMF328351 LWA327687:LWB328351 MFW327687:MFX328351 MPS327687:MPT328351 MZO327687:MZP328351 NJK327687:NJL328351 NTG327687:NTH328351 ODC327687:ODD328351 OMY327687:OMZ328351 OWU327687:OWV328351 PGQ327687:PGR328351 PQM327687:PQN328351 QAI327687:QAJ328351 QKE327687:QKF328351 QUA327687:QUB328351 RDW327687:RDX328351 RNS327687:RNT328351 RXO327687:RXP328351 SHK327687:SHL328351 SRG327687:SRH328351 TBC327687:TBD328351 TKY327687:TKZ328351 TUU327687:TUV328351 UEQ327687:UER328351 UOM327687:UON328351 UYI327687:UYJ328351 VIE327687:VIF328351 VSA327687:VSB328351 WBW327687:WBX328351 WLS327687:WLT328351 WVO327687:WVP328351 G393223:H393887 JC393223:JD393887 SY393223:SZ393887 ACU393223:ACV393887 AMQ393223:AMR393887 AWM393223:AWN393887 BGI393223:BGJ393887 BQE393223:BQF393887 CAA393223:CAB393887 CJW393223:CJX393887 CTS393223:CTT393887 DDO393223:DDP393887 DNK393223:DNL393887 DXG393223:DXH393887 EHC393223:EHD393887 EQY393223:EQZ393887 FAU393223:FAV393887 FKQ393223:FKR393887 FUM393223:FUN393887 GEI393223:GEJ393887 GOE393223:GOF393887 GYA393223:GYB393887 HHW393223:HHX393887 HRS393223:HRT393887 IBO393223:IBP393887 ILK393223:ILL393887 IVG393223:IVH393887 JFC393223:JFD393887 JOY393223:JOZ393887 JYU393223:JYV393887 KIQ393223:KIR393887 KSM393223:KSN393887 LCI393223:LCJ393887 LME393223:LMF393887 LWA393223:LWB393887 MFW393223:MFX393887 MPS393223:MPT393887 MZO393223:MZP393887 NJK393223:NJL393887 NTG393223:NTH393887 ODC393223:ODD393887 OMY393223:OMZ393887 OWU393223:OWV393887 PGQ393223:PGR393887 PQM393223:PQN393887 QAI393223:QAJ393887 QKE393223:QKF393887 QUA393223:QUB393887 RDW393223:RDX393887 RNS393223:RNT393887 RXO393223:RXP393887 SHK393223:SHL393887 SRG393223:SRH393887 TBC393223:TBD393887 TKY393223:TKZ393887 TUU393223:TUV393887 UEQ393223:UER393887 UOM393223:UON393887 UYI393223:UYJ393887 VIE393223:VIF393887 VSA393223:VSB393887 WBW393223:WBX393887 WLS393223:WLT393887 WVO393223:WVP393887 G458759:H459423 JC458759:JD459423 SY458759:SZ459423 ACU458759:ACV459423 AMQ458759:AMR459423 AWM458759:AWN459423 BGI458759:BGJ459423 BQE458759:BQF459423 CAA458759:CAB459423 CJW458759:CJX459423 CTS458759:CTT459423 DDO458759:DDP459423 DNK458759:DNL459423 DXG458759:DXH459423 EHC458759:EHD459423 EQY458759:EQZ459423 FAU458759:FAV459423 FKQ458759:FKR459423 FUM458759:FUN459423 GEI458759:GEJ459423 GOE458759:GOF459423 GYA458759:GYB459423 HHW458759:HHX459423 HRS458759:HRT459423 IBO458759:IBP459423 ILK458759:ILL459423 IVG458759:IVH459423 JFC458759:JFD459423 JOY458759:JOZ459423 JYU458759:JYV459423 KIQ458759:KIR459423 KSM458759:KSN459423 LCI458759:LCJ459423 LME458759:LMF459423 LWA458759:LWB459423 MFW458759:MFX459423 MPS458759:MPT459423 MZO458759:MZP459423 NJK458759:NJL459423 NTG458759:NTH459423 ODC458759:ODD459423 OMY458759:OMZ459423 OWU458759:OWV459423 PGQ458759:PGR459423 PQM458759:PQN459423 QAI458759:QAJ459423 QKE458759:QKF459423 QUA458759:QUB459423 RDW458759:RDX459423 RNS458759:RNT459423 RXO458759:RXP459423 SHK458759:SHL459423 SRG458759:SRH459423 TBC458759:TBD459423 TKY458759:TKZ459423 TUU458759:TUV459423 UEQ458759:UER459423 UOM458759:UON459423 UYI458759:UYJ459423 VIE458759:VIF459423 VSA458759:VSB459423 WBW458759:WBX459423 WLS458759:WLT459423 WVO458759:WVP459423 G524295:H524959 JC524295:JD524959 SY524295:SZ524959 ACU524295:ACV524959 AMQ524295:AMR524959 AWM524295:AWN524959 BGI524295:BGJ524959 BQE524295:BQF524959 CAA524295:CAB524959 CJW524295:CJX524959 CTS524295:CTT524959 DDO524295:DDP524959 DNK524295:DNL524959 DXG524295:DXH524959 EHC524295:EHD524959 EQY524295:EQZ524959 FAU524295:FAV524959 FKQ524295:FKR524959 FUM524295:FUN524959 GEI524295:GEJ524959 GOE524295:GOF524959 GYA524295:GYB524959 HHW524295:HHX524959 HRS524295:HRT524959 IBO524295:IBP524959 ILK524295:ILL524959 IVG524295:IVH524959 JFC524295:JFD524959 JOY524295:JOZ524959 JYU524295:JYV524959 KIQ524295:KIR524959 KSM524295:KSN524959 LCI524295:LCJ524959 LME524295:LMF524959 LWA524295:LWB524959 MFW524295:MFX524959 MPS524295:MPT524959 MZO524295:MZP524959 NJK524295:NJL524959 NTG524295:NTH524959 ODC524295:ODD524959 OMY524295:OMZ524959 OWU524295:OWV524959 PGQ524295:PGR524959 PQM524295:PQN524959 QAI524295:QAJ524959 QKE524295:QKF524959 QUA524295:QUB524959 RDW524295:RDX524959 RNS524295:RNT524959 RXO524295:RXP524959 SHK524295:SHL524959 SRG524295:SRH524959 TBC524295:TBD524959 TKY524295:TKZ524959 TUU524295:TUV524959 UEQ524295:UER524959 UOM524295:UON524959 UYI524295:UYJ524959 VIE524295:VIF524959 VSA524295:VSB524959 WBW524295:WBX524959 WLS524295:WLT524959 WVO524295:WVP524959 G589831:H590495 JC589831:JD590495 SY589831:SZ590495 ACU589831:ACV590495 AMQ589831:AMR590495 AWM589831:AWN590495 BGI589831:BGJ590495 BQE589831:BQF590495 CAA589831:CAB590495 CJW589831:CJX590495 CTS589831:CTT590495 DDO589831:DDP590495 DNK589831:DNL590495 DXG589831:DXH590495 EHC589831:EHD590495 EQY589831:EQZ590495 FAU589831:FAV590495 FKQ589831:FKR590495 FUM589831:FUN590495 GEI589831:GEJ590495 GOE589831:GOF590495 GYA589831:GYB590495 HHW589831:HHX590495 HRS589831:HRT590495 IBO589831:IBP590495 ILK589831:ILL590495 IVG589831:IVH590495 JFC589831:JFD590495 JOY589831:JOZ590495 JYU589831:JYV590495 KIQ589831:KIR590495 KSM589831:KSN590495 LCI589831:LCJ590495 LME589831:LMF590495 LWA589831:LWB590495 MFW589831:MFX590495 MPS589831:MPT590495 MZO589831:MZP590495 NJK589831:NJL590495 NTG589831:NTH590495 ODC589831:ODD590495 OMY589831:OMZ590495 OWU589831:OWV590495 PGQ589831:PGR590495 PQM589831:PQN590495 QAI589831:QAJ590495 QKE589831:QKF590495 QUA589831:QUB590495 RDW589831:RDX590495 RNS589831:RNT590495 RXO589831:RXP590495 SHK589831:SHL590495 SRG589831:SRH590495 TBC589831:TBD590495 TKY589831:TKZ590495 TUU589831:TUV590495 UEQ589831:UER590495 UOM589831:UON590495 UYI589831:UYJ590495 VIE589831:VIF590495 VSA589831:VSB590495 WBW589831:WBX590495 WLS589831:WLT590495 WVO589831:WVP590495 G655367:H656031 JC655367:JD656031 SY655367:SZ656031 ACU655367:ACV656031 AMQ655367:AMR656031 AWM655367:AWN656031 BGI655367:BGJ656031 BQE655367:BQF656031 CAA655367:CAB656031 CJW655367:CJX656031 CTS655367:CTT656031 DDO655367:DDP656031 DNK655367:DNL656031 DXG655367:DXH656031 EHC655367:EHD656031 EQY655367:EQZ656031 FAU655367:FAV656031 FKQ655367:FKR656031 FUM655367:FUN656031 GEI655367:GEJ656031 GOE655367:GOF656031 GYA655367:GYB656031 HHW655367:HHX656031 HRS655367:HRT656031 IBO655367:IBP656031 ILK655367:ILL656031 IVG655367:IVH656031 JFC655367:JFD656031 JOY655367:JOZ656031 JYU655367:JYV656031 KIQ655367:KIR656031 KSM655367:KSN656031 LCI655367:LCJ656031 LME655367:LMF656031 LWA655367:LWB656031 MFW655367:MFX656031 MPS655367:MPT656031 MZO655367:MZP656031 NJK655367:NJL656031 NTG655367:NTH656031 ODC655367:ODD656031 OMY655367:OMZ656031 OWU655367:OWV656031 PGQ655367:PGR656031 PQM655367:PQN656031 QAI655367:QAJ656031 QKE655367:QKF656031 QUA655367:QUB656031 RDW655367:RDX656031 RNS655367:RNT656031 RXO655367:RXP656031 SHK655367:SHL656031 SRG655367:SRH656031 TBC655367:TBD656031 TKY655367:TKZ656031 TUU655367:TUV656031 UEQ655367:UER656031 UOM655367:UON656031 UYI655367:UYJ656031 VIE655367:VIF656031 VSA655367:VSB656031 WBW655367:WBX656031 WLS655367:WLT656031 WVO655367:WVP656031 G720903:H721567 JC720903:JD721567 SY720903:SZ721567 ACU720903:ACV721567 AMQ720903:AMR721567 AWM720903:AWN721567 BGI720903:BGJ721567 BQE720903:BQF721567 CAA720903:CAB721567 CJW720903:CJX721567 CTS720903:CTT721567 DDO720903:DDP721567 DNK720903:DNL721567 DXG720903:DXH721567 EHC720903:EHD721567 EQY720903:EQZ721567 FAU720903:FAV721567 FKQ720903:FKR721567 FUM720903:FUN721567 GEI720903:GEJ721567 GOE720903:GOF721567 GYA720903:GYB721567 HHW720903:HHX721567 HRS720903:HRT721567 IBO720903:IBP721567 ILK720903:ILL721567 IVG720903:IVH721567 JFC720903:JFD721567 JOY720903:JOZ721567 JYU720903:JYV721567 KIQ720903:KIR721567 KSM720903:KSN721567 LCI720903:LCJ721567 LME720903:LMF721567 LWA720903:LWB721567 MFW720903:MFX721567 MPS720903:MPT721567 MZO720903:MZP721567 NJK720903:NJL721567 NTG720903:NTH721567 ODC720903:ODD721567 OMY720903:OMZ721567 OWU720903:OWV721567 PGQ720903:PGR721567 PQM720903:PQN721567 QAI720903:QAJ721567 QKE720903:QKF721567 QUA720903:QUB721567 RDW720903:RDX721567 RNS720903:RNT721567 RXO720903:RXP721567 SHK720903:SHL721567 SRG720903:SRH721567 TBC720903:TBD721567 TKY720903:TKZ721567 TUU720903:TUV721567 UEQ720903:UER721567 UOM720903:UON721567 UYI720903:UYJ721567 VIE720903:VIF721567 VSA720903:VSB721567 WBW720903:WBX721567 WLS720903:WLT721567 WVO720903:WVP721567 G786439:H787103 JC786439:JD787103 SY786439:SZ787103 ACU786439:ACV787103 AMQ786439:AMR787103 AWM786439:AWN787103 BGI786439:BGJ787103 BQE786439:BQF787103 CAA786439:CAB787103 CJW786439:CJX787103 CTS786439:CTT787103 DDO786439:DDP787103 DNK786439:DNL787103 DXG786439:DXH787103 EHC786439:EHD787103 EQY786439:EQZ787103 FAU786439:FAV787103 FKQ786439:FKR787103 FUM786439:FUN787103 GEI786439:GEJ787103 GOE786439:GOF787103 GYA786439:GYB787103 HHW786439:HHX787103 HRS786439:HRT787103 IBO786439:IBP787103 ILK786439:ILL787103 IVG786439:IVH787103 JFC786439:JFD787103 JOY786439:JOZ787103 JYU786439:JYV787103 KIQ786439:KIR787103 KSM786439:KSN787103 LCI786439:LCJ787103 LME786439:LMF787103 LWA786439:LWB787103 MFW786439:MFX787103 MPS786439:MPT787103 MZO786439:MZP787103 NJK786439:NJL787103 NTG786439:NTH787103 ODC786439:ODD787103 OMY786439:OMZ787103 OWU786439:OWV787103 PGQ786439:PGR787103 PQM786439:PQN787103 QAI786439:QAJ787103 QKE786439:QKF787103 QUA786439:QUB787103 RDW786439:RDX787103 RNS786439:RNT787103 RXO786439:RXP787103 SHK786439:SHL787103 SRG786439:SRH787103 TBC786439:TBD787103 TKY786439:TKZ787103 TUU786439:TUV787103 UEQ786439:UER787103 UOM786439:UON787103 UYI786439:UYJ787103 VIE786439:VIF787103 VSA786439:VSB787103 WBW786439:WBX787103 WLS786439:WLT787103 WVO786439:WVP787103 G851975:H852639 JC851975:JD852639 SY851975:SZ852639 ACU851975:ACV852639 AMQ851975:AMR852639 AWM851975:AWN852639 BGI851975:BGJ852639 BQE851975:BQF852639 CAA851975:CAB852639 CJW851975:CJX852639 CTS851975:CTT852639 DDO851975:DDP852639 DNK851975:DNL852639 DXG851975:DXH852639 EHC851975:EHD852639 EQY851975:EQZ852639 FAU851975:FAV852639 FKQ851975:FKR852639 FUM851975:FUN852639 GEI851975:GEJ852639 GOE851975:GOF852639 GYA851975:GYB852639 HHW851975:HHX852639 HRS851975:HRT852639 IBO851975:IBP852639 ILK851975:ILL852639 IVG851975:IVH852639 JFC851975:JFD852639 JOY851975:JOZ852639 JYU851975:JYV852639 KIQ851975:KIR852639 KSM851975:KSN852639 LCI851975:LCJ852639 LME851975:LMF852639 LWA851975:LWB852639 MFW851975:MFX852639 MPS851975:MPT852639 MZO851975:MZP852639 NJK851975:NJL852639 NTG851975:NTH852639 ODC851975:ODD852639 OMY851975:OMZ852639 OWU851975:OWV852639 PGQ851975:PGR852639 PQM851975:PQN852639 QAI851975:QAJ852639 QKE851975:QKF852639 QUA851975:QUB852639 RDW851975:RDX852639 RNS851975:RNT852639 RXO851975:RXP852639 SHK851975:SHL852639 SRG851975:SRH852639 TBC851975:TBD852639 TKY851975:TKZ852639 TUU851975:TUV852639 UEQ851975:UER852639 UOM851975:UON852639 UYI851975:UYJ852639 VIE851975:VIF852639 VSA851975:VSB852639 WBW851975:WBX852639 WLS851975:WLT852639 WVO851975:WVP852639 G917511:H918175 JC917511:JD918175 SY917511:SZ918175 ACU917511:ACV918175 AMQ917511:AMR918175 AWM917511:AWN918175 BGI917511:BGJ918175 BQE917511:BQF918175 CAA917511:CAB918175 CJW917511:CJX918175 CTS917511:CTT918175 DDO917511:DDP918175 DNK917511:DNL918175 DXG917511:DXH918175 EHC917511:EHD918175 EQY917511:EQZ918175 FAU917511:FAV918175 FKQ917511:FKR918175 FUM917511:FUN918175 GEI917511:GEJ918175 GOE917511:GOF918175 GYA917511:GYB918175 HHW917511:HHX918175 HRS917511:HRT918175 IBO917511:IBP918175 ILK917511:ILL918175 IVG917511:IVH918175 JFC917511:JFD918175 JOY917511:JOZ918175 JYU917511:JYV918175 KIQ917511:KIR918175 KSM917511:KSN918175 LCI917511:LCJ918175 LME917511:LMF918175 LWA917511:LWB918175 MFW917511:MFX918175 MPS917511:MPT918175 MZO917511:MZP918175 NJK917511:NJL918175 NTG917511:NTH918175 ODC917511:ODD918175 OMY917511:OMZ918175 OWU917511:OWV918175 PGQ917511:PGR918175 PQM917511:PQN918175 QAI917511:QAJ918175 QKE917511:QKF918175 QUA917511:QUB918175 RDW917511:RDX918175 RNS917511:RNT918175 RXO917511:RXP918175 SHK917511:SHL918175 SRG917511:SRH918175 TBC917511:TBD918175 TKY917511:TKZ918175 TUU917511:TUV918175 UEQ917511:UER918175 UOM917511:UON918175 UYI917511:UYJ918175 VIE917511:VIF918175 VSA917511:VSB918175 WBW917511:WBX918175 WLS917511:WLT918175 WVO917511:WVP918175 G983047:H983711 JC983047:JD983711 SY983047:SZ983711 ACU983047:ACV983711 AMQ983047:AMR983711 AWM983047:AWN983711 BGI983047:BGJ983711 BQE983047:BQF983711 CAA983047:CAB983711 CJW983047:CJX983711 CTS983047:CTT983711 DDO983047:DDP983711 DNK983047:DNL983711 DXG983047:DXH983711 EHC983047:EHD983711 EQY983047:EQZ983711 FAU983047:FAV983711 FKQ983047:FKR983711 FUM983047:FUN983711 GEI983047:GEJ983711 GOE983047:GOF983711 GYA983047:GYB983711 HHW983047:HHX983711 HRS983047:HRT983711 IBO983047:IBP983711 ILK983047:ILL983711 IVG983047:IVH983711 JFC983047:JFD983711 JOY983047:JOZ983711 JYU983047:JYV983711 KIQ983047:KIR983711 KSM983047:KSN983711 LCI983047:LCJ983711 LME983047:LMF983711 LWA983047:LWB983711 MFW983047:MFX983711 MPS983047:MPT983711 MZO983047:MZP983711 NJK983047:NJL983711 NTG983047:NTH983711 ODC983047:ODD983711 OMY983047:OMZ983711 OWU983047:OWV983711 PGQ983047:PGR983711 PQM983047:PQN983711 QAI983047:QAJ983711 QKE983047:QKF983711 QUA983047:QUB983711 RDW983047:RDX983711 RNS983047:RNT983711 RXO983047:RXP983711 SHK983047:SHL983711 SRG983047:SRH983711 TBC983047:TBD983711 TKY983047:TKZ983711 TUU983047:TUV983711 UEQ983047:UER983711 UOM983047:UON983711 UYI983047:UYJ983711 VIE983047:VIF983711 VSA983047:VSB983711 WBW983047:WBX983711 WLS983047:WLT983711 WVO983047:WVP983711 BB7:BB156 KX7:KX156 UT7:UT156 AEP7:AEP156 AOL7:AOL156 AYH7:AYH156 BID7:BID156 BRZ7:BRZ156 CBV7:CBV156 CLR7:CLR156 CVN7:CVN156 DFJ7:DFJ156 DPF7:DPF156 DZB7:DZB156 EIX7:EIX156 EST7:EST156 FCP7:FCP156 FML7:FML156 FWH7:FWH156 GGD7:GGD156 GPZ7:GPZ156 GZV7:GZV156 HJR7:HJR156 HTN7:HTN156 IDJ7:IDJ156 INF7:INF156 IXB7:IXB156 JGX7:JGX156 JQT7:JQT156 KAP7:KAP156 KKL7:KKL156 KUH7:KUH156 LED7:LED156 LNZ7:LNZ156 LXV7:LXV156 MHR7:MHR156 MRN7:MRN156 NBJ7:NBJ156 NLF7:NLF156 NVB7:NVB156 OEX7:OEX156 OOT7:OOT156 OYP7:OYP156 PIL7:PIL156 PSH7:PSH156 QCD7:QCD156 QLZ7:QLZ156 QVV7:QVV156 RFR7:RFR156 RPN7:RPN156 RZJ7:RZJ156 SJF7:SJF156 STB7:STB156 TCX7:TCX156 TMT7:TMT156 TWP7:TWP156 UGL7:UGL156 UQH7:UQH156 VAD7:VAD156 VJZ7:VJZ156 VTV7:VTV156 WDR7:WDR156 WNN7:WNN156 WXJ7:WXJ156 BB65543:BB65692 KX65543:KX65692 UT65543:UT65692 AEP65543:AEP65692 AOL65543:AOL65692 AYH65543:AYH65692 BID65543:BID65692 BRZ65543:BRZ65692 CBV65543:CBV65692 CLR65543:CLR65692 CVN65543:CVN65692 DFJ65543:DFJ65692 DPF65543:DPF65692 DZB65543:DZB65692 EIX65543:EIX65692 EST65543:EST65692 FCP65543:FCP65692 FML65543:FML65692 FWH65543:FWH65692 GGD65543:GGD65692 GPZ65543:GPZ65692 GZV65543:GZV65692 HJR65543:HJR65692 HTN65543:HTN65692 IDJ65543:IDJ65692 INF65543:INF65692 IXB65543:IXB65692 JGX65543:JGX65692 JQT65543:JQT65692 KAP65543:KAP65692 KKL65543:KKL65692 KUH65543:KUH65692 LED65543:LED65692 LNZ65543:LNZ65692 LXV65543:LXV65692 MHR65543:MHR65692 MRN65543:MRN65692 NBJ65543:NBJ65692 NLF65543:NLF65692 NVB65543:NVB65692 OEX65543:OEX65692 OOT65543:OOT65692 OYP65543:OYP65692 PIL65543:PIL65692 PSH65543:PSH65692 QCD65543:QCD65692 QLZ65543:QLZ65692 QVV65543:QVV65692 RFR65543:RFR65692 RPN65543:RPN65692 RZJ65543:RZJ65692 SJF65543:SJF65692 STB65543:STB65692 TCX65543:TCX65692 TMT65543:TMT65692 TWP65543:TWP65692 UGL65543:UGL65692 UQH65543:UQH65692 VAD65543:VAD65692 VJZ65543:VJZ65692 VTV65543:VTV65692 WDR65543:WDR65692 WNN65543:WNN65692 WXJ65543:WXJ65692 BB131079:BB131228 KX131079:KX131228 UT131079:UT131228 AEP131079:AEP131228 AOL131079:AOL131228 AYH131079:AYH131228 BID131079:BID131228 BRZ131079:BRZ131228 CBV131079:CBV131228 CLR131079:CLR131228 CVN131079:CVN131228 DFJ131079:DFJ131228 DPF131079:DPF131228 DZB131079:DZB131228 EIX131079:EIX131228 EST131079:EST131228 FCP131079:FCP131228 FML131079:FML131228 FWH131079:FWH131228 GGD131079:GGD131228 GPZ131079:GPZ131228 GZV131079:GZV131228 HJR131079:HJR131228 HTN131079:HTN131228 IDJ131079:IDJ131228 INF131079:INF131228 IXB131079:IXB131228 JGX131079:JGX131228 JQT131079:JQT131228 KAP131079:KAP131228 KKL131079:KKL131228 KUH131079:KUH131228 LED131079:LED131228 LNZ131079:LNZ131228 LXV131079:LXV131228 MHR131079:MHR131228 MRN131079:MRN131228 NBJ131079:NBJ131228 NLF131079:NLF131228 NVB131079:NVB131228 OEX131079:OEX131228 OOT131079:OOT131228 OYP131079:OYP131228 PIL131079:PIL131228 PSH131079:PSH131228 QCD131079:QCD131228 QLZ131079:QLZ131228 QVV131079:QVV131228 RFR131079:RFR131228 RPN131079:RPN131228 RZJ131079:RZJ131228 SJF131079:SJF131228 STB131079:STB131228 TCX131079:TCX131228 TMT131079:TMT131228 TWP131079:TWP131228 UGL131079:UGL131228 UQH131079:UQH131228 VAD131079:VAD131228 VJZ131079:VJZ131228 VTV131079:VTV131228 WDR131079:WDR131228 WNN131079:WNN131228 WXJ131079:WXJ131228 BB196615:BB196764 KX196615:KX196764 UT196615:UT196764 AEP196615:AEP196764 AOL196615:AOL196764 AYH196615:AYH196764 BID196615:BID196764 BRZ196615:BRZ196764 CBV196615:CBV196764 CLR196615:CLR196764 CVN196615:CVN196764 DFJ196615:DFJ196764 DPF196615:DPF196764 DZB196615:DZB196764 EIX196615:EIX196764 EST196615:EST196764 FCP196615:FCP196764 FML196615:FML196764 FWH196615:FWH196764 GGD196615:GGD196764 GPZ196615:GPZ196764 GZV196615:GZV196764 HJR196615:HJR196764 HTN196615:HTN196764 IDJ196615:IDJ196764 INF196615:INF196764 IXB196615:IXB196764 JGX196615:JGX196764 JQT196615:JQT196764 KAP196615:KAP196764 KKL196615:KKL196764 KUH196615:KUH196764 LED196615:LED196764 LNZ196615:LNZ196764 LXV196615:LXV196764 MHR196615:MHR196764 MRN196615:MRN196764 NBJ196615:NBJ196764 NLF196615:NLF196764 NVB196615:NVB196764 OEX196615:OEX196764 OOT196615:OOT196764 OYP196615:OYP196764 PIL196615:PIL196764 PSH196615:PSH196764 QCD196615:QCD196764 QLZ196615:QLZ196764 QVV196615:QVV196764 RFR196615:RFR196764 RPN196615:RPN196764 RZJ196615:RZJ196764 SJF196615:SJF196764 STB196615:STB196764 TCX196615:TCX196764 TMT196615:TMT196764 TWP196615:TWP196764 UGL196615:UGL196764 UQH196615:UQH196764 VAD196615:VAD196764 VJZ196615:VJZ196764 VTV196615:VTV196764 WDR196615:WDR196764 WNN196615:WNN196764 WXJ196615:WXJ196764 BB262151:BB262300 KX262151:KX262300 UT262151:UT262300 AEP262151:AEP262300 AOL262151:AOL262300 AYH262151:AYH262300 BID262151:BID262300 BRZ262151:BRZ262300 CBV262151:CBV262300 CLR262151:CLR262300 CVN262151:CVN262300 DFJ262151:DFJ262300 DPF262151:DPF262300 DZB262151:DZB262300 EIX262151:EIX262300 EST262151:EST262300 FCP262151:FCP262300 FML262151:FML262300 FWH262151:FWH262300 GGD262151:GGD262300 GPZ262151:GPZ262300 GZV262151:GZV262300 HJR262151:HJR262300 HTN262151:HTN262300 IDJ262151:IDJ262300 INF262151:INF262300 IXB262151:IXB262300 JGX262151:JGX262300 JQT262151:JQT262300 KAP262151:KAP262300 KKL262151:KKL262300 KUH262151:KUH262300 LED262151:LED262300 LNZ262151:LNZ262300 LXV262151:LXV262300 MHR262151:MHR262300 MRN262151:MRN262300 NBJ262151:NBJ262300 NLF262151:NLF262300 NVB262151:NVB262300 OEX262151:OEX262300 OOT262151:OOT262300 OYP262151:OYP262300 PIL262151:PIL262300 PSH262151:PSH262300 QCD262151:QCD262300 QLZ262151:QLZ262300 QVV262151:QVV262300 RFR262151:RFR262300 RPN262151:RPN262300 RZJ262151:RZJ262300 SJF262151:SJF262300 STB262151:STB262300 TCX262151:TCX262300 TMT262151:TMT262300 TWP262151:TWP262300 UGL262151:UGL262300 UQH262151:UQH262300 VAD262151:VAD262300 VJZ262151:VJZ262300 VTV262151:VTV262300 WDR262151:WDR262300 WNN262151:WNN262300 WXJ262151:WXJ262300 BB327687:BB327836 KX327687:KX327836 UT327687:UT327836 AEP327687:AEP327836 AOL327687:AOL327836 AYH327687:AYH327836 BID327687:BID327836 BRZ327687:BRZ327836 CBV327687:CBV327836 CLR327687:CLR327836 CVN327687:CVN327836 DFJ327687:DFJ327836 DPF327687:DPF327836 DZB327687:DZB327836 EIX327687:EIX327836 EST327687:EST327836 FCP327687:FCP327836 FML327687:FML327836 FWH327687:FWH327836 GGD327687:GGD327836 GPZ327687:GPZ327836 GZV327687:GZV327836 HJR327687:HJR327836 HTN327687:HTN327836 IDJ327687:IDJ327836 INF327687:INF327836 IXB327687:IXB327836 JGX327687:JGX327836 JQT327687:JQT327836 KAP327687:KAP327836 KKL327687:KKL327836 KUH327687:KUH327836 LED327687:LED327836 LNZ327687:LNZ327836 LXV327687:LXV327836 MHR327687:MHR327836 MRN327687:MRN327836 NBJ327687:NBJ327836 NLF327687:NLF327836 NVB327687:NVB327836 OEX327687:OEX327836 OOT327687:OOT327836 OYP327687:OYP327836 PIL327687:PIL327836 PSH327687:PSH327836 QCD327687:QCD327836 QLZ327687:QLZ327836 QVV327687:QVV327836 RFR327687:RFR327836 RPN327687:RPN327836 RZJ327687:RZJ327836 SJF327687:SJF327836 STB327687:STB327836 TCX327687:TCX327836 TMT327687:TMT327836 TWP327687:TWP327836 UGL327687:UGL327836 UQH327687:UQH327836 VAD327687:VAD327836 VJZ327687:VJZ327836 VTV327687:VTV327836 WDR327687:WDR327836 WNN327687:WNN327836 WXJ327687:WXJ327836 BB393223:BB393372 KX393223:KX393372 UT393223:UT393372 AEP393223:AEP393372 AOL393223:AOL393372 AYH393223:AYH393372 BID393223:BID393372 BRZ393223:BRZ393372 CBV393223:CBV393372 CLR393223:CLR393372 CVN393223:CVN393372 DFJ393223:DFJ393372 DPF393223:DPF393372 DZB393223:DZB393372 EIX393223:EIX393372 EST393223:EST393372 FCP393223:FCP393372 FML393223:FML393372 FWH393223:FWH393372 GGD393223:GGD393372 GPZ393223:GPZ393372 GZV393223:GZV393372 HJR393223:HJR393372 HTN393223:HTN393372 IDJ393223:IDJ393372 INF393223:INF393372 IXB393223:IXB393372 JGX393223:JGX393372 JQT393223:JQT393372 KAP393223:KAP393372 KKL393223:KKL393372 KUH393223:KUH393372 LED393223:LED393372 LNZ393223:LNZ393372 LXV393223:LXV393372 MHR393223:MHR393372 MRN393223:MRN393372 NBJ393223:NBJ393372 NLF393223:NLF393372 NVB393223:NVB393372 OEX393223:OEX393372 OOT393223:OOT393372 OYP393223:OYP393372 PIL393223:PIL393372 PSH393223:PSH393372 QCD393223:QCD393372 QLZ393223:QLZ393372 QVV393223:QVV393372 RFR393223:RFR393372 RPN393223:RPN393372 RZJ393223:RZJ393372 SJF393223:SJF393372 STB393223:STB393372 TCX393223:TCX393372 TMT393223:TMT393372 TWP393223:TWP393372 UGL393223:UGL393372 UQH393223:UQH393372 VAD393223:VAD393372 VJZ393223:VJZ393372 VTV393223:VTV393372 WDR393223:WDR393372 WNN393223:WNN393372 WXJ393223:WXJ393372 BB458759:BB458908 KX458759:KX458908 UT458759:UT458908 AEP458759:AEP458908 AOL458759:AOL458908 AYH458759:AYH458908 BID458759:BID458908 BRZ458759:BRZ458908 CBV458759:CBV458908 CLR458759:CLR458908 CVN458759:CVN458908 DFJ458759:DFJ458908 DPF458759:DPF458908 DZB458759:DZB458908 EIX458759:EIX458908 EST458759:EST458908 FCP458759:FCP458908 FML458759:FML458908 FWH458759:FWH458908 GGD458759:GGD458908 GPZ458759:GPZ458908 GZV458759:GZV458908 HJR458759:HJR458908 HTN458759:HTN458908 IDJ458759:IDJ458908 INF458759:INF458908 IXB458759:IXB458908 JGX458759:JGX458908 JQT458759:JQT458908 KAP458759:KAP458908 KKL458759:KKL458908 KUH458759:KUH458908 LED458759:LED458908 LNZ458759:LNZ458908 LXV458759:LXV458908 MHR458759:MHR458908 MRN458759:MRN458908 NBJ458759:NBJ458908 NLF458759:NLF458908 NVB458759:NVB458908 OEX458759:OEX458908 OOT458759:OOT458908 OYP458759:OYP458908 PIL458759:PIL458908 PSH458759:PSH458908 QCD458759:QCD458908 QLZ458759:QLZ458908 QVV458759:QVV458908 RFR458759:RFR458908 RPN458759:RPN458908 RZJ458759:RZJ458908 SJF458759:SJF458908 STB458759:STB458908 TCX458759:TCX458908 TMT458759:TMT458908 TWP458759:TWP458908 UGL458759:UGL458908 UQH458759:UQH458908 VAD458759:VAD458908 VJZ458759:VJZ458908 VTV458759:VTV458908 WDR458759:WDR458908 WNN458759:WNN458908 WXJ458759:WXJ458908 BB524295:BB524444 KX524295:KX524444 UT524295:UT524444 AEP524295:AEP524444 AOL524295:AOL524444 AYH524295:AYH524444 BID524295:BID524444 BRZ524295:BRZ524444 CBV524295:CBV524444 CLR524295:CLR524444 CVN524295:CVN524444 DFJ524295:DFJ524444 DPF524295:DPF524444 DZB524295:DZB524444 EIX524295:EIX524444 EST524295:EST524444 FCP524295:FCP524444 FML524295:FML524444 FWH524295:FWH524444 GGD524295:GGD524444 GPZ524295:GPZ524444 GZV524295:GZV524444 HJR524295:HJR524444 HTN524295:HTN524444 IDJ524295:IDJ524444 INF524295:INF524444 IXB524295:IXB524444 JGX524295:JGX524444 JQT524295:JQT524444 KAP524295:KAP524444 KKL524295:KKL524444 KUH524295:KUH524444 LED524295:LED524444 LNZ524295:LNZ524444 LXV524295:LXV524444 MHR524295:MHR524444 MRN524295:MRN524444 NBJ524295:NBJ524444 NLF524295:NLF524444 NVB524295:NVB524444 OEX524295:OEX524444 OOT524295:OOT524444 OYP524295:OYP524444 PIL524295:PIL524444 PSH524295:PSH524444 QCD524295:QCD524444 QLZ524295:QLZ524444 QVV524295:QVV524444 RFR524295:RFR524444 RPN524295:RPN524444 RZJ524295:RZJ524444 SJF524295:SJF524444 STB524295:STB524444 TCX524295:TCX524444 TMT524295:TMT524444 TWP524295:TWP524444 UGL524295:UGL524444 UQH524295:UQH524444 VAD524295:VAD524444 VJZ524295:VJZ524444 VTV524295:VTV524444 WDR524295:WDR524444 WNN524295:WNN524444 WXJ524295:WXJ524444 BB589831:BB589980 KX589831:KX589980 UT589831:UT589980 AEP589831:AEP589980 AOL589831:AOL589980 AYH589831:AYH589980 BID589831:BID589980 BRZ589831:BRZ589980 CBV589831:CBV589980 CLR589831:CLR589980 CVN589831:CVN589980 DFJ589831:DFJ589980 DPF589831:DPF589980 DZB589831:DZB589980 EIX589831:EIX589980 EST589831:EST589980 FCP589831:FCP589980 FML589831:FML589980 FWH589831:FWH589980 GGD589831:GGD589980 GPZ589831:GPZ589980 GZV589831:GZV589980 HJR589831:HJR589980 HTN589831:HTN589980 IDJ589831:IDJ589980 INF589831:INF589980 IXB589831:IXB589980 JGX589831:JGX589980 JQT589831:JQT589980 KAP589831:KAP589980 KKL589831:KKL589980 KUH589831:KUH589980 LED589831:LED589980 LNZ589831:LNZ589980 LXV589831:LXV589980 MHR589831:MHR589980 MRN589831:MRN589980 NBJ589831:NBJ589980 NLF589831:NLF589980 NVB589831:NVB589980 OEX589831:OEX589980 OOT589831:OOT589980 OYP589831:OYP589980 PIL589831:PIL589980 PSH589831:PSH589980 QCD589831:QCD589980 QLZ589831:QLZ589980 QVV589831:QVV589980 RFR589831:RFR589980 RPN589831:RPN589980 RZJ589831:RZJ589980 SJF589831:SJF589980 STB589831:STB589980 TCX589831:TCX589980 TMT589831:TMT589980 TWP589831:TWP589980 UGL589831:UGL589980 UQH589831:UQH589980 VAD589831:VAD589980 VJZ589831:VJZ589980 VTV589831:VTV589980 WDR589831:WDR589980 WNN589831:WNN589980 WXJ589831:WXJ589980 BB655367:BB655516 KX655367:KX655516 UT655367:UT655516 AEP655367:AEP655516 AOL655367:AOL655516 AYH655367:AYH655516 BID655367:BID655516 BRZ655367:BRZ655516 CBV655367:CBV655516 CLR655367:CLR655516 CVN655367:CVN655516 DFJ655367:DFJ655516 DPF655367:DPF655516 DZB655367:DZB655516 EIX655367:EIX655516 EST655367:EST655516 FCP655367:FCP655516 FML655367:FML655516 FWH655367:FWH655516 GGD655367:GGD655516 GPZ655367:GPZ655516 GZV655367:GZV655516 HJR655367:HJR655516 HTN655367:HTN655516 IDJ655367:IDJ655516 INF655367:INF655516 IXB655367:IXB655516 JGX655367:JGX655516 JQT655367:JQT655516 KAP655367:KAP655516 KKL655367:KKL655516 KUH655367:KUH655516 LED655367:LED655516 LNZ655367:LNZ655516 LXV655367:LXV655516 MHR655367:MHR655516 MRN655367:MRN655516 NBJ655367:NBJ655516 NLF655367:NLF655516 NVB655367:NVB655516 OEX655367:OEX655516 OOT655367:OOT655516 OYP655367:OYP655516 PIL655367:PIL655516 PSH655367:PSH655516 QCD655367:QCD655516 QLZ655367:QLZ655516 QVV655367:QVV655516 RFR655367:RFR655516 RPN655367:RPN655516 RZJ655367:RZJ655516 SJF655367:SJF655516 STB655367:STB655516 TCX655367:TCX655516 TMT655367:TMT655516 TWP655367:TWP655516 UGL655367:UGL655516 UQH655367:UQH655516 VAD655367:VAD655516 VJZ655367:VJZ655516 VTV655367:VTV655516 WDR655367:WDR655516 WNN655367:WNN655516 WXJ655367:WXJ655516 BB720903:BB721052 KX720903:KX721052 UT720903:UT721052 AEP720903:AEP721052 AOL720903:AOL721052 AYH720903:AYH721052 BID720903:BID721052 BRZ720903:BRZ721052 CBV720903:CBV721052 CLR720903:CLR721052 CVN720903:CVN721052 DFJ720903:DFJ721052 DPF720903:DPF721052 DZB720903:DZB721052 EIX720903:EIX721052 EST720903:EST721052 FCP720903:FCP721052 FML720903:FML721052 FWH720903:FWH721052 GGD720903:GGD721052 GPZ720903:GPZ721052 GZV720903:GZV721052 HJR720903:HJR721052 HTN720903:HTN721052 IDJ720903:IDJ721052 INF720903:INF721052 IXB720903:IXB721052 JGX720903:JGX721052 JQT720903:JQT721052 KAP720903:KAP721052 KKL720903:KKL721052 KUH720903:KUH721052 LED720903:LED721052 LNZ720903:LNZ721052 LXV720903:LXV721052 MHR720903:MHR721052 MRN720903:MRN721052 NBJ720903:NBJ721052 NLF720903:NLF721052 NVB720903:NVB721052 OEX720903:OEX721052 OOT720903:OOT721052 OYP720903:OYP721052 PIL720903:PIL721052 PSH720903:PSH721052 QCD720903:QCD721052 QLZ720903:QLZ721052 QVV720903:QVV721052 RFR720903:RFR721052 RPN720903:RPN721052 RZJ720903:RZJ721052 SJF720903:SJF721052 STB720903:STB721052 TCX720903:TCX721052 TMT720903:TMT721052 TWP720903:TWP721052 UGL720903:UGL721052 UQH720903:UQH721052 VAD720903:VAD721052 VJZ720903:VJZ721052 VTV720903:VTV721052 WDR720903:WDR721052 WNN720903:WNN721052 WXJ720903:WXJ721052 BB786439:BB786588 KX786439:KX786588 UT786439:UT786588 AEP786439:AEP786588 AOL786439:AOL786588 AYH786439:AYH786588 BID786439:BID786588 BRZ786439:BRZ786588 CBV786439:CBV786588 CLR786439:CLR786588 CVN786439:CVN786588 DFJ786439:DFJ786588 DPF786439:DPF786588 DZB786439:DZB786588 EIX786439:EIX786588 EST786439:EST786588 FCP786439:FCP786588 FML786439:FML786588 FWH786439:FWH786588 GGD786439:GGD786588 GPZ786439:GPZ786588 GZV786439:GZV786588 HJR786439:HJR786588 HTN786439:HTN786588 IDJ786439:IDJ786588 INF786439:INF786588 IXB786439:IXB786588 JGX786439:JGX786588 JQT786439:JQT786588 KAP786439:KAP786588 KKL786439:KKL786588 KUH786439:KUH786588 LED786439:LED786588 LNZ786439:LNZ786588 LXV786439:LXV786588 MHR786439:MHR786588 MRN786439:MRN786588 NBJ786439:NBJ786588 NLF786439:NLF786588 NVB786439:NVB786588 OEX786439:OEX786588 OOT786439:OOT786588 OYP786439:OYP786588 PIL786439:PIL786588 PSH786439:PSH786588 QCD786439:QCD786588 QLZ786439:QLZ786588 QVV786439:QVV786588 RFR786439:RFR786588 RPN786439:RPN786588 RZJ786439:RZJ786588 SJF786439:SJF786588 STB786439:STB786588 TCX786439:TCX786588 TMT786439:TMT786588 TWP786439:TWP786588 UGL786439:UGL786588 UQH786439:UQH786588 VAD786439:VAD786588 VJZ786439:VJZ786588 VTV786439:VTV786588 WDR786439:WDR786588 WNN786439:WNN786588 WXJ786439:WXJ786588 BB851975:BB852124 KX851975:KX852124 UT851975:UT852124 AEP851975:AEP852124 AOL851975:AOL852124 AYH851975:AYH852124 BID851975:BID852124 BRZ851975:BRZ852124 CBV851975:CBV852124 CLR851975:CLR852124 CVN851975:CVN852124 DFJ851975:DFJ852124 DPF851975:DPF852124 DZB851975:DZB852124 EIX851975:EIX852124 EST851975:EST852124 FCP851975:FCP852124 FML851975:FML852124 FWH851975:FWH852124 GGD851975:GGD852124 GPZ851975:GPZ852124 GZV851975:GZV852124 HJR851975:HJR852124 HTN851975:HTN852124 IDJ851975:IDJ852124 INF851975:INF852124 IXB851975:IXB852124 JGX851975:JGX852124 JQT851975:JQT852124 KAP851975:KAP852124 KKL851975:KKL852124 KUH851975:KUH852124 LED851975:LED852124 LNZ851975:LNZ852124 LXV851975:LXV852124 MHR851975:MHR852124 MRN851975:MRN852124 NBJ851975:NBJ852124 NLF851975:NLF852124 NVB851975:NVB852124 OEX851975:OEX852124 OOT851975:OOT852124 OYP851975:OYP852124 PIL851975:PIL852124 PSH851975:PSH852124 QCD851975:QCD852124 QLZ851975:QLZ852124 QVV851975:QVV852124 RFR851975:RFR852124 RPN851975:RPN852124 RZJ851975:RZJ852124 SJF851975:SJF852124 STB851975:STB852124 TCX851975:TCX852124 TMT851975:TMT852124 TWP851975:TWP852124 UGL851975:UGL852124 UQH851975:UQH852124 VAD851975:VAD852124 VJZ851975:VJZ852124 VTV851975:VTV852124 WDR851975:WDR852124 WNN851975:WNN852124 WXJ851975:WXJ852124 BB917511:BB917660 KX917511:KX917660 UT917511:UT917660 AEP917511:AEP917660 AOL917511:AOL917660 AYH917511:AYH917660 BID917511:BID917660 BRZ917511:BRZ917660 CBV917511:CBV917660 CLR917511:CLR917660 CVN917511:CVN917660 DFJ917511:DFJ917660 DPF917511:DPF917660 DZB917511:DZB917660 EIX917511:EIX917660 EST917511:EST917660 FCP917511:FCP917660 FML917511:FML917660 FWH917511:FWH917660 GGD917511:GGD917660 GPZ917511:GPZ917660 GZV917511:GZV917660 HJR917511:HJR917660 HTN917511:HTN917660 IDJ917511:IDJ917660 INF917511:INF917660 IXB917511:IXB917660 JGX917511:JGX917660 JQT917511:JQT917660 KAP917511:KAP917660 KKL917511:KKL917660 KUH917511:KUH917660 LED917511:LED917660 LNZ917511:LNZ917660 LXV917511:LXV917660 MHR917511:MHR917660 MRN917511:MRN917660 NBJ917511:NBJ917660 NLF917511:NLF917660 NVB917511:NVB917660 OEX917511:OEX917660 OOT917511:OOT917660 OYP917511:OYP917660 PIL917511:PIL917660 PSH917511:PSH917660 QCD917511:QCD917660 QLZ917511:QLZ917660 QVV917511:QVV917660 RFR917511:RFR917660 RPN917511:RPN917660 RZJ917511:RZJ917660 SJF917511:SJF917660 STB917511:STB917660 TCX917511:TCX917660 TMT917511:TMT917660 TWP917511:TWP917660 UGL917511:UGL917660 UQH917511:UQH917660 VAD917511:VAD917660 VJZ917511:VJZ917660 VTV917511:VTV917660 WDR917511:WDR917660 WNN917511:WNN917660 WXJ917511:WXJ917660 BB983047:BB983196 KX983047:KX983196 UT983047:UT983196 AEP983047:AEP983196 AOL983047:AOL983196 AYH983047:AYH983196 BID983047:BID983196 BRZ983047:BRZ983196 CBV983047:CBV983196 CLR983047:CLR983196 CVN983047:CVN983196 DFJ983047:DFJ983196 DPF983047:DPF983196 DZB983047:DZB983196 EIX983047:EIX983196 EST983047:EST983196 FCP983047:FCP983196 FML983047:FML983196 FWH983047:FWH983196 GGD983047:GGD983196 GPZ983047:GPZ983196 GZV983047:GZV983196 HJR983047:HJR983196 HTN983047:HTN983196 IDJ983047:IDJ983196 INF983047:INF983196 IXB983047:IXB983196 JGX983047:JGX983196 JQT983047:JQT983196 KAP983047:KAP983196 KKL983047:KKL983196 KUH983047:KUH983196 LED983047:LED983196 LNZ983047:LNZ983196 LXV983047:LXV983196 MHR983047:MHR983196 MRN983047:MRN983196 NBJ983047:NBJ983196 NLF983047:NLF983196 NVB983047:NVB983196 OEX983047:OEX983196 OOT983047:OOT983196 OYP983047:OYP983196 PIL983047:PIL983196 PSH983047:PSH983196 QCD983047:QCD983196 QLZ983047:QLZ983196 QVV983047:QVV983196 RFR983047:RFR983196 RPN983047:RPN983196 RZJ983047:RZJ983196 SJF983047:SJF983196 STB983047:STB983196 TCX983047:TCX983196 TMT983047:TMT983196 TWP983047:TWP983196 UGL983047:UGL983196 UQH983047:UQH983196 VAD983047:VAD983196 VJZ983047:VJZ983196 VTV983047:VTV983196 WDR983047:WDR983196 WNN983047:WNN983196 WXJ983047:WXJ983196 P7:P157 JL7:JL157 TH7:TH157 ADD7:ADD157 AMZ7:AMZ157 AWV7:AWV157 BGR7:BGR157 BQN7:BQN157 CAJ7:CAJ157 CKF7:CKF157 CUB7:CUB157 DDX7:DDX157 DNT7:DNT157 DXP7:DXP157 EHL7:EHL157 ERH7:ERH157 FBD7:FBD157 FKZ7:FKZ157 FUV7:FUV157 GER7:GER157 GON7:GON157 GYJ7:GYJ157 HIF7:HIF157 HSB7:HSB157 IBX7:IBX157 ILT7:ILT157 IVP7:IVP157 JFL7:JFL157 JPH7:JPH157 JZD7:JZD157 KIZ7:KIZ157 KSV7:KSV157 LCR7:LCR157 LMN7:LMN157 LWJ7:LWJ157 MGF7:MGF157 MQB7:MQB157 MZX7:MZX157 NJT7:NJT157 NTP7:NTP157 ODL7:ODL157 ONH7:ONH157 OXD7:OXD157 PGZ7:PGZ157 PQV7:PQV157 QAR7:QAR157 QKN7:QKN157 QUJ7:QUJ157 REF7:REF157 ROB7:ROB157 RXX7:RXX157 SHT7:SHT157 SRP7:SRP157 TBL7:TBL157 TLH7:TLH157 TVD7:TVD157 UEZ7:UEZ157 UOV7:UOV157 UYR7:UYR157 VIN7:VIN157 VSJ7:VSJ157 WCF7:WCF157 WMB7:WMB157 WVX7:WVX157 P65543:P65693 JL65543:JL65693 TH65543:TH65693 ADD65543:ADD65693 AMZ65543:AMZ65693 AWV65543:AWV65693 BGR65543:BGR65693 BQN65543:BQN65693 CAJ65543:CAJ65693 CKF65543:CKF65693 CUB65543:CUB65693 DDX65543:DDX65693 DNT65543:DNT65693 DXP65543:DXP65693 EHL65543:EHL65693 ERH65543:ERH65693 FBD65543:FBD65693 FKZ65543:FKZ65693 FUV65543:FUV65693 GER65543:GER65693 GON65543:GON65693 GYJ65543:GYJ65693 HIF65543:HIF65693 HSB65543:HSB65693 IBX65543:IBX65693 ILT65543:ILT65693 IVP65543:IVP65693 JFL65543:JFL65693 JPH65543:JPH65693 JZD65543:JZD65693 KIZ65543:KIZ65693 KSV65543:KSV65693 LCR65543:LCR65693 LMN65543:LMN65693 LWJ65543:LWJ65693 MGF65543:MGF65693 MQB65543:MQB65693 MZX65543:MZX65693 NJT65543:NJT65693 NTP65543:NTP65693 ODL65543:ODL65693 ONH65543:ONH65693 OXD65543:OXD65693 PGZ65543:PGZ65693 PQV65543:PQV65693 QAR65543:QAR65693 QKN65543:QKN65693 QUJ65543:QUJ65693 REF65543:REF65693 ROB65543:ROB65693 RXX65543:RXX65693 SHT65543:SHT65693 SRP65543:SRP65693 TBL65543:TBL65693 TLH65543:TLH65693 TVD65543:TVD65693 UEZ65543:UEZ65693 UOV65543:UOV65693 UYR65543:UYR65693 VIN65543:VIN65693 VSJ65543:VSJ65693 WCF65543:WCF65693 WMB65543:WMB65693 WVX65543:WVX65693 P131079:P131229 JL131079:JL131229 TH131079:TH131229 ADD131079:ADD131229 AMZ131079:AMZ131229 AWV131079:AWV131229 BGR131079:BGR131229 BQN131079:BQN131229 CAJ131079:CAJ131229 CKF131079:CKF131229 CUB131079:CUB131229 DDX131079:DDX131229 DNT131079:DNT131229 DXP131079:DXP131229 EHL131079:EHL131229 ERH131079:ERH131229 FBD131079:FBD131229 FKZ131079:FKZ131229 FUV131079:FUV131229 GER131079:GER131229 GON131079:GON131229 GYJ131079:GYJ131229 HIF131079:HIF131229 HSB131079:HSB131229 IBX131079:IBX131229 ILT131079:ILT131229 IVP131079:IVP131229 JFL131079:JFL131229 JPH131079:JPH131229 JZD131079:JZD131229 KIZ131079:KIZ131229 KSV131079:KSV131229 LCR131079:LCR131229 LMN131079:LMN131229 LWJ131079:LWJ131229 MGF131079:MGF131229 MQB131079:MQB131229 MZX131079:MZX131229 NJT131079:NJT131229 NTP131079:NTP131229 ODL131079:ODL131229 ONH131079:ONH131229 OXD131079:OXD131229 PGZ131079:PGZ131229 PQV131079:PQV131229 QAR131079:QAR131229 QKN131079:QKN131229 QUJ131079:QUJ131229 REF131079:REF131229 ROB131079:ROB131229 RXX131079:RXX131229 SHT131079:SHT131229 SRP131079:SRP131229 TBL131079:TBL131229 TLH131079:TLH131229 TVD131079:TVD131229 UEZ131079:UEZ131229 UOV131079:UOV131229 UYR131079:UYR131229 VIN131079:VIN131229 VSJ131079:VSJ131229 WCF131079:WCF131229 WMB131079:WMB131229 WVX131079:WVX131229 P196615:P196765 JL196615:JL196765 TH196615:TH196765 ADD196615:ADD196765 AMZ196615:AMZ196765 AWV196615:AWV196765 BGR196615:BGR196765 BQN196615:BQN196765 CAJ196615:CAJ196765 CKF196615:CKF196765 CUB196615:CUB196765 DDX196615:DDX196765 DNT196615:DNT196765 DXP196615:DXP196765 EHL196615:EHL196765 ERH196615:ERH196765 FBD196615:FBD196765 FKZ196615:FKZ196765 FUV196615:FUV196765 GER196615:GER196765 GON196615:GON196765 GYJ196615:GYJ196765 HIF196615:HIF196765 HSB196615:HSB196765 IBX196615:IBX196765 ILT196615:ILT196765 IVP196615:IVP196765 JFL196615:JFL196765 JPH196615:JPH196765 JZD196615:JZD196765 KIZ196615:KIZ196765 KSV196615:KSV196765 LCR196615:LCR196765 LMN196615:LMN196765 LWJ196615:LWJ196765 MGF196615:MGF196765 MQB196615:MQB196765 MZX196615:MZX196765 NJT196615:NJT196765 NTP196615:NTP196765 ODL196615:ODL196765 ONH196615:ONH196765 OXD196615:OXD196765 PGZ196615:PGZ196765 PQV196615:PQV196765 QAR196615:QAR196765 QKN196615:QKN196765 QUJ196615:QUJ196765 REF196615:REF196765 ROB196615:ROB196765 RXX196615:RXX196765 SHT196615:SHT196765 SRP196615:SRP196765 TBL196615:TBL196765 TLH196615:TLH196765 TVD196615:TVD196765 UEZ196615:UEZ196765 UOV196615:UOV196765 UYR196615:UYR196765 VIN196615:VIN196765 VSJ196615:VSJ196765 WCF196615:WCF196765 WMB196615:WMB196765 WVX196615:WVX196765 P262151:P262301 JL262151:JL262301 TH262151:TH262301 ADD262151:ADD262301 AMZ262151:AMZ262301 AWV262151:AWV262301 BGR262151:BGR262301 BQN262151:BQN262301 CAJ262151:CAJ262301 CKF262151:CKF262301 CUB262151:CUB262301 DDX262151:DDX262301 DNT262151:DNT262301 DXP262151:DXP262301 EHL262151:EHL262301 ERH262151:ERH262301 FBD262151:FBD262301 FKZ262151:FKZ262301 FUV262151:FUV262301 GER262151:GER262301 GON262151:GON262301 GYJ262151:GYJ262301 HIF262151:HIF262301 HSB262151:HSB262301 IBX262151:IBX262301 ILT262151:ILT262301 IVP262151:IVP262301 JFL262151:JFL262301 JPH262151:JPH262301 JZD262151:JZD262301 KIZ262151:KIZ262301 KSV262151:KSV262301 LCR262151:LCR262301 LMN262151:LMN262301 LWJ262151:LWJ262301 MGF262151:MGF262301 MQB262151:MQB262301 MZX262151:MZX262301 NJT262151:NJT262301 NTP262151:NTP262301 ODL262151:ODL262301 ONH262151:ONH262301 OXD262151:OXD262301 PGZ262151:PGZ262301 PQV262151:PQV262301 QAR262151:QAR262301 QKN262151:QKN262301 QUJ262151:QUJ262301 REF262151:REF262301 ROB262151:ROB262301 RXX262151:RXX262301 SHT262151:SHT262301 SRP262151:SRP262301 TBL262151:TBL262301 TLH262151:TLH262301 TVD262151:TVD262301 UEZ262151:UEZ262301 UOV262151:UOV262301 UYR262151:UYR262301 VIN262151:VIN262301 VSJ262151:VSJ262301 WCF262151:WCF262301 WMB262151:WMB262301 WVX262151:WVX262301 P327687:P327837 JL327687:JL327837 TH327687:TH327837 ADD327687:ADD327837 AMZ327687:AMZ327837 AWV327687:AWV327837 BGR327687:BGR327837 BQN327687:BQN327837 CAJ327687:CAJ327837 CKF327687:CKF327837 CUB327687:CUB327837 DDX327687:DDX327837 DNT327687:DNT327837 DXP327687:DXP327837 EHL327687:EHL327837 ERH327687:ERH327837 FBD327687:FBD327837 FKZ327687:FKZ327837 FUV327687:FUV327837 GER327687:GER327837 GON327687:GON327837 GYJ327687:GYJ327837 HIF327687:HIF327837 HSB327687:HSB327837 IBX327687:IBX327837 ILT327687:ILT327837 IVP327687:IVP327837 JFL327687:JFL327837 JPH327687:JPH327837 JZD327687:JZD327837 KIZ327687:KIZ327837 KSV327687:KSV327837 LCR327687:LCR327837 LMN327687:LMN327837 LWJ327687:LWJ327837 MGF327687:MGF327837 MQB327687:MQB327837 MZX327687:MZX327837 NJT327687:NJT327837 NTP327687:NTP327837 ODL327687:ODL327837 ONH327687:ONH327837 OXD327687:OXD327837 PGZ327687:PGZ327837 PQV327687:PQV327837 QAR327687:QAR327837 QKN327687:QKN327837 QUJ327687:QUJ327837 REF327687:REF327837 ROB327687:ROB327837 RXX327687:RXX327837 SHT327687:SHT327837 SRP327687:SRP327837 TBL327687:TBL327837 TLH327687:TLH327837 TVD327687:TVD327837 UEZ327687:UEZ327837 UOV327687:UOV327837 UYR327687:UYR327837 VIN327687:VIN327837 VSJ327687:VSJ327837 WCF327687:WCF327837 WMB327687:WMB327837 WVX327687:WVX327837 P393223:P393373 JL393223:JL393373 TH393223:TH393373 ADD393223:ADD393373 AMZ393223:AMZ393373 AWV393223:AWV393373 BGR393223:BGR393373 BQN393223:BQN393373 CAJ393223:CAJ393373 CKF393223:CKF393373 CUB393223:CUB393373 DDX393223:DDX393373 DNT393223:DNT393373 DXP393223:DXP393373 EHL393223:EHL393373 ERH393223:ERH393373 FBD393223:FBD393373 FKZ393223:FKZ393373 FUV393223:FUV393373 GER393223:GER393373 GON393223:GON393373 GYJ393223:GYJ393373 HIF393223:HIF393373 HSB393223:HSB393373 IBX393223:IBX393373 ILT393223:ILT393373 IVP393223:IVP393373 JFL393223:JFL393373 JPH393223:JPH393373 JZD393223:JZD393373 KIZ393223:KIZ393373 KSV393223:KSV393373 LCR393223:LCR393373 LMN393223:LMN393373 LWJ393223:LWJ393373 MGF393223:MGF393373 MQB393223:MQB393373 MZX393223:MZX393373 NJT393223:NJT393373 NTP393223:NTP393373 ODL393223:ODL393373 ONH393223:ONH393373 OXD393223:OXD393373 PGZ393223:PGZ393373 PQV393223:PQV393373 QAR393223:QAR393373 QKN393223:QKN393373 QUJ393223:QUJ393373 REF393223:REF393373 ROB393223:ROB393373 RXX393223:RXX393373 SHT393223:SHT393373 SRP393223:SRP393373 TBL393223:TBL393373 TLH393223:TLH393373 TVD393223:TVD393373 UEZ393223:UEZ393373 UOV393223:UOV393373 UYR393223:UYR393373 VIN393223:VIN393373 VSJ393223:VSJ393373 WCF393223:WCF393373 WMB393223:WMB393373 WVX393223:WVX393373 P458759:P458909 JL458759:JL458909 TH458759:TH458909 ADD458759:ADD458909 AMZ458759:AMZ458909 AWV458759:AWV458909 BGR458759:BGR458909 BQN458759:BQN458909 CAJ458759:CAJ458909 CKF458759:CKF458909 CUB458759:CUB458909 DDX458759:DDX458909 DNT458759:DNT458909 DXP458759:DXP458909 EHL458759:EHL458909 ERH458759:ERH458909 FBD458759:FBD458909 FKZ458759:FKZ458909 FUV458759:FUV458909 GER458759:GER458909 GON458759:GON458909 GYJ458759:GYJ458909 HIF458759:HIF458909 HSB458759:HSB458909 IBX458759:IBX458909 ILT458759:ILT458909 IVP458759:IVP458909 JFL458759:JFL458909 JPH458759:JPH458909 JZD458759:JZD458909 KIZ458759:KIZ458909 KSV458759:KSV458909 LCR458759:LCR458909 LMN458759:LMN458909 LWJ458759:LWJ458909 MGF458759:MGF458909 MQB458759:MQB458909 MZX458759:MZX458909 NJT458759:NJT458909 NTP458759:NTP458909 ODL458759:ODL458909 ONH458759:ONH458909 OXD458759:OXD458909 PGZ458759:PGZ458909 PQV458759:PQV458909 QAR458759:QAR458909 QKN458759:QKN458909 QUJ458759:QUJ458909 REF458759:REF458909 ROB458759:ROB458909 RXX458759:RXX458909 SHT458759:SHT458909 SRP458759:SRP458909 TBL458759:TBL458909 TLH458759:TLH458909 TVD458759:TVD458909 UEZ458759:UEZ458909 UOV458759:UOV458909 UYR458759:UYR458909 VIN458759:VIN458909 VSJ458759:VSJ458909 WCF458759:WCF458909 WMB458759:WMB458909 WVX458759:WVX458909 P524295:P524445 JL524295:JL524445 TH524295:TH524445 ADD524295:ADD524445 AMZ524295:AMZ524445 AWV524295:AWV524445 BGR524295:BGR524445 BQN524295:BQN524445 CAJ524295:CAJ524445 CKF524295:CKF524445 CUB524295:CUB524445 DDX524295:DDX524445 DNT524295:DNT524445 DXP524295:DXP524445 EHL524295:EHL524445 ERH524295:ERH524445 FBD524295:FBD524445 FKZ524295:FKZ524445 FUV524295:FUV524445 GER524295:GER524445 GON524295:GON524445 GYJ524295:GYJ524445 HIF524295:HIF524445 HSB524295:HSB524445 IBX524295:IBX524445 ILT524295:ILT524445 IVP524295:IVP524445 JFL524295:JFL524445 JPH524295:JPH524445 JZD524295:JZD524445 KIZ524295:KIZ524445 KSV524295:KSV524445 LCR524295:LCR524445 LMN524295:LMN524445 LWJ524295:LWJ524445 MGF524295:MGF524445 MQB524295:MQB524445 MZX524295:MZX524445 NJT524295:NJT524445 NTP524295:NTP524445 ODL524295:ODL524445 ONH524295:ONH524445 OXD524295:OXD524445 PGZ524295:PGZ524445 PQV524295:PQV524445 QAR524295:QAR524445 QKN524295:QKN524445 QUJ524295:QUJ524445 REF524295:REF524445 ROB524295:ROB524445 RXX524295:RXX524445 SHT524295:SHT524445 SRP524295:SRP524445 TBL524295:TBL524445 TLH524295:TLH524445 TVD524295:TVD524445 UEZ524295:UEZ524445 UOV524295:UOV524445 UYR524295:UYR524445 VIN524295:VIN524445 VSJ524295:VSJ524445 WCF524295:WCF524445 WMB524295:WMB524445 WVX524295:WVX524445 P589831:P589981 JL589831:JL589981 TH589831:TH589981 ADD589831:ADD589981 AMZ589831:AMZ589981 AWV589831:AWV589981 BGR589831:BGR589981 BQN589831:BQN589981 CAJ589831:CAJ589981 CKF589831:CKF589981 CUB589831:CUB589981 DDX589831:DDX589981 DNT589831:DNT589981 DXP589831:DXP589981 EHL589831:EHL589981 ERH589831:ERH589981 FBD589831:FBD589981 FKZ589831:FKZ589981 FUV589831:FUV589981 GER589831:GER589981 GON589831:GON589981 GYJ589831:GYJ589981 HIF589831:HIF589981 HSB589831:HSB589981 IBX589831:IBX589981 ILT589831:ILT589981 IVP589831:IVP589981 JFL589831:JFL589981 JPH589831:JPH589981 JZD589831:JZD589981 KIZ589831:KIZ589981 KSV589831:KSV589981 LCR589831:LCR589981 LMN589831:LMN589981 LWJ589831:LWJ589981 MGF589831:MGF589981 MQB589831:MQB589981 MZX589831:MZX589981 NJT589831:NJT589981 NTP589831:NTP589981 ODL589831:ODL589981 ONH589831:ONH589981 OXD589831:OXD589981 PGZ589831:PGZ589981 PQV589831:PQV589981 QAR589831:QAR589981 QKN589831:QKN589981 QUJ589831:QUJ589981 REF589831:REF589981 ROB589831:ROB589981 RXX589831:RXX589981 SHT589831:SHT589981 SRP589831:SRP589981 TBL589831:TBL589981 TLH589831:TLH589981 TVD589831:TVD589981 UEZ589831:UEZ589981 UOV589831:UOV589981 UYR589831:UYR589981 VIN589831:VIN589981 VSJ589831:VSJ589981 WCF589831:WCF589981 WMB589831:WMB589981 WVX589831:WVX589981 P655367:P655517 JL655367:JL655517 TH655367:TH655517 ADD655367:ADD655517 AMZ655367:AMZ655517 AWV655367:AWV655517 BGR655367:BGR655517 BQN655367:BQN655517 CAJ655367:CAJ655517 CKF655367:CKF655517 CUB655367:CUB655517 DDX655367:DDX655517 DNT655367:DNT655517 DXP655367:DXP655517 EHL655367:EHL655517 ERH655367:ERH655517 FBD655367:FBD655517 FKZ655367:FKZ655517 FUV655367:FUV655517 GER655367:GER655517 GON655367:GON655517 GYJ655367:GYJ655517 HIF655367:HIF655517 HSB655367:HSB655517 IBX655367:IBX655517 ILT655367:ILT655517 IVP655367:IVP655517 JFL655367:JFL655517 JPH655367:JPH655517 JZD655367:JZD655517 KIZ655367:KIZ655517 KSV655367:KSV655517 LCR655367:LCR655517 LMN655367:LMN655517 LWJ655367:LWJ655517 MGF655367:MGF655517 MQB655367:MQB655517 MZX655367:MZX655517 NJT655367:NJT655517 NTP655367:NTP655517 ODL655367:ODL655517 ONH655367:ONH655517 OXD655367:OXD655517 PGZ655367:PGZ655517 PQV655367:PQV655517 QAR655367:QAR655517 QKN655367:QKN655517 QUJ655367:QUJ655517 REF655367:REF655517 ROB655367:ROB655517 RXX655367:RXX655517 SHT655367:SHT655517 SRP655367:SRP655517 TBL655367:TBL655517 TLH655367:TLH655517 TVD655367:TVD655517 UEZ655367:UEZ655517 UOV655367:UOV655517 UYR655367:UYR655517 VIN655367:VIN655517 VSJ655367:VSJ655517 WCF655367:WCF655517 WMB655367:WMB655517 WVX655367:WVX655517 P720903:P721053 JL720903:JL721053 TH720903:TH721053 ADD720903:ADD721053 AMZ720903:AMZ721053 AWV720903:AWV721053 BGR720903:BGR721053 BQN720903:BQN721053 CAJ720903:CAJ721053 CKF720903:CKF721053 CUB720903:CUB721053 DDX720903:DDX721053 DNT720903:DNT721053 DXP720903:DXP721053 EHL720903:EHL721053 ERH720903:ERH721053 FBD720903:FBD721053 FKZ720903:FKZ721053 FUV720903:FUV721053 GER720903:GER721053 GON720903:GON721053 GYJ720903:GYJ721053 HIF720903:HIF721053 HSB720903:HSB721053 IBX720903:IBX721053 ILT720903:ILT721053 IVP720903:IVP721053 JFL720903:JFL721053 JPH720903:JPH721053 JZD720903:JZD721053 KIZ720903:KIZ721053 KSV720903:KSV721053 LCR720903:LCR721053 LMN720903:LMN721053 LWJ720903:LWJ721053 MGF720903:MGF721053 MQB720903:MQB721053 MZX720903:MZX721053 NJT720903:NJT721053 NTP720903:NTP721053 ODL720903:ODL721053 ONH720903:ONH721053 OXD720903:OXD721053 PGZ720903:PGZ721053 PQV720903:PQV721053 QAR720903:QAR721053 QKN720903:QKN721053 QUJ720903:QUJ721053 REF720903:REF721053 ROB720903:ROB721053 RXX720903:RXX721053 SHT720903:SHT721053 SRP720903:SRP721053 TBL720903:TBL721053 TLH720903:TLH721053 TVD720903:TVD721053 UEZ720903:UEZ721053 UOV720903:UOV721053 UYR720903:UYR721053 VIN720903:VIN721053 VSJ720903:VSJ721053 WCF720903:WCF721053 WMB720903:WMB721053 WVX720903:WVX721053 P786439:P786589 JL786439:JL786589 TH786439:TH786589 ADD786439:ADD786589 AMZ786439:AMZ786589 AWV786439:AWV786589 BGR786439:BGR786589 BQN786439:BQN786589 CAJ786439:CAJ786589 CKF786439:CKF786589 CUB786439:CUB786589 DDX786439:DDX786589 DNT786439:DNT786589 DXP786439:DXP786589 EHL786439:EHL786589 ERH786439:ERH786589 FBD786439:FBD786589 FKZ786439:FKZ786589 FUV786439:FUV786589 GER786439:GER786589 GON786439:GON786589 GYJ786439:GYJ786589 HIF786439:HIF786589 HSB786439:HSB786589 IBX786439:IBX786589 ILT786439:ILT786589 IVP786439:IVP786589 JFL786439:JFL786589 JPH786439:JPH786589 JZD786439:JZD786589 KIZ786439:KIZ786589 KSV786439:KSV786589 LCR786439:LCR786589 LMN786439:LMN786589 LWJ786439:LWJ786589 MGF786439:MGF786589 MQB786439:MQB786589 MZX786439:MZX786589 NJT786439:NJT786589 NTP786439:NTP786589 ODL786439:ODL786589 ONH786439:ONH786589 OXD786439:OXD786589 PGZ786439:PGZ786589 PQV786439:PQV786589 QAR786439:QAR786589 QKN786439:QKN786589 QUJ786439:QUJ786589 REF786439:REF786589 ROB786439:ROB786589 RXX786439:RXX786589 SHT786439:SHT786589 SRP786439:SRP786589 TBL786439:TBL786589 TLH786439:TLH786589 TVD786439:TVD786589 UEZ786439:UEZ786589 UOV786439:UOV786589 UYR786439:UYR786589 VIN786439:VIN786589 VSJ786439:VSJ786589 WCF786439:WCF786589 WMB786439:WMB786589 WVX786439:WVX786589 P851975:P852125 JL851975:JL852125 TH851975:TH852125 ADD851975:ADD852125 AMZ851975:AMZ852125 AWV851975:AWV852125 BGR851975:BGR852125 BQN851975:BQN852125 CAJ851975:CAJ852125 CKF851975:CKF852125 CUB851975:CUB852125 DDX851975:DDX852125 DNT851975:DNT852125 DXP851975:DXP852125 EHL851975:EHL852125 ERH851975:ERH852125 FBD851975:FBD852125 FKZ851975:FKZ852125 FUV851975:FUV852125 GER851975:GER852125 GON851975:GON852125 GYJ851975:GYJ852125 HIF851975:HIF852125 HSB851975:HSB852125 IBX851975:IBX852125 ILT851975:ILT852125 IVP851975:IVP852125 JFL851975:JFL852125 JPH851975:JPH852125 JZD851975:JZD852125 KIZ851975:KIZ852125 KSV851975:KSV852125 LCR851975:LCR852125 LMN851975:LMN852125 LWJ851975:LWJ852125 MGF851975:MGF852125 MQB851975:MQB852125 MZX851975:MZX852125 NJT851975:NJT852125 NTP851975:NTP852125 ODL851975:ODL852125 ONH851975:ONH852125 OXD851975:OXD852125 PGZ851975:PGZ852125 PQV851975:PQV852125 QAR851975:QAR852125 QKN851975:QKN852125 QUJ851975:QUJ852125 REF851975:REF852125 ROB851975:ROB852125 RXX851975:RXX852125 SHT851975:SHT852125 SRP851975:SRP852125 TBL851975:TBL852125 TLH851975:TLH852125 TVD851975:TVD852125 UEZ851975:UEZ852125 UOV851975:UOV852125 UYR851975:UYR852125 VIN851975:VIN852125 VSJ851975:VSJ852125 WCF851975:WCF852125 WMB851975:WMB852125 WVX851975:WVX852125 P917511:P917661 JL917511:JL917661 TH917511:TH917661 ADD917511:ADD917661 AMZ917511:AMZ917661 AWV917511:AWV917661 BGR917511:BGR917661 BQN917511:BQN917661 CAJ917511:CAJ917661 CKF917511:CKF917661 CUB917511:CUB917661 DDX917511:DDX917661 DNT917511:DNT917661 DXP917511:DXP917661 EHL917511:EHL917661 ERH917511:ERH917661 FBD917511:FBD917661 FKZ917511:FKZ917661 FUV917511:FUV917661 GER917511:GER917661 GON917511:GON917661 GYJ917511:GYJ917661 HIF917511:HIF917661 HSB917511:HSB917661 IBX917511:IBX917661 ILT917511:ILT917661 IVP917511:IVP917661 JFL917511:JFL917661 JPH917511:JPH917661 JZD917511:JZD917661 KIZ917511:KIZ917661 KSV917511:KSV917661 LCR917511:LCR917661 LMN917511:LMN917661 LWJ917511:LWJ917661 MGF917511:MGF917661 MQB917511:MQB917661 MZX917511:MZX917661 NJT917511:NJT917661 NTP917511:NTP917661 ODL917511:ODL917661 ONH917511:ONH917661 OXD917511:OXD917661 PGZ917511:PGZ917661 PQV917511:PQV917661 QAR917511:QAR917661 QKN917511:QKN917661 QUJ917511:QUJ917661 REF917511:REF917661 ROB917511:ROB917661 RXX917511:RXX917661 SHT917511:SHT917661 SRP917511:SRP917661 TBL917511:TBL917661 TLH917511:TLH917661 TVD917511:TVD917661 UEZ917511:UEZ917661 UOV917511:UOV917661 UYR917511:UYR917661 VIN917511:VIN917661 VSJ917511:VSJ917661 WCF917511:WCF917661 WMB917511:WMB917661 WVX917511:WVX917661 P983047:P983197 JL983047:JL983197 TH983047:TH983197 ADD983047:ADD983197 AMZ983047:AMZ983197 AWV983047:AWV983197 BGR983047:BGR983197 BQN983047:BQN983197 CAJ983047:CAJ983197 CKF983047:CKF983197 CUB983047:CUB983197 DDX983047:DDX983197 DNT983047:DNT983197 DXP983047:DXP983197 EHL983047:EHL983197 ERH983047:ERH983197 FBD983047:FBD983197 FKZ983047:FKZ983197 FUV983047:FUV983197 GER983047:GER983197 GON983047:GON983197 GYJ983047:GYJ983197 HIF983047:HIF983197 HSB983047:HSB983197 IBX983047:IBX983197 ILT983047:ILT983197 IVP983047:IVP983197 JFL983047:JFL983197 JPH983047:JPH983197 JZD983047:JZD983197 KIZ983047:KIZ983197 KSV983047:KSV983197 LCR983047:LCR983197 LMN983047:LMN983197 LWJ983047:LWJ983197 MGF983047:MGF983197 MQB983047:MQB983197 MZX983047:MZX983197 NJT983047:NJT983197 NTP983047:NTP983197 ODL983047:ODL983197 ONH983047:ONH983197 OXD983047:OXD983197 PGZ983047:PGZ983197 PQV983047:PQV983197 QAR983047:QAR983197 QKN983047:QKN983197 QUJ983047:QUJ983197 REF983047:REF983197 ROB983047:ROB983197 RXX983047:RXX983197 SHT983047:SHT983197 SRP983047:SRP983197 TBL983047:TBL983197 TLH983047:TLH983197 TVD983047:TVD983197 UEZ983047:UEZ983197 UOV983047:UOV983197 UYR983047:UYR983197 VIN983047:VIN983197 VSJ983047:VSJ983197 WCF983047:WCF983197 WMB983047:WMB983197 WVX983047:WVX983197" xr:uid="{C92982D5-0F6E-4A6B-94BA-E7C7BB0E558B}">
      <formula1>да</formula1>
      <formula2>0</formula2>
    </dataValidation>
    <dataValidation type="list" allowBlank="1" showErrorMessage="1" sqref="W454:W457 JS454:JS457 TO454:TO457 ADK454:ADK457 ANG454:ANG457 AXC454:AXC457 BGY454:BGY457 BQU454:BQU457 CAQ454:CAQ457 CKM454:CKM457 CUI454:CUI457 DEE454:DEE457 DOA454:DOA457 DXW454:DXW457 EHS454:EHS457 ERO454:ERO457 FBK454:FBK457 FLG454:FLG457 FVC454:FVC457 GEY454:GEY457 GOU454:GOU457 GYQ454:GYQ457 HIM454:HIM457 HSI454:HSI457 ICE454:ICE457 IMA454:IMA457 IVW454:IVW457 JFS454:JFS457 JPO454:JPO457 JZK454:JZK457 KJG454:KJG457 KTC454:KTC457 LCY454:LCY457 LMU454:LMU457 LWQ454:LWQ457 MGM454:MGM457 MQI454:MQI457 NAE454:NAE457 NKA454:NKA457 NTW454:NTW457 ODS454:ODS457 ONO454:ONO457 OXK454:OXK457 PHG454:PHG457 PRC454:PRC457 QAY454:QAY457 QKU454:QKU457 QUQ454:QUQ457 REM454:REM457 ROI454:ROI457 RYE454:RYE457 SIA454:SIA457 SRW454:SRW457 TBS454:TBS457 TLO454:TLO457 TVK454:TVK457 UFG454:UFG457 UPC454:UPC457 UYY454:UYY457 VIU454:VIU457 VSQ454:VSQ457 WCM454:WCM457 WMI454:WMI457 WWE454:WWE457 W65990:W65993 JS65990:JS65993 TO65990:TO65993 ADK65990:ADK65993 ANG65990:ANG65993 AXC65990:AXC65993 BGY65990:BGY65993 BQU65990:BQU65993 CAQ65990:CAQ65993 CKM65990:CKM65993 CUI65990:CUI65993 DEE65990:DEE65993 DOA65990:DOA65993 DXW65990:DXW65993 EHS65990:EHS65993 ERO65990:ERO65993 FBK65990:FBK65993 FLG65990:FLG65993 FVC65990:FVC65993 GEY65990:GEY65993 GOU65990:GOU65993 GYQ65990:GYQ65993 HIM65990:HIM65993 HSI65990:HSI65993 ICE65990:ICE65993 IMA65990:IMA65993 IVW65990:IVW65993 JFS65990:JFS65993 JPO65990:JPO65993 JZK65990:JZK65993 KJG65990:KJG65993 KTC65990:KTC65993 LCY65990:LCY65993 LMU65990:LMU65993 LWQ65990:LWQ65993 MGM65990:MGM65993 MQI65990:MQI65993 NAE65990:NAE65993 NKA65990:NKA65993 NTW65990:NTW65993 ODS65990:ODS65993 ONO65990:ONO65993 OXK65990:OXK65993 PHG65990:PHG65993 PRC65990:PRC65993 QAY65990:QAY65993 QKU65990:QKU65993 QUQ65990:QUQ65993 REM65990:REM65993 ROI65990:ROI65993 RYE65990:RYE65993 SIA65990:SIA65993 SRW65990:SRW65993 TBS65990:TBS65993 TLO65990:TLO65993 TVK65990:TVK65993 UFG65990:UFG65993 UPC65990:UPC65993 UYY65990:UYY65993 VIU65990:VIU65993 VSQ65990:VSQ65993 WCM65990:WCM65993 WMI65990:WMI65993 WWE65990:WWE65993 W131526:W131529 JS131526:JS131529 TO131526:TO131529 ADK131526:ADK131529 ANG131526:ANG131529 AXC131526:AXC131529 BGY131526:BGY131529 BQU131526:BQU131529 CAQ131526:CAQ131529 CKM131526:CKM131529 CUI131526:CUI131529 DEE131526:DEE131529 DOA131526:DOA131529 DXW131526:DXW131529 EHS131526:EHS131529 ERO131526:ERO131529 FBK131526:FBK131529 FLG131526:FLG131529 FVC131526:FVC131529 GEY131526:GEY131529 GOU131526:GOU131529 GYQ131526:GYQ131529 HIM131526:HIM131529 HSI131526:HSI131529 ICE131526:ICE131529 IMA131526:IMA131529 IVW131526:IVW131529 JFS131526:JFS131529 JPO131526:JPO131529 JZK131526:JZK131529 KJG131526:KJG131529 KTC131526:KTC131529 LCY131526:LCY131529 LMU131526:LMU131529 LWQ131526:LWQ131529 MGM131526:MGM131529 MQI131526:MQI131529 NAE131526:NAE131529 NKA131526:NKA131529 NTW131526:NTW131529 ODS131526:ODS131529 ONO131526:ONO131529 OXK131526:OXK131529 PHG131526:PHG131529 PRC131526:PRC131529 QAY131526:QAY131529 QKU131526:QKU131529 QUQ131526:QUQ131529 REM131526:REM131529 ROI131526:ROI131529 RYE131526:RYE131529 SIA131526:SIA131529 SRW131526:SRW131529 TBS131526:TBS131529 TLO131526:TLO131529 TVK131526:TVK131529 UFG131526:UFG131529 UPC131526:UPC131529 UYY131526:UYY131529 VIU131526:VIU131529 VSQ131526:VSQ131529 WCM131526:WCM131529 WMI131526:WMI131529 WWE131526:WWE131529 W197062:W197065 JS197062:JS197065 TO197062:TO197065 ADK197062:ADK197065 ANG197062:ANG197065 AXC197062:AXC197065 BGY197062:BGY197065 BQU197062:BQU197065 CAQ197062:CAQ197065 CKM197062:CKM197065 CUI197062:CUI197065 DEE197062:DEE197065 DOA197062:DOA197065 DXW197062:DXW197065 EHS197062:EHS197065 ERO197062:ERO197065 FBK197062:FBK197065 FLG197062:FLG197065 FVC197062:FVC197065 GEY197062:GEY197065 GOU197062:GOU197065 GYQ197062:GYQ197065 HIM197062:HIM197065 HSI197062:HSI197065 ICE197062:ICE197065 IMA197062:IMA197065 IVW197062:IVW197065 JFS197062:JFS197065 JPO197062:JPO197065 JZK197062:JZK197065 KJG197062:KJG197065 KTC197062:KTC197065 LCY197062:LCY197065 LMU197062:LMU197065 LWQ197062:LWQ197065 MGM197062:MGM197065 MQI197062:MQI197065 NAE197062:NAE197065 NKA197062:NKA197065 NTW197062:NTW197065 ODS197062:ODS197065 ONO197062:ONO197065 OXK197062:OXK197065 PHG197062:PHG197065 PRC197062:PRC197065 QAY197062:QAY197065 QKU197062:QKU197065 QUQ197062:QUQ197065 REM197062:REM197065 ROI197062:ROI197065 RYE197062:RYE197065 SIA197062:SIA197065 SRW197062:SRW197065 TBS197062:TBS197065 TLO197062:TLO197065 TVK197062:TVK197065 UFG197062:UFG197065 UPC197062:UPC197065 UYY197062:UYY197065 VIU197062:VIU197065 VSQ197062:VSQ197065 WCM197062:WCM197065 WMI197062:WMI197065 WWE197062:WWE197065 W262598:W262601 JS262598:JS262601 TO262598:TO262601 ADK262598:ADK262601 ANG262598:ANG262601 AXC262598:AXC262601 BGY262598:BGY262601 BQU262598:BQU262601 CAQ262598:CAQ262601 CKM262598:CKM262601 CUI262598:CUI262601 DEE262598:DEE262601 DOA262598:DOA262601 DXW262598:DXW262601 EHS262598:EHS262601 ERO262598:ERO262601 FBK262598:FBK262601 FLG262598:FLG262601 FVC262598:FVC262601 GEY262598:GEY262601 GOU262598:GOU262601 GYQ262598:GYQ262601 HIM262598:HIM262601 HSI262598:HSI262601 ICE262598:ICE262601 IMA262598:IMA262601 IVW262598:IVW262601 JFS262598:JFS262601 JPO262598:JPO262601 JZK262598:JZK262601 KJG262598:KJG262601 KTC262598:KTC262601 LCY262598:LCY262601 LMU262598:LMU262601 LWQ262598:LWQ262601 MGM262598:MGM262601 MQI262598:MQI262601 NAE262598:NAE262601 NKA262598:NKA262601 NTW262598:NTW262601 ODS262598:ODS262601 ONO262598:ONO262601 OXK262598:OXK262601 PHG262598:PHG262601 PRC262598:PRC262601 QAY262598:QAY262601 QKU262598:QKU262601 QUQ262598:QUQ262601 REM262598:REM262601 ROI262598:ROI262601 RYE262598:RYE262601 SIA262598:SIA262601 SRW262598:SRW262601 TBS262598:TBS262601 TLO262598:TLO262601 TVK262598:TVK262601 UFG262598:UFG262601 UPC262598:UPC262601 UYY262598:UYY262601 VIU262598:VIU262601 VSQ262598:VSQ262601 WCM262598:WCM262601 WMI262598:WMI262601 WWE262598:WWE262601 W328134:W328137 JS328134:JS328137 TO328134:TO328137 ADK328134:ADK328137 ANG328134:ANG328137 AXC328134:AXC328137 BGY328134:BGY328137 BQU328134:BQU328137 CAQ328134:CAQ328137 CKM328134:CKM328137 CUI328134:CUI328137 DEE328134:DEE328137 DOA328134:DOA328137 DXW328134:DXW328137 EHS328134:EHS328137 ERO328134:ERO328137 FBK328134:FBK328137 FLG328134:FLG328137 FVC328134:FVC328137 GEY328134:GEY328137 GOU328134:GOU328137 GYQ328134:GYQ328137 HIM328134:HIM328137 HSI328134:HSI328137 ICE328134:ICE328137 IMA328134:IMA328137 IVW328134:IVW328137 JFS328134:JFS328137 JPO328134:JPO328137 JZK328134:JZK328137 KJG328134:KJG328137 KTC328134:KTC328137 LCY328134:LCY328137 LMU328134:LMU328137 LWQ328134:LWQ328137 MGM328134:MGM328137 MQI328134:MQI328137 NAE328134:NAE328137 NKA328134:NKA328137 NTW328134:NTW328137 ODS328134:ODS328137 ONO328134:ONO328137 OXK328134:OXK328137 PHG328134:PHG328137 PRC328134:PRC328137 QAY328134:QAY328137 QKU328134:QKU328137 QUQ328134:QUQ328137 REM328134:REM328137 ROI328134:ROI328137 RYE328134:RYE328137 SIA328134:SIA328137 SRW328134:SRW328137 TBS328134:TBS328137 TLO328134:TLO328137 TVK328134:TVK328137 UFG328134:UFG328137 UPC328134:UPC328137 UYY328134:UYY328137 VIU328134:VIU328137 VSQ328134:VSQ328137 WCM328134:WCM328137 WMI328134:WMI328137 WWE328134:WWE328137 W393670:W393673 JS393670:JS393673 TO393670:TO393673 ADK393670:ADK393673 ANG393670:ANG393673 AXC393670:AXC393673 BGY393670:BGY393673 BQU393670:BQU393673 CAQ393670:CAQ393673 CKM393670:CKM393673 CUI393670:CUI393673 DEE393670:DEE393673 DOA393670:DOA393673 DXW393670:DXW393673 EHS393670:EHS393673 ERO393670:ERO393673 FBK393670:FBK393673 FLG393670:FLG393673 FVC393670:FVC393673 GEY393670:GEY393673 GOU393670:GOU393673 GYQ393670:GYQ393673 HIM393670:HIM393673 HSI393670:HSI393673 ICE393670:ICE393673 IMA393670:IMA393673 IVW393670:IVW393673 JFS393670:JFS393673 JPO393670:JPO393673 JZK393670:JZK393673 KJG393670:KJG393673 KTC393670:KTC393673 LCY393670:LCY393673 LMU393670:LMU393673 LWQ393670:LWQ393673 MGM393670:MGM393673 MQI393670:MQI393673 NAE393670:NAE393673 NKA393670:NKA393673 NTW393670:NTW393673 ODS393670:ODS393673 ONO393670:ONO393673 OXK393670:OXK393673 PHG393670:PHG393673 PRC393670:PRC393673 QAY393670:QAY393673 QKU393670:QKU393673 QUQ393670:QUQ393673 REM393670:REM393673 ROI393670:ROI393673 RYE393670:RYE393673 SIA393670:SIA393673 SRW393670:SRW393673 TBS393670:TBS393673 TLO393670:TLO393673 TVK393670:TVK393673 UFG393670:UFG393673 UPC393670:UPC393673 UYY393670:UYY393673 VIU393670:VIU393673 VSQ393670:VSQ393673 WCM393670:WCM393673 WMI393670:WMI393673 WWE393670:WWE393673 W459206:W459209 JS459206:JS459209 TO459206:TO459209 ADK459206:ADK459209 ANG459206:ANG459209 AXC459206:AXC459209 BGY459206:BGY459209 BQU459206:BQU459209 CAQ459206:CAQ459209 CKM459206:CKM459209 CUI459206:CUI459209 DEE459206:DEE459209 DOA459206:DOA459209 DXW459206:DXW459209 EHS459206:EHS459209 ERO459206:ERO459209 FBK459206:FBK459209 FLG459206:FLG459209 FVC459206:FVC459209 GEY459206:GEY459209 GOU459206:GOU459209 GYQ459206:GYQ459209 HIM459206:HIM459209 HSI459206:HSI459209 ICE459206:ICE459209 IMA459206:IMA459209 IVW459206:IVW459209 JFS459206:JFS459209 JPO459206:JPO459209 JZK459206:JZK459209 KJG459206:KJG459209 KTC459206:KTC459209 LCY459206:LCY459209 LMU459206:LMU459209 LWQ459206:LWQ459209 MGM459206:MGM459209 MQI459206:MQI459209 NAE459206:NAE459209 NKA459206:NKA459209 NTW459206:NTW459209 ODS459206:ODS459209 ONO459206:ONO459209 OXK459206:OXK459209 PHG459206:PHG459209 PRC459206:PRC459209 QAY459206:QAY459209 QKU459206:QKU459209 QUQ459206:QUQ459209 REM459206:REM459209 ROI459206:ROI459209 RYE459206:RYE459209 SIA459206:SIA459209 SRW459206:SRW459209 TBS459206:TBS459209 TLO459206:TLO459209 TVK459206:TVK459209 UFG459206:UFG459209 UPC459206:UPC459209 UYY459206:UYY459209 VIU459206:VIU459209 VSQ459206:VSQ459209 WCM459206:WCM459209 WMI459206:WMI459209 WWE459206:WWE459209 W524742:W524745 JS524742:JS524745 TO524742:TO524745 ADK524742:ADK524745 ANG524742:ANG524745 AXC524742:AXC524745 BGY524742:BGY524745 BQU524742:BQU524745 CAQ524742:CAQ524745 CKM524742:CKM524745 CUI524742:CUI524745 DEE524742:DEE524745 DOA524742:DOA524745 DXW524742:DXW524745 EHS524742:EHS524745 ERO524742:ERO524745 FBK524742:FBK524745 FLG524742:FLG524745 FVC524742:FVC524745 GEY524742:GEY524745 GOU524742:GOU524745 GYQ524742:GYQ524745 HIM524742:HIM524745 HSI524742:HSI524745 ICE524742:ICE524745 IMA524742:IMA524745 IVW524742:IVW524745 JFS524742:JFS524745 JPO524742:JPO524745 JZK524742:JZK524745 KJG524742:KJG524745 KTC524742:KTC524745 LCY524742:LCY524745 LMU524742:LMU524745 LWQ524742:LWQ524745 MGM524742:MGM524745 MQI524742:MQI524745 NAE524742:NAE524745 NKA524742:NKA524745 NTW524742:NTW524745 ODS524742:ODS524745 ONO524742:ONO524745 OXK524742:OXK524745 PHG524742:PHG524745 PRC524742:PRC524745 QAY524742:QAY524745 QKU524742:QKU524745 QUQ524742:QUQ524745 REM524742:REM524745 ROI524742:ROI524745 RYE524742:RYE524745 SIA524742:SIA524745 SRW524742:SRW524745 TBS524742:TBS524745 TLO524742:TLO524745 TVK524742:TVK524745 UFG524742:UFG524745 UPC524742:UPC524745 UYY524742:UYY524745 VIU524742:VIU524745 VSQ524742:VSQ524745 WCM524742:WCM524745 WMI524742:WMI524745 WWE524742:WWE524745 W590278:W590281 JS590278:JS590281 TO590278:TO590281 ADK590278:ADK590281 ANG590278:ANG590281 AXC590278:AXC590281 BGY590278:BGY590281 BQU590278:BQU590281 CAQ590278:CAQ590281 CKM590278:CKM590281 CUI590278:CUI590281 DEE590278:DEE590281 DOA590278:DOA590281 DXW590278:DXW590281 EHS590278:EHS590281 ERO590278:ERO590281 FBK590278:FBK590281 FLG590278:FLG590281 FVC590278:FVC590281 GEY590278:GEY590281 GOU590278:GOU590281 GYQ590278:GYQ590281 HIM590278:HIM590281 HSI590278:HSI590281 ICE590278:ICE590281 IMA590278:IMA590281 IVW590278:IVW590281 JFS590278:JFS590281 JPO590278:JPO590281 JZK590278:JZK590281 KJG590278:KJG590281 KTC590278:KTC590281 LCY590278:LCY590281 LMU590278:LMU590281 LWQ590278:LWQ590281 MGM590278:MGM590281 MQI590278:MQI590281 NAE590278:NAE590281 NKA590278:NKA590281 NTW590278:NTW590281 ODS590278:ODS590281 ONO590278:ONO590281 OXK590278:OXK590281 PHG590278:PHG590281 PRC590278:PRC590281 QAY590278:QAY590281 QKU590278:QKU590281 QUQ590278:QUQ590281 REM590278:REM590281 ROI590278:ROI590281 RYE590278:RYE590281 SIA590278:SIA590281 SRW590278:SRW590281 TBS590278:TBS590281 TLO590278:TLO590281 TVK590278:TVK590281 UFG590278:UFG590281 UPC590278:UPC590281 UYY590278:UYY590281 VIU590278:VIU590281 VSQ590278:VSQ590281 WCM590278:WCM590281 WMI590278:WMI590281 WWE590278:WWE590281 W655814:W655817 JS655814:JS655817 TO655814:TO655817 ADK655814:ADK655817 ANG655814:ANG655817 AXC655814:AXC655817 BGY655814:BGY655817 BQU655814:BQU655817 CAQ655814:CAQ655817 CKM655814:CKM655817 CUI655814:CUI655817 DEE655814:DEE655817 DOA655814:DOA655817 DXW655814:DXW655817 EHS655814:EHS655817 ERO655814:ERO655817 FBK655814:FBK655817 FLG655814:FLG655817 FVC655814:FVC655817 GEY655814:GEY655817 GOU655814:GOU655817 GYQ655814:GYQ655817 HIM655814:HIM655817 HSI655814:HSI655817 ICE655814:ICE655817 IMA655814:IMA655817 IVW655814:IVW655817 JFS655814:JFS655817 JPO655814:JPO655817 JZK655814:JZK655817 KJG655814:KJG655817 KTC655814:KTC655817 LCY655814:LCY655817 LMU655814:LMU655817 LWQ655814:LWQ655817 MGM655814:MGM655817 MQI655814:MQI655817 NAE655814:NAE655817 NKA655814:NKA655817 NTW655814:NTW655817 ODS655814:ODS655817 ONO655814:ONO655817 OXK655814:OXK655817 PHG655814:PHG655817 PRC655814:PRC655817 QAY655814:QAY655817 QKU655814:QKU655817 QUQ655814:QUQ655817 REM655814:REM655817 ROI655814:ROI655817 RYE655814:RYE655817 SIA655814:SIA655817 SRW655814:SRW655817 TBS655814:TBS655817 TLO655814:TLO655817 TVK655814:TVK655817 UFG655814:UFG655817 UPC655814:UPC655817 UYY655814:UYY655817 VIU655814:VIU655817 VSQ655814:VSQ655817 WCM655814:WCM655817 WMI655814:WMI655817 WWE655814:WWE655817 W721350:W721353 JS721350:JS721353 TO721350:TO721353 ADK721350:ADK721353 ANG721350:ANG721353 AXC721350:AXC721353 BGY721350:BGY721353 BQU721350:BQU721353 CAQ721350:CAQ721353 CKM721350:CKM721353 CUI721350:CUI721353 DEE721350:DEE721353 DOA721350:DOA721353 DXW721350:DXW721353 EHS721350:EHS721353 ERO721350:ERO721353 FBK721350:FBK721353 FLG721350:FLG721353 FVC721350:FVC721353 GEY721350:GEY721353 GOU721350:GOU721353 GYQ721350:GYQ721353 HIM721350:HIM721353 HSI721350:HSI721353 ICE721350:ICE721353 IMA721350:IMA721353 IVW721350:IVW721353 JFS721350:JFS721353 JPO721350:JPO721353 JZK721350:JZK721353 KJG721350:KJG721353 KTC721350:KTC721353 LCY721350:LCY721353 LMU721350:LMU721353 LWQ721350:LWQ721353 MGM721350:MGM721353 MQI721350:MQI721353 NAE721350:NAE721353 NKA721350:NKA721353 NTW721350:NTW721353 ODS721350:ODS721353 ONO721350:ONO721353 OXK721350:OXK721353 PHG721350:PHG721353 PRC721350:PRC721353 QAY721350:QAY721353 QKU721350:QKU721353 QUQ721350:QUQ721353 REM721350:REM721353 ROI721350:ROI721353 RYE721350:RYE721353 SIA721350:SIA721353 SRW721350:SRW721353 TBS721350:TBS721353 TLO721350:TLO721353 TVK721350:TVK721353 UFG721350:UFG721353 UPC721350:UPC721353 UYY721350:UYY721353 VIU721350:VIU721353 VSQ721350:VSQ721353 WCM721350:WCM721353 WMI721350:WMI721353 WWE721350:WWE721353 W786886:W786889 JS786886:JS786889 TO786886:TO786889 ADK786886:ADK786889 ANG786886:ANG786889 AXC786886:AXC786889 BGY786886:BGY786889 BQU786886:BQU786889 CAQ786886:CAQ786889 CKM786886:CKM786889 CUI786886:CUI786889 DEE786886:DEE786889 DOA786886:DOA786889 DXW786886:DXW786889 EHS786886:EHS786889 ERO786886:ERO786889 FBK786886:FBK786889 FLG786886:FLG786889 FVC786886:FVC786889 GEY786886:GEY786889 GOU786886:GOU786889 GYQ786886:GYQ786889 HIM786886:HIM786889 HSI786886:HSI786889 ICE786886:ICE786889 IMA786886:IMA786889 IVW786886:IVW786889 JFS786886:JFS786889 JPO786886:JPO786889 JZK786886:JZK786889 KJG786886:KJG786889 KTC786886:KTC786889 LCY786886:LCY786889 LMU786886:LMU786889 LWQ786886:LWQ786889 MGM786886:MGM786889 MQI786886:MQI786889 NAE786886:NAE786889 NKA786886:NKA786889 NTW786886:NTW786889 ODS786886:ODS786889 ONO786886:ONO786889 OXK786886:OXK786889 PHG786886:PHG786889 PRC786886:PRC786889 QAY786886:QAY786889 QKU786886:QKU786889 QUQ786886:QUQ786889 REM786886:REM786889 ROI786886:ROI786889 RYE786886:RYE786889 SIA786886:SIA786889 SRW786886:SRW786889 TBS786886:TBS786889 TLO786886:TLO786889 TVK786886:TVK786889 UFG786886:UFG786889 UPC786886:UPC786889 UYY786886:UYY786889 VIU786886:VIU786889 VSQ786886:VSQ786889 WCM786886:WCM786889 WMI786886:WMI786889 WWE786886:WWE786889 W852422:W852425 JS852422:JS852425 TO852422:TO852425 ADK852422:ADK852425 ANG852422:ANG852425 AXC852422:AXC852425 BGY852422:BGY852425 BQU852422:BQU852425 CAQ852422:CAQ852425 CKM852422:CKM852425 CUI852422:CUI852425 DEE852422:DEE852425 DOA852422:DOA852425 DXW852422:DXW852425 EHS852422:EHS852425 ERO852422:ERO852425 FBK852422:FBK852425 FLG852422:FLG852425 FVC852422:FVC852425 GEY852422:GEY852425 GOU852422:GOU852425 GYQ852422:GYQ852425 HIM852422:HIM852425 HSI852422:HSI852425 ICE852422:ICE852425 IMA852422:IMA852425 IVW852422:IVW852425 JFS852422:JFS852425 JPO852422:JPO852425 JZK852422:JZK852425 KJG852422:KJG852425 KTC852422:KTC852425 LCY852422:LCY852425 LMU852422:LMU852425 LWQ852422:LWQ852425 MGM852422:MGM852425 MQI852422:MQI852425 NAE852422:NAE852425 NKA852422:NKA852425 NTW852422:NTW852425 ODS852422:ODS852425 ONO852422:ONO852425 OXK852422:OXK852425 PHG852422:PHG852425 PRC852422:PRC852425 QAY852422:QAY852425 QKU852422:QKU852425 QUQ852422:QUQ852425 REM852422:REM852425 ROI852422:ROI852425 RYE852422:RYE852425 SIA852422:SIA852425 SRW852422:SRW852425 TBS852422:TBS852425 TLO852422:TLO852425 TVK852422:TVK852425 UFG852422:UFG852425 UPC852422:UPC852425 UYY852422:UYY852425 VIU852422:VIU852425 VSQ852422:VSQ852425 WCM852422:WCM852425 WMI852422:WMI852425 WWE852422:WWE852425 W917958:W917961 JS917958:JS917961 TO917958:TO917961 ADK917958:ADK917961 ANG917958:ANG917961 AXC917958:AXC917961 BGY917958:BGY917961 BQU917958:BQU917961 CAQ917958:CAQ917961 CKM917958:CKM917961 CUI917958:CUI917961 DEE917958:DEE917961 DOA917958:DOA917961 DXW917958:DXW917961 EHS917958:EHS917961 ERO917958:ERO917961 FBK917958:FBK917961 FLG917958:FLG917961 FVC917958:FVC917961 GEY917958:GEY917961 GOU917958:GOU917961 GYQ917958:GYQ917961 HIM917958:HIM917961 HSI917958:HSI917961 ICE917958:ICE917961 IMA917958:IMA917961 IVW917958:IVW917961 JFS917958:JFS917961 JPO917958:JPO917961 JZK917958:JZK917961 KJG917958:KJG917961 KTC917958:KTC917961 LCY917958:LCY917961 LMU917958:LMU917961 LWQ917958:LWQ917961 MGM917958:MGM917961 MQI917958:MQI917961 NAE917958:NAE917961 NKA917958:NKA917961 NTW917958:NTW917961 ODS917958:ODS917961 ONO917958:ONO917961 OXK917958:OXK917961 PHG917958:PHG917961 PRC917958:PRC917961 QAY917958:QAY917961 QKU917958:QKU917961 QUQ917958:QUQ917961 REM917958:REM917961 ROI917958:ROI917961 RYE917958:RYE917961 SIA917958:SIA917961 SRW917958:SRW917961 TBS917958:TBS917961 TLO917958:TLO917961 TVK917958:TVK917961 UFG917958:UFG917961 UPC917958:UPC917961 UYY917958:UYY917961 VIU917958:VIU917961 VSQ917958:VSQ917961 WCM917958:WCM917961 WMI917958:WMI917961 WWE917958:WWE917961 W983494:W983497 JS983494:JS983497 TO983494:TO983497 ADK983494:ADK983497 ANG983494:ANG983497 AXC983494:AXC983497 BGY983494:BGY983497 BQU983494:BQU983497 CAQ983494:CAQ983497 CKM983494:CKM983497 CUI983494:CUI983497 DEE983494:DEE983497 DOA983494:DOA983497 DXW983494:DXW983497 EHS983494:EHS983497 ERO983494:ERO983497 FBK983494:FBK983497 FLG983494:FLG983497 FVC983494:FVC983497 GEY983494:GEY983497 GOU983494:GOU983497 GYQ983494:GYQ983497 HIM983494:HIM983497 HSI983494:HSI983497 ICE983494:ICE983497 IMA983494:IMA983497 IVW983494:IVW983497 JFS983494:JFS983497 JPO983494:JPO983497 JZK983494:JZK983497 KJG983494:KJG983497 KTC983494:KTC983497 LCY983494:LCY983497 LMU983494:LMU983497 LWQ983494:LWQ983497 MGM983494:MGM983497 MQI983494:MQI983497 NAE983494:NAE983497 NKA983494:NKA983497 NTW983494:NTW983497 ODS983494:ODS983497 ONO983494:ONO983497 OXK983494:OXK983497 PHG983494:PHG983497 PRC983494:PRC983497 QAY983494:QAY983497 QKU983494:QKU983497 QUQ983494:QUQ983497 REM983494:REM983497 ROI983494:ROI983497 RYE983494:RYE983497 SIA983494:SIA983497 SRW983494:SRW983497 TBS983494:TBS983497 TLO983494:TLO983497 TVK983494:TVK983497 UFG983494:UFG983497 UPC983494:UPC983497 UYY983494:UYY983497 VIU983494:VIU983497 VSQ983494:VSQ983497 WCM983494:WCM983497 WMI983494:WMI983497 WWE983494:WWE983497 T7:T671 JP7:JP671 TL7:TL671 ADH7:ADH671 AND7:AND671 AWZ7:AWZ671 BGV7:BGV671 BQR7:BQR671 CAN7:CAN671 CKJ7:CKJ671 CUF7:CUF671 DEB7:DEB671 DNX7:DNX671 DXT7:DXT671 EHP7:EHP671 ERL7:ERL671 FBH7:FBH671 FLD7:FLD671 FUZ7:FUZ671 GEV7:GEV671 GOR7:GOR671 GYN7:GYN671 HIJ7:HIJ671 HSF7:HSF671 ICB7:ICB671 ILX7:ILX671 IVT7:IVT671 JFP7:JFP671 JPL7:JPL671 JZH7:JZH671 KJD7:KJD671 KSZ7:KSZ671 LCV7:LCV671 LMR7:LMR671 LWN7:LWN671 MGJ7:MGJ671 MQF7:MQF671 NAB7:NAB671 NJX7:NJX671 NTT7:NTT671 ODP7:ODP671 ONL7:ONL671 OXH7:OXH671 PHD7:PHD671 PQZ7:PQZ671 QAV7:QAV671 QKR7:QKR671 QUN7:QUN671 REJ7:REJ671 ROF7:ROF671 RYB7:RYB671 SHX7:SHX671 SRT7:SRT671 TBP7:TBP671 TLL7:TLL671 TVH7:TVH671 UFD7:UFD671 UOZ7:UOZ671 UYV7:UYV671 VIR7:VIR671 VSN7:VSN671 WCJ7:WCJ671 WMF7:WMF671 WWB7:WWB671 T65543:T66207 JP65543:JP66207 TL65543:TL66207 ADH65543:ADH66207 AND65543:AND66207 AWZ65543:AWZ66207 BGV65543:BGV66207 BQR65543:BQR66207 CAN65543:CAN66207 CKJ65543:CKJ66207 CUF65543:CUF66207 DEB65543:DEB66207 DNX65543:DNX66207 DXT65543:DXT66207 EHP65543:EHP66207 ERL65543:ERL66207 FBH65543:FBH66207 FLD65543:FLD66207 FUZ65543:FUZ66207 GEV65543:GEV66207 GOR65543:GOR66207 GYN65543:GYN66207 HIJ65543:HIJ66207 HSF65543:HSF66207 ICB65543:ICB66207 ILX65543:ILX66207 IVT65543:IVT66207 JFP65543:JFP66207 JPL65543:JPL66207 JZH65543:JZH66207 KJD65543:KJD66207 KSZ65543:KSZ66207 LCV65543:LCV66207 LMR65543:LMR66207 LWN65543:LWN66207 MGJ65543:MGJ66207 MQF65543:MQF66207 NAB65543:NAB66207 NJX65543:NJX66207 NTT65543:NTT66207 ODP65543:ODP66207 ONL65543:ONL66207 OXH65543:OXH66207 PHD65543:PHD66207 PQZ65543:PQZ66207 QAV65543:QAV66207 QKR65543:QKR66207 QUN65543:QUN66207 REJ65543:REJ66207 ROF65543:ROF66207 RYB65543:RYB66207 SHX65543:SHX66207 SRT65543:SRT66207 TBP65543:TBP66207 TLL65543:TLL66207 TVH65543:TVH66207 UFD65543:UFD66207 UOZ65543:UOZ66207 UYV65543:UYV66207 VIR65543:VIR66207 VSN65543:VSN66207 WCJ65543:WCJ66207 WMF65543:WMF66207 WWB65543:WWB66207 T131079:T131743 JP131079:JP131743 TL131079:TL131743 ADH131079:ADH131743 AND131079:AND131743 AWZ131079:AWZ131743 BGV131079:BGV131743 BQR131079:BQR131743 CAN131079:CAN131743 CKJ131079:CKJ131743 CUF131079:CUF131743 DEB131079:DEB131743 DNX131079:DNX131743 DXT131079:DXT131743 EHP131079:EHP131743 ERL131079:ERL131743 FBH131079:FBH131743 FLD131079:FLD131743 FUZ131079:FUZ131743 GEV131079:GEV131743 GOR131079:GOR131743 GYN131079:GYN131743 HIJ131079:HIJ131743 HSF131079:HSF131743 ICB131079:ICB131743 ILX131079:ILX131743 IVT131079:IVT131743 JFP131079:JFP131743 JPL131079:JPL131743 JZH131079:JZH131743 KJD131079:KJD131743 KSZ131079:KSZ131743 LCV131079:LCV131743 LMR131079:LMR131743 LWN131079:LWN131743 MGJ131079:MGJ131743 MQF131079:MQF131743 NAB131079:NAB131743 NJX131079:NJX131743 NTT131079:NTT131743 ODP131079:ODP131743 ONL131079:ONL131743 OXH131079:OXH131743 PHD131079:PHD131743 PQZ131079:PQZ131743 QAV131079:QAV131743 QKR131079:QKR131743 QUN131079:QUN131743 REJ131079:REJ131743 ROF131079:ROF131743 RYB131079:RYB131743 SHX131079:SHX131743 SRT131079:SRT131743 TBP131079:TBP131743 TLL131079:TLL131743 TVH131079:TVH131743 UFD131079:UFD131743 UOZ131079:UOZ131743 UYV131079:UYV131743 VIR131079:VIR131743 VSN131079:VSN131743 WCJ131079:WCJ131743 WMF131079:WMF131743 WWB131079:WWB131743 T196615:T197279 JP196615:JP197279 TL196615:TL197279 ADH196615:ADH197279 AND196615:AND197279 AWZ196615:AWZ197279 BGV196615:BGV197279 BQR196615:BQR197279 CAN196615:CAN197279 CKJ196615:CKJ197279 CUF196615:CUF197279 DEB196615:DEB197279 DNX196615:DNX197279 DXT196615:DXT197279 EHP196615:EHP197279 ERL196615:ERL197279 FBH196615:FBH197279 FLD196615:FLD197279 FUZ196615:FUZ197279 GEV196615:GEV197279 GOR196615:GOR197279 GYN196615:GYN197279 HIJ196615:HIJ197279 HSF196615:HSF197279 ICB196615:ICB197279 ILX196615:ILX197279 IVT196615:IVT197279 JFP196615:JFP197279 JPL196615:JPL197279 JZH196615:JZH197279 KJD196615:KJD197279 KSZ196615:KSZ197279 LCV196615:LCV197279 LMR196615:LMR197279 LWN196615:LWN197279 MGJ196615:MGJ197279 MQF196615:MQF197279 NAB196615:NAB197279 NJX196615:NJX197279 NTT196615:NTT197279 ODP196615:ODP197279 ONL196615:ONL197279 OXH196615:OXH197279 PHD196615:PHD197279 PQZ196615:PQZ197279 QAV196615:QAV197279 QKR196615:QKR197279 QUN196615:QUN197279 REJ196615:REJ197279 ROF196615:ROF197279 RYB196615:RYB197279 SHX196615:SHX197279 SRT196615:SRT197279 TBP196615:TBP197279 TLL196615:TLL197279 TVH196615:TVH197279 UFD196615:UFD197279 UOZ196615:UOZ197279 UYV196615:UYV197279 VIR196615:VIR197279 VSN196615:VSN197279 WCJ196615:WCJ197279 WMF196615:WMF197279 WWB196615:WWB197279 T262151:T262815 JP262151:JP262815 TL262151:TL262815 ADH262151:ADH262815 AND262151:AND262815 AWZ262151:AWZ262815 BGV262151:BGV262815 BQR262151:BQR262815 CAN262151:CAN262815 CKJ262151:CKJ262815 CUF262151:CUF262815 DEB262151:DEB262815 DNX262151:DNX262815 DXT262151:DXT262815 EHP262151:EHP262815 ERL262151:ERL262815 FBH262151:FBH262815 FLD262151:FLD262815 FUZ262151:FUZ262815 GEV262151:GEV262815 GOR262151:GOR262815 GYN262151:GYN262815 HIJ262151:HIJ262815 HSF262151:HSF262815 ICB262151:ICB262815 ILX262151:ILX262815 IVT262151:IVT262815 JFP262151:JFP262815 JPL262151:JPL262815 JZH262151:JZH262815 KJD262151:KJD262815 KSZ262151:KSZ262815 LCV262151:LCV262815 LMR262151:LMR262815 LWN262151:LWN262815 MGJ262151:MGJ262815 MQF262151:MQF262815 NAB262151:NAB262815 NJX262151:NJX262815 NTT262151:NTT262815 ODP262151:ODP262815 ONL262151:ONL262815 OXH262151:OXH262815 PHD262151:PHD262815 PQZ262151:PQZ262815 QAV262151:QAV262815 QKR262151:QKR262815 QUN262151:QUN262815 REJ262151:REJ262815 ROF262151:ROF262815 RYB262151:RYB262815 SHX262151:SHX262815 SRT262151:SRT262815 TBP262151:TBP262815 TLL262151:TLL262815 TVH262151:TVH262815 UFD262151:UFD262815 UOZ262151:UOZ262815 UYV262151:UYV262815 VIR262151:VIR262815 VSN262151:VSN262815 WCJ262151:WCJ262815 WMF262151:WMF262815 WWB262151:WWB262815 T327687:T328351 JP327687:JP328351 TL327687:TL328351 ADH327687:ADH328351 AND327687:AND328351 AWZ327687:AWZ328351 BGV327687:BGV328351 BQR327687:BQR328351 CAN327687:CAN328351 CKJ327687:CKJ328351 CUF327687:CUF328351 DEB327687:DEB328351 DNX327687:DNX328351 DXT327687:DXT328351 EHP327687:EHP328351 ERL327687:ERL328351 FBH327687:FBH328351 FLD327687:FLD328351 FUZ327687:FUZ328351 GEV327687:GEV328351 GOR327687:GOR328351 GYN327687:GYN328351 HIJ327687:HIJ328351 HSF327687:HSF328351 ICB327687:ICB328351 ILX327687:ILX328351 IVT327687:IVT328351 JFP327687:JFP328351 JPL327687:JPL328351 JZH327687:JZH328351 KJD327687:KJD328351 KSZ327687:KSZ328351 LCV327687:LCV328351 LMR327687:LMR328351 LWN327687:LWN328351 MGJ327687:MGJ328351 MQF327687:MQF328351 NAB327687:NAB328351 NJX327687:NJX328351 NTT327687:NTT328351 ODP327687:ODP328351 ONL327687:ONL328351 OXH327687:OXH328351 PHD327687:PHD328351 PQZ327687:PQZ328351 QAV327687:QAV328351 QKR327687:QKR328351 QUN327687:QUN328351 REJ327687:REJ328351 ROF327687:ROF328351 RYB327687:RYB328351 SHX327687:SHX328351 SRT327687:SRT328351 TBP327687:TBP328351 TLL327687:TLL328351 TVH327687:TVH328351 UFD327687:UFD328351 UOZ327687:UOZ328351 UYV327687:UYV328351 VIR327687:VIR328351 VSN327687:VSN328351 WCJ327687:WCJ328351 WMF327687:WMF328351 WWB327687:WWB328351 T393223:T393887 JP393223:JP393887 TL393223:TL393887 ADH393223:ADH393887 AND393223:AND393887 AWZ393223:AWZ393887 BGV393223:BGV393887 BQR393223:BQR393887 CAN393223:CAN393887 CKJ393223:CKJ393887 CUF393223:CUF393887 DEB393223:DEB393887 DNX393223:DNX393887 DXT393223:DXT393887 EHP393223:EHP393887 ERL393223:ERL393887 FBH393223:FBH393887 FLD393223:FLD393887 FUZ393223:FUZ393887 GEV393223:GEV393887 GOR393223:GOR393887 GYN393223:GYN393887 HIJ393223:HIJ393887 HSF393223:HSF393887 ICB393223:ICB393887 ILX393223:ILX393887 IVT393223:IVT393887 JFP393223:JFP393887 JPL393223:JPL393887 JZH393223:JZH393887 KJD393223:KJD393887 KSZ393223:KSZ393887 LCV393223:LCV393887 LMR393223:LMR393887 LWN393223:LWN393887 MGJ393223:MGJ393887 MQF393223:MQF393887 NAB393223:NAB393887 NJX393223:NJX393887 NTT393223:NTT393887 ODP393223:ODP393887 ONL393223:ONL393887 OXH393223:OXH393887 PHD393223:PHD393887 PQZ393223:PQZ393887 QAV393223:QAV393887 QKR393223:QKR393887 QUN393223:QUN393887 REJ393223:REJ393887 ROF393223:ROF393887 RYB393223:RYB393887 SHX393223:SHX393887 SRT393223:SRT393887 TBP393223:TBP393887 TLL393223:TLL393887 TVH393223:TVH393887 UFD393223:UFD393887 UOZ393223:UOZ393887 UYV393223:UYV393887 VIR393223:VIR393887 VSN393223:VSN393887 WCJ393223:WCJ393887 WMF393223:WMF393887 WWB393223:WWB393887 T458759:T459423 JP458759:JP459423 TL458759:TL459423 ADH458759:ADH459423 AND458759:AND459423 AWZ458759:AWZ459423 BGV458759:BGV459423 BQR458759:BQR459423 CAN458759:CAN459423 CKJ458759:CKJ459423 CUF458759:CUF459423 DEB458759:DEB459423 DNX458759:DNX459423 DXT458759:DXT459423 EHP458759:EHP459423 ERL458759:ERL459423 FBH458759:FBH459423 FLD458759:FLD459423 FUZ458759:FUZ459423 GEV458759:GEV459423 GOR458759:GOR459423 GYN458759:GYN459423 HIJ458759:HIJ459423 HSF458759:HSF459423 ICB458759:ICB459423 ILX458759:ILX459423 IVT458759:IVT459423 JFP458759:JFP459423 JPL458759:JPL459423 JZH458759:JZH459423 KJD458759:KJD459423 KSZ458759:KSZ459423 LCV458759:LCV459423 LMR458759:LMR459423 LWN458759:LWN459423 MGJ458759:MGJ459423 MQF458759:MQF459423 NAB458759:NAB459423 NJX458759:NJX459423 NTT458759:NTT459423 ODP458759:ODP459423 ONL458759:ONL459423 OXH458759:OXH459423 PHD458759:PHD459423 PQZ458759:PQZ459423 QAV458759:QAV459423 QKR458759:QKR459423 QUN458759:QUN459423 REJ458759:REJ459423 ROF458759:ROF459423 RYB458759:RYB459423 SHX458759:SHX459423 SRT458759:SRT459423 TBP458759:TBP459423 TLL458759:TLL459423 TVH458759:TVH459423 UFD458759:UFD459423 UOZ458759:UOZ459423 UYV458759:UYV459423 VIR458759:VIR459423 VSN458759:VSN459423 WCJ458759:WCJ459423 WMF458759:WMF459423 WWB458759:WWB459423 T524295:T524959 JP524295:JP524959 TL524295:TL524959 ADH524295:ADH524959 AND524295:AND524959 AWZ524295:AWZ524959 BGV524295:BGV524959 BQR524295:BQR524959 CAN524295:CAN524959 CKJ524295:CKJ524959 CUF524295:CUF524959 DEB524295:DEB524959 DNX524295:DNX524959 DXT524295:DXT524959 EHP524295:EHP524959 ERL524295:ERL524959 FBH524295:FBH524959 FLD524295:FLD524959 FUZ524295:FUZ524959 GEV524295:GEV524959 GOR524295:GOR524959 GYN524295:GYN524959 HIJ524295:HIJ524959 HSF524295:HSF524959 ICB524295:ICB524959 ILX524295:ILX524959 IVT524295:IVT524959 JFP524295:JFP524959 JPL524295:JPL524959 JZH524295:JZH524959 KJD524295:KJD524959 KSZ524295:KSZ524959 LCV524295:LCV524959 LMR524295:LMR524959 LWN524295:LWN524959 MGJ524295:MGJ524959 MQF524295:MQF524959 NAB524295:NAB524959 NJX524295:NJX524959 NTT524295:NTT524959 ODP524295:ODP524959 ONL524295:ONL524959 OXH524295:OXH524959 PHD524295:PHD524959 PQZ524295:PQZ524959 QAV524295:QAV524959 QKR524295:QKR524959 QUN524295:QUN524959 REJ524295:REJ524959 ROF524295:ROF524959 RYB524295:RYB524959 SHX524295:SHX524959 SRT524295:SRT524959 TBP524295:TBP524959 TLL524295:TLL524959 TVH524295:TVH524959 UFD524295:UFD524959 UOZ524295:UOZ524959 UYV524295:UYV524959 VIR524295:VIR524959 VSN524295:VSN524959 WCJ524295:WCJ524959 WMF524295:WMF524959 WWB524295:WWB524959 T589831:T590495 JP589831:JP590495 TL589831:TL590495 ADH589831:ADH590495 AND589831:AND590495 AWZ589831:AWZ590495 BGV589831:BGV590495 BQR589831:BQR590495 CAN589831:CAN590495 CKJ589831:CKJ590495 CUF589831:CUF590495 DEB589831:DEB590495 DNX589831:DNX590495 DXT589831:DXT590495 EHP589831:EHP590495 ERL589831:ERL590495 FBH589831:FBH590495 FLD589831:FLD590495 FUZ589831:FUZ590495 GEV589831:GEV590495 GOR589831:GOR590495 GYN589831:GYN590495 HIJ589831:HIJ590495 HSF589831:HSF590495 ICB589831:ICB590495 ILX589831:ILX590495 IVT589831:IVT590495 JFP589831:JFP590495 JPL589831:JPL590495 JZH589831:JZH590495 KJD589831:KJD590495 KSZ589831:KSZ590495 LCV589831:LCV590495 LMR589831:LMR590495 LWN589831:LWN590495 MGJ589831:MGJ590495 MQF589831:MQF590495 NAB589831:NAB590495 NJX589831:NJX590495 NTT589831:NTT590495 ODP589831:ODP590495 ONL589831:ONL590495 OXH589831:OXH590495 PHD589831:PHD590495 PQZ589831:PQZ590495 QAV589831:QAV590495 QKR589831:QKR590495 QUN589831:QUN590495 REJ589831:REJ590495 ROF589831:ROF590495 RYB589831:RYB590495 SHX589831:SHX590495 SRT589831:SRT590495 TBP589831:TBP590495 TLL589831:TLL590495 TVH589831:TVH590495 UFD589831:UFD590495 UOZ589831:UOZ590495 UYV589831:UYV590495 VIR589831:VIR590495 VSN589831:VSN590495 WCJ589831:WCJ590495 WMF589831:WMF590495 WWB589831:WWB590495 T655367:T656031 JP655367:JP656031 TL655367:TL656031 ADH655367:ADH656031 AND655367:AND656031 AWZ655367:AWZ656031 BGV655367:BGV656031 BQR655367:BQR656031 CAN655367:CAN656031 CKJ655367:CKJ656031 CUF655367:CUF656031 DEB655367:DEB656031 DNX655367:DNX656031 DXT655367:DXT656031 EHP655367:EHP656031 ERL655367:ERL656031 FBH655367:FBH656031 FLD655367:FLD656031 FUZ655367:FUZ656031 GEV655367:GEV656031 GOR655367:GOR656031 GYN655367:GYN656031 HIJ655367:HIJ656031 HSF655367:HSF656031 ICB655367:ICB656031 ILX655367:ILX656031 IVT655367:IVT656031 JFP655367:JFP656031 JPL655367:JPL656031 JZH655367:JZH656031 KJD655367:KJD656031 KSZ655367:KSZ656031 LCV655367:LCV656031 LMR655367:LMR656031 LWN655367:LWN656031 MGJ655367:MGJ656031 MQF655367:MQF656031 NAB655367:NAB656031 NJX655367:NJX656031 NTT655367:NTT656031 ODP655367:ODP656031 ONL655367:ONL656031 OXH655367:OXH656031 PHD655367:PHD656031 PQZ655367:PQZ656031 QAV655367:QAV656031 QKR655367:QKR656031 QUN655367:QUN656031 REJ655367:REJ656031 ROF655367:ROF656031 RYB655367:RYB656031 SHX655367:SHX656031 SRT655367:SRT656031 TBP655367:TBP656031 TLL655367:TLL656031 TVH655367:TVH656031 UFD655367:UFD656031 UOZ655367:UOZ656031 UYV655367:UYV656031 VIR655367:VIR656031 VSN655367:VSN656031 WCJ655367:WCJ656031 WMF655367:WMF656031 WWB655367:WWB656031 T720903:T721567 JP720903:JP721567 TL720903:TL721567 ADH720903:ADH721567 AND720903:AND721567 AWZ720903:AWZ721567 BGV720903:BGV721567 BQR720903:BQR721567 CAN720903:CAN721567 CKJ720903:CKJ721567 CUF720903:CUF721567 DEB720903:DEB721567 DNX720903:DNX721567 DXT720903:DXT721567 EHP720903:EHP721567 ERL720903:ERL721567 FBH720903:FBH721567 FLD720903:FLD721567 FUZ720903:FUZ721567 GEV720903:GEV721567 GOR720903:GOR721567 GYN720903:GYN721567 HIJ720903:HIJ721567 HSF720903:HSF721567 ICB720903:ICB721567 ILX720903:ILX721567 IVT720903:IVT721567 JFP720903:JFP721567 JPL720903:JPL721567 JZH720903:JZH721567 KJD720903:KJD721567 KSZ720903:KSZ721567 LCV720903:LCV721567 LMR720903:LMR721567 LWN720903:LWN721567 MGJ720903:MGJ721567 MQF720903:MQF721567 NAB720903:NAB721567 NJX720903:NJX721567 NTT720903:NTT721567 ODP720903:ODP721567 ONL720903:ONL721567 OXH720903:OXH721567 PHD720903:PHD721567 PQZ720903:PQZ721567 QAV720903:QAV721567 QKR720903:QKR721567 QUN720903:QUN721567 REJ720903:REJ721567 ROF720903:ROF721567 RYB720903:RYB721567 SHX720903:SHX721567 SRT720903:SRT721567 TBP720903:TBP721567 TLL720903:TLL721567 TVH720903:TVH721567 UFD720903:UFD721567 UOZ720903:UOZ721567 UYV720903:UYV721567 VIR720903:VIR721567 VSN720903:VSN721567 WCJ720903:WCJ721567 WMF720903:WMF721567 WWB720903:WWB721567 T786439:T787103 JP786439:JP787103 TL786439:TL787103 ADH786439:ADH787103 AND786439:AND787103 AWZ786439:AWZ787103 BGV786439:BGV787103 BQR786439:BQR787103 CAN786439:CAN787103 CKJ786439:CKJ787103 CUF786439:CUF787103 DEB786439:DEB787103 DNX786439:DNX787103 DXT786439:DXT787103 EHP786439:EHP787103 ERL786439:ERL787103 FBH786439:FBH787103 FLD786439:FLD787103 FUZ786439:FUZ787103 GEV786439:GEV787103 GOR786439:GOR787103 GYN786439:GYN787103 HIJ786439:HIJ787103 HSF786439:HSF787103 ICB786439:ICB787103 ILX786439:ILX787103 IVT786439:IVT787103 JFP786439:JFP787103 JPL786439:JPL787103 JZH786439:JZH787103 KJD786439:KJD787103 KSZ786439:KSZ787103 LCV786439:LCV787103 LMR786439:LMR787103 LWN786439:LWN787103 MGJ786439:MGJ787103 MQF786439:MQF787103 NAB786439:NAB787103 NJX786439:NJX787103 NTT786439:NTT787103 ODP786439:ODP787103 ONL786439:ONL787103 OXH786439:OXH787103 PHD786439:PHD787103 PQZ786439:PQZ787103 QAV786439:QAV787103 QKR786439:QKR787103 QUN786439:QUN787103 REJ786439:REJ787103 ROF786439:ROF787103 RYB786439:RYB787103 SHX786439:SHX787103 SRT786439:SRT787103 TBP786439:TBP787103 TLL786439:TLL787103 TVH786439:TVH787103 UFD786439:UFD787103 UOZ786439:UOZ787103 UYV786439:UYV787103 VIR786439:VIR787103 VSN786439:VSN787103 WCJ786439:WCJ787103 WMF786439:WMF787103 WWB786439:WWB787103 T851975:T852639 JP851975:JP852639 TL851975:TL852639 ADH851975:ADH852639 AND851975:AND852639 AWZ851975:AWZ852639 BGV851975:BGV852639 BQR851975:BQR852639 CAN851975:CAN852639 CKJ851975:CKJ852639 CUF851975:CUF852639 DEB851975:DEB852639 DNX851975:DNX852639 DXT851975:DXT852639 EHP851975:EHP852639 ERL851975:ERL852639 FBH851975:FBH852639 FLD851975:FLD852639 FUZ851975:FUZ852639 GEV851975:GEV852639 GOR851975:GOR852639 GYN851975:GYN852639 HIJ851975:HIJ852639 HSF851975:HSF852639 ICB851975:ICB852639 ILX851975:ILX852639 IVT851975:IVT852639 JFP851975:JFP852639 JPL851975:JPL852639 JZH851975:JZH852639 KJD851975:KJD852639 KSZ851975:KSZ852639 LCV851975:LCV852639 LMR851975:LMR852639 LWN851975:LWN852639 MGJ851975:MGJ852639 MQF851975:MQF852639 NAB851975:NAB852639 NJX851975:NJX852639 NTT851975:NTT852639 ODP851975:ODP852639 ONL851975:ONL852639 OXH851975:OXH852639 PHD851975:PHD852639 PQZ851975:PQZ852639 QAV851975:QAV852639 QKR851975:QKR852639 QUN851975:QUN852639 REJ851975:REJ852639 ROF851975:ROF852639 RYB851975:RYB852639 SHX851975:SHX852639 SRT851975:SRT852639 TBP851975:TBP852639 TLL851975:TLL852639 TVH851975:TVH852639 UFD851975:UFD852639 UOZ851975:UOZ852639 UYV851975:UYV852639 VIR851975:VIR852639 VSN851975:VSN852639 WCJ851975:WCJ852639 WMF851975:WMF852639 WWB851975:WWB852639 T917511:T918175 JP917511:JP918175 TL917511:TL918175 ADH917511:ADH918175 AND917511:AND918175 AWZ917511:AWZ918175 BGV917511:BGV918175 BQR917511:BQR918175 CAN917511:CAN918175 CKJ917511:CKJ918175 CUF917511:CUF918175 DEB917511:DEB918175 DNX917511:DNX918175 DXT917511:DXT918175 EHP917511:EHP918175 ERL917511:ERL918175 FBH917511:FBH918175 FLD917511:FLD918175 FUZ917511:FUZ918175 GEV917511:GEV918175 GOR917511:GOR918175 GYN917511:GYN918175 HIJ917511:HIJ918175 HSF917511:HSF918175 ICB917511:ICB918175 ILX917511:ILX918175 IVT917511:IVT918175 JFP917511:JFP918175 JPL917511:JPL918175 JZH917511:JZH918175 KJD917511:KJD918175 KSZ917511:KSZ918175 LCV917511:LCV918175 LMR917511:LMR918175 LWN917511:LWN918175 MGJ917511:MGJ918175 MQF917511:MQF918175 NAB917511:NAB918175 NJX917511:NJX918175 NTT917511:NTT918175 ODP917511:ODP918175 ONL917511:ONL918175 OXH917511:OXH918175 PHD917511:PHD918175 PQZ917511:PQZ918175 QAV917511:QAV918175 QKR917511:QKR918175 QUN917511:QUN918175 REJ917511:REJ918175 ROF917511:ROF918175 RYB917511:RYB918175 SHX917511:SHX918175 SRT917511:SRT918175 TBP917511:TBP918175 TLL917511:TLL918175 TVH917511:TVH918175 UFD917511:UFD918175 UOZ917511:UOZ918175 UYV917511:UYV918175 VIR917511:VIR918175 VSN917511:VSN918175 WCJ917511:WCJ918175 WMF917511:WMF918175 WWB917511:WWB918175 T983047:T983711 JP983047:JP983711 TL983047:TL983711 ADH983047:ADH983711 AND983047:AND983711 AWZ983047:AWZ983711 BGV983047:BGV983711 BQR983047:BQR983711 CAN983047:CAN983711 CKJ983047:CKJ983711 CUF983047:CUF983711 DEB983047:DEB983711 DNX983047:DNX983711 DXT983047:DXT983711 EHP983047:EHP983711 ERL983047:ERL983711 FBH983047:FBH983711 FLD983047:FLD983711 FUZ983047:FUZ983711 GEV983047:GEV983711 GOR983047:GOR983711 GYN983047:GYN983711 HIJ983047:HIJ983711 HSF983047:HSF983711 ICB983047:ICB983711 ILX983047:ILX983711 IVT983047:IVT983711 JFP983047:JFP983711 JPL983047:JPL983711 JZH983047:JZH983711 KJD983047:KJD983711 KSZ983047:KSZ983711 LCV983047:LCV983711 LMR983047:LMR983711 LWN983047:LWN983711 MGJ983047:MGJ983711 MQF983047:MQF983711 NAB983047:NAB983711 NJX983047:NJX983711 NTT983047:NTT983711 ODP983047:ODP983711 ONL983047:ONL983711 OXH983047:OXH983711 PHD983047:PHD983711 PQZ983047:PQZ983711 QAV983047:QAV983711 QKR983047:QKR983711 QUN983047:QUN983711 REJ983047:REJ983711 ROF983047:ROF983711 RYB983047:RYB983711 SHX983047:SHX983711 SRT983047:SRT983711 TBP983047:TBP983711 TLL983047:TLL983711 TVH983047:TVH983711 UFD983047:UFD983711 UOZ983047:UOZ983711 UYV983047:UYV983711 VIR983047:VIR983711 VSN983047:VSN983711 WCJ983047:WCJ983711 WMF983047:WMF983711 WWB983047:WWB983711" xr:uid="{04BF7B47-F14E-488E-AC54-98DF08C1D212}">
      <formula1>УКЗ</formula1>
      <formula2>0</formula2>
    </dataValidation>
  </dataValidations>
  <pageMargins left="0" right="0" top="0" bottom="0" header="0.51181102362204722" footer="0.51181102362204722"/>
  <pageSetup paperSize="9" scale="45" firstPageNumber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365</vt:i4>
      </vt:variant>
    </vt:vector>
  </HeadingPairs>
  <TitlesOfParts>
    <vt:vector size="367" baseType="lpstr">
      <vt:lpstr>Закупки</vt:lpstr>
      <vt:lpstr>Лист1</vt:lpstr>
      <vt:lpstr>Закупки!Z_00B20E82_2CB8_4520_B1B6_948A9371E4AB__wvu_FilterData</vt:lpstr>
      <vt:lpstr>Закупки!Z_011CEDB1_AC16_4815_B224_14D4E85E895F__wvu_FilterData</vt:lpstr>
      <vt:lpstr>Закупки!Z_014AECEB_323D_4EF4_AC25_8DE5788CD3C1__wvu_FilterData</vt:lpstr>
      <vt:lpstr>Закупки!Z_016AD79D_156B_45FF_8659_1E7A4B54E73F__wvu_FilterData</vt:lpstr>
      <vt:lpstr>Закупки!Z_0179E4CD_F6E7_4BDF_917A_88E2F1EAC680__wvu_FilterData</vt:lpstr>
      <vt:lpstr>Закупки!Z_01F69AB8_A073_4230_A87B_F32DEB24B7E0__wvu_FilterData</vt:lpstr>
      <vt:lpstr>Закупки!Z_0369E3AC_A533_42A9_8078_3C598B909404__wvu_FilterData</vt:lpstr>
      <vt:lpstr>Закупки!Z_039AA2DE_7AAF_4F90_BC40_B02849895805__wvu_FilterData</vt:lpstr>
      <vt:lpstr>Закупки!Z_055CB7B1_2151_4779_90DA_33A41716B8B5__wvu_FilterData</vt:lpstr>
      <vt:lpstr>Закупки!Z_0666D547_E828_43D8_9FEF_4047D6A53627__wvu_FilterData</vt:lpstr>
      <vt:lpstr>Закупки!Z_07DFA1DE_B162_4D9A_9EFE_09571CB571C5__wvu_FilterData</vt:lpstr>
      <vt:lpstr>Закупки!Z_087FBA3B_4260_4580_99AD_68BE3A03B711__wvu_FilterData</vt:lpstr>
      <vt:lpstr>Закупки!Z_08B0AE69_30FD_47DA_A0D5_CF92C8A9C8A3__wvu_FilterData</vt:lpstr>
      <vt:lpstr>Закупки!Z_08C21D6B_9334_4C6A_9E19_3E0D6DC63070__wvu_FilterData</vt:lpstr>
      <vt:lpstr>Закупки!Z_09F15106_97AB_433A_9527_CEBCC21589C4__wvu_FilterData</vt:lpstr>
      <vt:lpstr>Закупки!Z_0B6BE38A_869F_437A_8C2C_EEEA6A9A6587__wvu_FilterData</vt:lpstr>
      <vt:lpstr>Закупки!Z_0C9DC52D_5C19_4062_8341_55BFC230F475__wvu_FilterData</vt:lpstr>
      <vt:lpstr>Закупки!Z_0D01CDB2_97D8_4025_8742_0B19FE0AB2EB__wvu_FilterData</vt:lpstr>
      <vt:lpstr>Закупки!Z_0D43EC48_5646_415F_99D7_39E7D9D93BFB__wvu_FilterData</vt:lpstr>
      <vt:lpstr>Закупки!Z_0E0D1ECB_E263_4010_B616_40825760220D__wvu_FilterData</vt:lpstr>
      <vt:lpstr>Закупки!Z_0F217FEA_1B95_476C_A02C_1F1294976CA5__wvu_FilterData</vt:lpstr>
      <vt:lpstr>Закупки!Z_0F7FC84B_B964_486F_8100_547F1231B1EF__wvu_FilterData</vt:lpstr>
      <vt:lpstr>Закупки!Z_109A26DC_6996_4561_8466_FD909DB404C7__wvu_FilterData</vt:lpstr>
      <vt:lpstr>Закупки!Z_121C823D_05FA_4140_B132_3FD59C01D536__wvu_FilterData</vt:lpstr>
      <vt:lpstr>Закупки!Z_12777881_A6E2_4392_8802_4E5AFA459A3E__wvu_FilterData</vt:lpstr>
      <vt:lpstr>Закупки!Z_1363B845_308D_47FA_B506_681192FDD3D9__wvu_FilterData</vt:lpstr>
      <vt:lpstr>Закупки!Z_138D5FB8_E4BD_4DCD_AAC7_CEA735DD12C4__wvu_FilterData</vt:lpstr>
      <vt:lpstr>Закупки!Z_13E1569C_137D_47D0_97C0_F7238F340F42__wvu_FilterData</vt:lpstr>
      <vt:lpstr>Закупки!Z_14273F5F_B5B1_4FA6_8F09_A8166C5D4FCA__wvu_FilterData</vt:lpstr>
      <vt:lpstr>Закупки!Z_14E151EE_53C5_4CEA_A249_B01A2DC524EB__wvu_FilterData</vt:lpstr>
      <vt:lpstr>Закупки!Z_15447063_C2CA_49AD_9F5B_291BB36089F1__wvu_FilterData</vt:lpstr>
      <vt:lpstr>Закупки!Z_165B02E6_EE32_4656_9EED_E66CB15F6E82__wvu_FilterData</vt:lpstr>
      <vt:lpstr>Закупки!Z_16A76F5A_D819_4209_AFF6_79D4E0C28428__wvu_FilterData</vt:lpstr>
      <vt:lpstr>Закупки!Z_16DC846A_A7F3_4E5A_97AC_4A3E46E16831__wvu_FilterData</vt:lpstr>
      <vt:lpstr>Закупки!Z_1756F9A4_5189_4040_BDCC_546A87F12A8C__wvu_FilterData</vt:lpstr>
      <vt:lpstr>Закупки!Z_1780CD81_0D70_4F96_B3B0_26D8C59CD664__wvu_FilterData</vt:lpstr>
      <vt:lpstr>Закупки!Z_17AF2BA4_518A_420F_BAE0_591C63F3CA4B__wvu_FilterData</vt:lpstr>
      <vt:lpstr>Закупки!Z_17BB5E39_F9A5_4A8A_8832_D2D78D739458__wvu_FilterData</vt:lpstr>
      <vt:lpstr>Закупки!Z_193A6462_F349_4705_915D_7A9A62AB9F26__wvu_FilterData</vt:lpstr>
      <vt:lpstr>Закупки!Z_195F9305_7077_498E_9D86_9EF0E65BE77A__wvu_FilterData</vt:lpstr>
      <vt:lpstr>Закупки!Z_1AA02995_F942_4C82_AB0F_53EAD481A861__wvu_FilterData</vt:lpstr>
      <vt:lpstr>Закупки!Z_1B1042E4_7626_48F5_82C6_9811A6F6420E__wvu_FilterData</vt:lpstr>
      <vt:lpstr>Закупки!Z_1B2A8520_F879_4D0D_A788_A8892B38D9EE__wvu_FilterData</vt:lpstr>
      <vt:lpstr>Закупки!Z_1BA0FACB_B375_4AD3_BFA0_8A2F3E694678__wvu_FilterData</vt:lpstr>
      <vt:lpstr>Закупки!Z_1BCBC26F_41C0_4BD1_B64C_642FD7AED0C3__wvu_FilterData</vt:lpstr>
      <vt:lpstr>Закупки!Z_1CF6EF36_805F_4101_9B58_DBAAABD54F30__wvu_FilterData</vt:lpstr>
      <vt:lpstr>Закупки!Z_1D8E6691_E370_495D_8690_A7BD95E24F4D__wvu_FilterData</vt:lpstr>
      <vt:lpstr>Закупки!Z_1DEC0F3E_37A6_4F12_8DDC_C074899E5C28__wvu_FilterData</vt:lpstr>
      <vt:lpstr>Закупки!Z_1E6F78EA_933A_4AC0_8117_AC3305506636__wvu_FilterData</vt:lpstr>
      <vt:lpstr>Закупки!Z_1EAE7E64_26FA_4DBD_9B52_D5E2A95027BA__wvu_FilterData</vt:lpstr>
      <vt:lpstr>Закупки!Z_1F29F89E_14B3_4DE3_9253_3C42695F291B__wvu_FilterData</vt:lpstr>
      <vt:lpstr>Закупки!Z_1F3ECCF0_3827_4E9D_80F4_2DF1ED68F5EA__wvu_FilterData</vt:lpstr>
      <vt:lpstr>Закупки!Z_20264615_C693_4703_8CC7_C8990E1B24FC__wvu_FilterData</vt:lpstr>
      <vt:lpstr>Закупки!Z_2035A022_1A16_4351_AECD_BE562BC4059C__wvu_FilterData</vt:lpstr>
      <vt:lpstr>Закупки!Z_20C3CFCF_DAC5_4BF4_AA01_2986D90EC4C5__wvu_FilterData</vt:lpstr>
      <vt:lpstr>Закупки!Z_218368F7_1058_49A9_8657_63B0596091B5__wvu_FilterData</vt:lpstr>
      <vt:lpstr>Закупки!Z_22DFC25E_E858_457A_8B23_E19577F11C35__wvu_FilterData</vt:lpstr>
      <vt:lpstr>Закупки!Z_231D2615_5F8F_43E5_8DE6_FD749AD8C0E3__wvu_FilterData</vt:lpstr>
      <vt:lpstr>Закупки!Z_24A83911_5442_4CF2_9169_48EE2E74A36F__wvu_FilterData</vt:lpstr>
      <vt:lpstr>Закупки!Z_2567130E_6F47_4DD9_807C_F721E5290A71__wvu_FilterData</vt:lpstr>
      <vt:lpstr>Закупки!Z_25C1C006_C74D_4C8F_A5CC_919A7272FA88__wvu_FilterData</vt:lpstr>
      <vt:lpstr>Закупки!Z_2611E256_3F9A_4A09_901E_C725794D7C91__wvu_FilterData</vt:lpstr>
      <vt:lpstr>Закупки!Z_26ED2157_8D6A_44F0_B82D_39A83AFEE4C0__wvu_FilterData</vt:lpstr>
      <vt:lpstr>Закупки!Z_27167B67_5AA6_4931_BF81_707C08A92FFA__wvu_FilterData</vt:lpstr>
      <vt:lpstr>Закупки!Z_28129C27_80FC_4203_A543_4C900A2F35EC__wvu_FilterData</vt:lpstr>
      <vt:lpstr>Закупки!Z_28146F8D_4103_4481_A021_78D9630AAD08__wvu_FilterData</vt:lpstr>
      <vt:lpstr>Закупки!Z_28CCE00F_A619_40F6_9BFC_88C153E17F9A__wvu_FilterData</vt:lpstr>
      <vt:lpstr>Закупки!Z_29076FB8_0782_43B4_B395_49F69292DDC5__wvu_FilterData</vt:lpstr>
      <vt:lpstr>Закупки!Z_2C01893A_BA9A_4382_ACBE_5C79C8840097__wvu_FilterData</vt:lpstr>
      <vt:lpstr>Закупки!Z_2C432394_DAEA_433E_9C2D_72B9D43B50F8__wvu_FilterData</vt:lpstr>
      <vt:lpstr>Закупки!Z_2F284ACD_6D90_4B44_B8F9_328ED119ABE1__wvu_FilterData</vt:lpstr>
      <vt:lpstr>Закупки!Z_2F378E4F_4E0A_400E_A7BE_87805D9F1674__wvu_FilterData</vt:lpstr>
      <vt:lpstr>Закупки!Z_2F7A7E14_5231_4088_A7B2_7842FD7DC024__wvu_FilterData</vt:lpstr>
      <vt:lpstr>Закупки!Z_30343489_E44C_40E4_9A6F_2AC21B99713F__wvu_FilterData</vt:lpstr>
      <vt:lpstr>Закупки!Z_3177DCF6_AD08_49F1_A409_0C871ACDDFAB__wvu_FilterData</vt:lpstr>
      <vt:lpstr>Закупки!Z_3183FC37_5C1D_4D44_8BB4_EDD3A0971B19__wvu_FilterData</vt:lpstr>
      <vt:lpstr>Закупки!Z_327C6F1E_76C1_4A32_81C2_E4DD6564EE15__wvu_FilterData</vt:lpstr>
      <vt:lpstr>Закупки!Z_33D8970D_FCE0_4CBF_B33E_DE3623355E29__wvu_FilterData</vt:lpstr>
      <vt:lpstr>Закупки!Z_35575A1F_A3E3_41F1_990F_8F13470DB165__wvu_FilterData</vt:lpstr>
      <vt:lpstr>Закупки!Z_368D6E9F_7CFF_4448_8717_016778A09A5E__wvu_FilterData</vt:lpstr>
      <vt:lpstr>Закупки!Z_377F7048_FC95_4B19_A34C_212DA15733E2__wvu_FilterData</vt:lpstr>
      <vt:lpstr>Закупки!Z_37CE66A5_5F67_4D38_8E1A_1E30732F6F1F__wvu_FilterData</vt:lpstr>
      <vt:lpstr>Закупки!Z_3995340F_1F43_43C6_9312_61843B4B8580__wvu_FilterData</vt:lpstr>
      <vt:lpstr>Закупки!Z_3A3815D2_7327_4950_B383_3BBDDEFE276F__wvu_FilterData</vt:lpstr>
      <vt:lpstr>Закупки!Z_3B724648_221E_46BC_819A_6BFD3B1E2A23__wvu_FilterData</vt:lpstr>
      <vt:lpstr>Закупки!Z_3BA37522_9A86_47D5_8C5B_5DB31E229B77__wvu_FilterData</vt:lpstr>
      <vt:lpstr>Закупки!Z_3BBFB7F2_232B_435E_AC3F_6DDA32C845C7__wvu_FilterData</vt:lpstr>
      <vt:lpstr>Закупки!Z_3BEC3947_BB28_466C_A519_E677CEA9AB1F__wvu_FilterData</vt:lpstr>
      <vt:lpstr>Закупки!Z_3C02C654_03A8_4DDB_8D0F_E8FD30E73875__wvu_FilterData</vt:lpstr>
      <vt:lpstr>Закупки!Z_3F8277C7_6F67_4641_A883_6C86EEEE47BE__wvu_FilterData</vt:lpstr>
      <vt:lpstr>Закупки!Z_4168BC89_3527_4626_9C8F_05243BC034B2__wvu_FilterData</vt:lpstr>
      <vt:lpstr>Закупки!Z_43517855_AF25_4FF9_896A_92F2177E8206__wvu_FilterData</vt:lpstr>
      <vt:lpstr>Закупки!Z_43E3FD9E_E669_4787_A5C4_C3F615C8C242__wvu_FilterData</vt:lpstr>
      <vt:lpstr>Закупки!Z_46519F50_87DD_4517_82D1_CCE86CF28B79__wvu_FilterData</vt:lpstr>
      <vt:lpstr>Закупки!Z_47FCC6A8_B072_4C26_856D_CF03A8AB982B__wvu_FilterData</vt:lpstr>
      <vt:lpstr>Закупки!Z_4880AC95_25DC_4126_85F1_9367857194B7__wvu_FilterData</vt:lpstr>
      <vt:lpstr>Закупки!Z_49758D11_5FA8_46E3_AE6B_0677F1C33467__wvu_FilterData</vt:lpstr>
      <vt:lpstr>Закупки!Z_49901E40_2EEC_4AA0_83F5_D2124E5AE469__wvu_FilterData</vt:lpstr>
      <vt:lpstr>Закупки!Z_4A383A78_6723_4464_9594_EC6B8A6835A1__wvu_FilterData</vt:lpstr>
      <vt:lpstr>Закупки!Z_4A9D15C7_A64D_4587_B6D5_3DD442F598F7__wvu_FilterData</vt:lpstr>
      <vt:lpstr>Закупки!Z_4B6D5907_52AE_4918_A21F_343E1B0BA7C8__wvu_FilterData</vt:lpstr>
      <vt:lpstr>Закупки!Z_4BD73CA7_892D_4698_9E1F_970A8AB70B5F__wvu_FilterData</vt:lpstr>
      <vt:lpstr>Закупки!Z_4D8AAEA4_7B41_40E4_A77A_3EE645116E07__wvu_FilterData</vt:lpstr>
      <vt:lpstr>Закупки!Z_4FDEC579_B880_41DB_A157_D852FC5A41C4__wvu_FilterData</vt:lpstr>
      <vt:lpstr>Закупки!Z_5041F34D_713C_488B_A2D6_7E01BF55C8B8__wvu_FilterData</vt:lpstr>
      <vt:lpstr>Закупки!Z_511A0750_0D06_4754_918B_9060B43E06EF__wvu_FilterData</vt:lpstr>
      <vt:lpstr>Закупки!Z_512B072D_5819_477E_AF45_144876BE928E__wvu_FilterData</vt:lpstr>
      <vt:lpstr>Закупки!Z_515F203F_23D8_44FC_A0C2_6DA393763A6E__wvu_FilterData</vt:lpstr>
      <vt:lpstr>Закупки!Z_52DA0CE3_A30B_470E_98AB_F2ADF1D25AC5__wvu_FilterData</vt:lpstr>
      <vt:lpstr>Закупки!Z_5357350D_B4B7_4EDE_B66E_0B9C566B9D02__wvu_FilterData</vt:lpstr>
      <vt:lpstr>Закупки!Z_53F36EC9_B00C_402A_9669_BAEA1A9C123F__wvu_FilterData</vt:lpstr>
      <vt:lpstr>Закупки!Z_550AC498_64DF_4320_AA6B_6CF12AC0C479__wvu_FilterData</vt:lpstr>
      <vt:lpstr>Закупки!Z_56363C28_EFBA_42CD_8836_1845EE0819B5__wvu_FilterData</vt:lpstr>
      <vt:lpstr>Закупки!Z_56F3BD2B_1003_48C2_8329_C301671D6252__wvu_FilterData</vt:lpstr>
      <vt:lpstr>Закупки!Z_57C35ABC_EC9B_4A1B_9FC3_2280840041F8__wvu_FilterData</vt:lpstr>
      <vt:lpstr>Закупки!Z_5909A50A_F651_4A2C_ACB4_5382EB817023__wvu_FilterData</vt:lpstr>
      <vt:lpstr>Закупки!Z_593AE565_6ACE_4C61_BF24_AAFB55CB3D8C__wvu_FilterData</vt:lpstr>
      <vt:lpstr>Закупки!Z_5A2189CF_D9B1_4716_85ED_03F322CA09CA__wvu_FilterData</vt:lpstr>
      <vt:lpstr>Закупки!Z_5A44A144_8C9C_448C_9DDF_70C33055AFF0__wvu_FilterData</vt:lpstr>
      <vt:lpstr>Закупки!Z_5B54B8BF_A8BF_43CC_887C_F693BCBE7A45__wvu_FilterData</vt:lpstr>
      <vt:lpstr>Закупки!Z_5C1233E6_24F2_43E0_929B_318DAC8BEE54__wvu_FilterData</vt:lpstr>
      <vt:lpstr>Закупки!Z_5C18E68D_2252_48C7_BBBC_659670CCC8E4__wvu_FilterData</vt:lpstr>
      <vt:lpstr>Закупки!Z_5D4C0232_7FE5_4B50_8D64_8FE3C9948713__wvu_FilterData</vt:lpstr>
      <vt:lpstr>Закупки!Z_5DC110C0_8F6C_4BFA_ACC7_A733AEE7F241__wvu_FilterData</vt:lpstr>
      <vt:lpstr>Закупки!Z_5DCBB4D1_7D32_48F2_A2CD_07109696D2F8__wvu_FilterData</vt:lpstr>
      <vt:lpstr>Закупки!Z_60E31984_485D_49E8_923A_A630AD8F0D3D__wvu_FilterData</vt:lpstr>
      <vt:lpstr>Закупки!Z_6126E480_3CB3_4F2F_9054_06CB8FBD6453__wvu_FilterData</vt:lpstr>
      <vt:lpstr>Закупки!Z_6192E993_E8C5_4FD1_9DA4_FC181A7DEEF5__wvu_FilterData</vt:lpstr>
      <vt:lpstr>Закупки!Z_6209ECBC_3026_42AD_A867_65D1DA9319F1__wvu_FilterData</vt:lpstr>
      <vt:lpstr>Закупки!Z_62BC8782_639F_4EDE_90A2_81E9148BCC8A__wvu_FilterData</vt:lpstr>
      <vt:lpstr>Закупки!Z_6483C5C0_0DC5_4946_BDD8_CF5595103A01__wvu_FilterData</vt:lpstr>
      <vt:lpstr>Закупки!Z_6547A324_B232_4DE6_8505_52ABA7D9C487__wvu_FilterData</vt:lpstr>
      <vt:lpstr>Закупки!Z_65D3111D_48E9_4996_BB7C_BF2AA04739C1__wvu_FilterData</vt:lpstr>
      <vt:lpstr>Закупки!Z_662164B8_F933_453E_B808_A8B121D5B8B9__wvu_FilterData</vt:lpstr>
      <vt:lpstr>Закупки!Z_6653C072_8312_47C7_BC8F_CB3A646D3694__wvu_FilterData</vt:lpstr>
      <vt:lpstr>Закупки!Z_66A30B47_9BFA_4EA9_9C91_90B0B3362EF8__wvu_FilterData</vt:lpstr>
      <vt:lpstr>Закупки!Z_66B9952B_AF6E_4ACA_8C41_E5DC63A0CC3B__wvu_FilterData</vt:lpstr>
      <vt:lpstr>Закупки!Z_66D89257_355E_4F32_B221_F7353F7D7F6D__wvu_FilterData</vt:lpstr>
      <vt:lpstr>Закупки!Z_68AAF904_BA78_4638_A0B8_55ADB6EAAC3F__wvu_FilterData</vt:lpstr>
      <vt:lpstr>Закупки!Z_68D13049_2148_4FA0_865C_3FD80C4268D6__wvu_FilterData</vt:lpstr>
      <vt:lpstr>Закупки!Z_693C9476_A17C_4282_845E_963DA8CCA73D__wvu_FilterData</vt:lpstr>
      <vt:lpstr>Закупки!Z_6998788B_6999_4368_8137_3C2B5DC5AC27__wvu_FilterData</vt:lpstr>
      <vt:lpstr>Закупки!Z_69A9F9B7_3222_4486_ACBA_EF7CC571C5DB__wvu_FilterData</vt:lpstr>
      <vt:lpstr>Закупки!Z_69B8AF13_B966_4452_B0CE_A74E399397F4__wvu_FilterData</vt:lpstr>
      <vt:lpstr>Закупки!Z_6A04CE3F_DF58_4A81_B035_6BCFF39EF245__wvu_FilterData</vt:lpstr>
      <vt:lpstr>Закупки!Z_6A641327_BDC8_41CF_9DA2_C8A4C1398FF1__wvu_FilterData</vt:lpstr>
      <vt:lpstr>Закупки!Z_6BA17215_B518_4EBC_8107_03860670C1E5__wvu_FilterData</vt:lpstr>
      <vt:lpstr>Закупки!Z_6C9ECA93_621E_4180_BE26_E5E75A74BD52__wvu_FilterData</vt:lpstr>
      <vt:lpstr>Закупки!Z_6DDA80DF_EF06_4CEC_9513_03F17F6DFACE__wvu_FilterData</vt:lpstr>
      <vt:lpstr>Закупки!Z_6E58C227_0129_4CE3_8D57_0C1BF14EB983__wvu_FilterData</vt:lpstr>
      <vt:lpstr>Закупки!Z_6F881D41_65B1_4C74_8965_C077CEAA7C9C__wvu_FilterData</vt:lpstr>
      <vt:lpstr>Закупки!Z_6FCFDCA8_0CF9_4E71_872A_C0A83B879908__wvu_FilterData</vt:lpstr>
      <vt:lpstr>Закупки!Z_6FE9C90C_A65C_4A66_83E4_D0D8553D61FE__wvu_FilterData</vt:lpstr>
      <vt:lpstr>Закупки!Z_700E2367_0B81_4F05_A625_38E1A5605739__wvu_FilterData</vt:lpstr>
      <vt:lpstr>Закупки!Z_711E984A_C74B_4514_AF2D_97CD10D55617__wvu_FilterData</vt:lpstr>
      <vt:lpstr>Закупки!Z_71B40027_00C8_4820_B5BE_24FCFD9C529F__wvu_FilterData</vt:lpstr>
      <vt:lpstr>Закупки!Z_7261D766_27F2_4B02_B1BC_EF8632AEA01D__wvu_FilterData</vt:lpstr>
      <vt:lpstr>Закупки!Z_7316CAB6_5610_474F_8DAD_F7891432DC6E__wvu_FilterData</vt:lpstr>
      <vt:lpstr>Закупки!Z_7358A899_B20A_4B77_AC54_7F372A777263__wvu_FilterData</vt:lpstr>
      <vt:lpstr>Закупки!Z_7376224E_0CFA_42A0_B47A_3836554BB56D__wvu_FilterData</vt:lpstr>
      <vt:lpstr>Закупки!Z_745C1EFF_FC48_4B3C_A955_2378A898FDB8__wvu_FilterData</vt:lpstr>
      <vt:lpstr>Закупки!Z_75C2C80E_1D18_4D4B_8745_507192B658AF__wvu_FilterData</vt:lpstr>
      <vt:lpstr>Закупки!Z_75D67CCC_18C6_49BD_AE9B_95934A5EBFC0__wvu_FilterData</vt:lpstr>
      <vt:lpstr>Закупки!Z_76F4EB62_E446_4335_B064_1984DE1485AF__wvu_FilterData</vt:lpstr>
      <vt:lpstr>Закупки!Z_7704F936_4299_4D9F_86CE_FA0D49EE6F26__wvu_FilterData</vt:lpstr>
      <vt:lpstr>Закупки!Z_77BE30A5_FF8F_4F83_8147_29869BD2634D__wvu_FilterData</vt:lpstr>
      <vt:lpstr>Закупки!Z_79D0633D_D3B0_464F_B779_2A83188B8D32__wvu_FilterData</vt:lpstr>
      <vt:lpstr>Закупки!Z_7A237DCE_5917_4657_B8CA_7F40E835886D__wvu_FilterData</vt:lpstr>
      <vt:lpstr>Закупки!Z_7A764AF2_4856_456A_B72B_75765C730256__wvu_FilterData</vt:lpstr>
      <vt:lpstr>Закупки!Z_7E3B588A_0A0E_4773_A8F9_B700CEC3FDD7__wvu_FilterData</vt:lpstr>
      <vt:lpstr>Закупки!Z_7E47C9A1_1DAD_4DE5_9571_76481B68A3BC__wvu_FilterData</vt:lpstr>
      <vt:lpstr>Закупки!Z_7E7DCFAB_4B49_42E0_9EBC_3D72EBB5E6F1__wvu_FilterData</vt:lpstr>
      <vt:lpstr>Закупки!Z_7EAE1E02_210A_40AD_8BFC_76BC3E27FAB4__wvu_FilterData</vt:lpstr>
      <vt:lpstr>Закупки!Z_7F3C887E_1DC1_4F90_A959_199030F59694__wvu_FilterData</vt:lpstr>
      <vt:lpstr>Закупки!Z_7F63509D_2A17_4C76_AC7D_7CA9FA0D4213__wvu_FilterData</vt:lpstr>
      <vt:lpstr>Закупки!Z_7FB5AFF1_2808_4864_A72A_CE7086925AAB__wvu_FilterData</vt:lpstr>
      <vt:lpstr>Закупки!Z_7FBA80E2_577D_4A24_9CE4_9ACFB9FD4947__wvu_FilterData</vt:lpstr>
      <vt:lpstr>Закупки!Z_7FE5543D_6036_4D0C_B976_46C17DBC6A05__wvu_FilterData</vt:lpstr>
      <vt:lpstr>Закупки!Z_81437C55_CA69_4C71_94CB_73925CF1ED8F__wvu_FilterData</vt:lpstr>
      <vt:lpstr>Закупки!Z_81A27B2D_E5A9_47F4_80F7_E86ADD7C14B1__wvu_FilterData</vt:lpstr>
      <vt:lpstr>Закупки!Z_823E2FA6_2517_40E6_924B_8770C9977E04__wvu_FilterData</vt:lpstr>
      <vt:lpstr>Закупки!Z_82932D28_38AD_4B0C_B5A3_B6A4B8721FBF__wvu_FilterData</vt:lpstr>
      <vt:lpstr>Закупки!Z_838D4691_41DB_4506_A900_F429DB22EA17__wvu_FilterData</vt:lpstr>
      <vt:lpstr>Закупки!Z_838EFD84_838E_4752_81F0_EE9D17CFECE2__wvu_FilterData</vt:lpstr>
      <vt:lpstr>Закупки!Z_83C6D06F_435B_47C9_BE65_EB921F561457__wvu_FilterData</vt:lpstr>
      <vt:lpstr>Закупки!Z_83D218B9_9C66_46B8_9FF7_1F9F279E97FE__wvu_FilterData</vt:lpstr>
      <vt:lpstr>Закупки!Z_84C9BA22_852D_48E4_AD55_5F9B3C91D00E__wvu_FilterData</vt:lpstr>
      <vt:lpstr>Закупки!Z_852F0D65_D9E2_48C5_86C9_56BA90D481AB__wvu_FilterData</vt:lpstr>
      <vt:lpstr>Закупки!Z_85D8303C_77EE_42E2_9370_CBC201B9CA10__wvu_FilterData</vt:lpstr>
      <vt:lpstr>Закупки!Z_8643A502_5968_417E_A9BB_5120B79C9D95__wvu_FilterData</vt:lpstr>
      <vt:lpstr>Закупки!Z_868ACEA8_EEA6_490E_8963_CDD3D89DD229__wvu_FilterData</vt:lpstr>
      <vt:lpstr>Закупки!Z_86AE1024_D7F4_4764_AB1F_9B9484995E0B__wvu_FilterData</vt:lpstr>
      <vt:lpstr>Закупки!Z_86BFBB08_65A6_43E4_BABD_0D903925E484__wvu_FilterData</vt:lpstr>
      <vt:lpstr>Закупки!Z_8849387A_05A4_44B8_BBD3_3DE70FBBAD02__wvu_FilterData</vt:lpstr>
      <vt:lpstr>Закупки!Z_8951F6EE_8A65_44B7_AA5B_992A2CE8E541__wvu_FilterData</vt:lpstr>
      <vt:lpstr>Закупки!Z_8A50A205_41CD_424B_8550_3CF5D5F897D6__wvu_FilterData</vt:lpstr>
      <vt:lpstr>Закупки!Z_8A9ACD64_C5AB_4771_89E8_78F31889965A__wvu_FilterData</vt:lpstr>
      <vt:lpstr>Закупки!Z_8B7769C1_D580_4F8A_810F_256010900CD9__wvu_FilterData</vt:lpstr>
      <vt:lpstr>Закупки!Z_8BCD527E_D6D0_4A28_8899_0E90971868AE__wvu_FilterData</vt:lpstr>
      <vt:lpstr>Закупки!Z_8BD72C98_5F10_4CF3_8641_2ECEECB91C69__wvu_FilterData</vt:lpstr>
      <vt:lpstr>Закупки!Z_8C7BA350_A624_4074_B073_CFF3FBA97BB2__wvu_FilterData</vt:lpstr>
      <vt:lpstr>Закупки!Z_8D0A0CC4_E19D_4CCD_AAFA_E2CB2E4D5F94__wvu_FilterData</vt:lpstr>
      <vt:lpstr>Закупки!Z_8DDED845_CB30_4C45_9BB7_C1E907428186__wvu_FilterData</vt:lpstr>
      <vt:lpstr>Закупки!Z_8E3AF19F_F042_44B5_9726_7584E44A0ACA__wvu_FilterData</vt:lpstr>
      <vt:lpstr>Закупки!Z_8F446263_0E20_42C8_A000_884C734158F9__wvu_FilterData</vt:lpstr>
      <vt:lpstr>Закупки!Z_8FB15AB4_3247_4059_9EA5_0CB6AE023B65__wvu_FilterData</vt:lpstr>
      <vt:lpstr>Закупки!Z_9079BD18_6CD7_44BB_8DFB_07E33E22E345__wvu_FilterData</vt:lpstr>
      <vt:lpstr>Закупки!Z_91D802C2_3A7C_4671_B9C2_22EBFC90D50B__wvu_FilterData</vt:lpstr>
      <vt:lpstr>Закупки!Z_91DA15FE_A374_47D8_9315_25639D7325F1__wvu_FilterData</vt:lpstr>
      <vt:lpstr>Закупки!Z_922512C7_1AF8_40EC_9213_DAF25B352699__wvu_FilterData</vt:lpstr>
      <vt:lpstr>Закупки!Z_923921B5_540F_4892_BFE2_5082B8874236__wvu_FilterData</vt:lpstr>
      <vt:lpstr>Закупки!Z_95721AE6_39ED_4CB1_AA61_CA11172CE9A3__wvu_FilterData</vt:lpstr>
      <vt:lpstr>Закупки!Z_96805AAE_CB45_413C_A10B_94579DA44D2E__wvu_FilterData</vt:lpstr>
      <vt:lpstr>Закупки!Z_96FA17D1_DBA4_4474_9CDB_B18E5122379E__wvu_FilterData</vt:lpstr>
      <vt:lpstr>Закупки!Z_9754B102_74D0_44E8_A4D1_E876FC4DA2DD__wvu_FilterData</vt:lpstr>
      <vt:lpstr>Закупки!Z_978F5CDC_2378_4BCF_B394_A41B3CEC1575__wvu_FilterData</vt:lpstr>
      <vt:lpstr>Закупки!Z_983E1C0D_9AB3_4DF6_A6DA_0E78E9C2CE4F__wvu_FilterData</vt:lpstr>
      <vt:lpstr>Закупки!Z_999669C1_3652_458C_9C56_485ACF410807__wvu_FilterData</vt:lpstr>
      <vt:lpstr>Закупки!Z_9A8BB15A_2580_45BB_86D0_1710E983EA63__wvu_FilterData</vt:lpstr>
      <vt:lpstr>Закупки!Z_9B2DDC50_781B_490B_96F1_F32DA50C0B61__wvu_FilterData</vt:lpstr>
      <vt:lpstr>Закупки!Z_9B6F2D29_47A4_42F8_9095_3917001ABCA8__wvu_FilterData</vt:lpstr>
      <vt:lpstr>Закупки!Z_9E01C13E_C3E2_4D5A_AAF2_C239E7802330__wvu_FilterData</vt:lpstr>
      <vt:lpstr>Закупки!Z_A012E888_3759_403A_A283_B5F5DCF8E14E__wvu_FilterData</vt:lpstr>
      <vt:lpstr>Закупки!Z_A0CCF7A2_DA32_46A1_A283_4E3656A0E3CF__wvu_FilterData</vt:lpstr>
      <vt:lpstr>Закупки!Z_A0E56559_A76F_4267_87CF_AE081C9001BC__wvu_FilterData</vt:lpstr>
      <vt:lpstr>Закупки!Z_A138BDF5_E298_4496_AC6F_5B20B61766E3__wvu_FilterData</vt:lpstr>
      <vt:lpstr>Закупки!Z_A1C04F25_E04E_4B89_90F9_2596AF308F46__wvu_FilterData</vt:lpstr>
      <vt:lpstr>Закупки!Z_A5D24F23_FB45_4D6C_8C4C_24B46F04F9D6__wvu_FilterData</vt:lpstr>
      <vt:lpstr>Закупки!Z_A5FC3C1F_C9FC_4FBA_BC5E_A013C73CD313__wvu_FilterData</vt:lpstr>
      <vt:lpstr>Закупки!Z_A60AB212_AA0C_4C0D_9E4A_23BE1A7E60EF__wvu_FilterData</vt:lpstr>
      <vt:lpstr>Закупки!Z_A61F9953_59FD_4D40_ABB4_FC5A4AC87C3E__wvu_FilterData</vt:lpstr>
      <vt:lpstr>Закупки!Z_A76B177E_9FBF_46C8_A4A8_6EACC3A24C33__wvu_FilterData</vt:lpstr>
      <vt:lpstr>Закупки!Z_A7E5C05A_063D_4349_9EF0_AA3A943D761E__wvu_FilterData</vt:lpstr>
      <vt:lpstr>Закупки!Z_A94F9D94_E089_4DF6_A652_688886AC1575__wvu_FilterData</vt:lpstr>
      <vt:lpstr>Закупки!Z_A9A97D17_9C48_46A4_9216_24B3F77EBB3C__wvu_FilterData</vt:lpstr>
      <vt:lpstr>Закупки!Z_A9AA5256_7273_4EA6_BCAE_94572C74FE41__wvu_FilterData</vt:lpstr>
      <vt:lpstr>Закупки!Z_AA28BB8C_941F_4190_8DB3_F857F0FA3D20__wvu_FilterData</vt:lpstr>
      <vt:lpstr>Закупки!Z_AAF6E18A_8C96_4B1D_A592_2AFCBD828C4C__wvu_FilterData</vt:lpstr>
      <vt:lpstr>Закупки!Z_AB251BC2_B891_4C1A_9670_026E2F3D3893__wvu_FilterData</vt:lpstr>
      <vt:lpstr>Закупки!Z_ABB4BCB3_18B3_4B5C_9F62_B23CAB6AD4C2__wvu_FilterData</vt:lpstr>
      <vt:lpstr>Закупки!Z_AC3B9403_FE14_4733_B65F_AF382A61D5A1__wvu_FilterData</vt:lpstr>
      <vt:lpstr>Закупки!Z_AC407A32_2EAC_41EB_907E_F38C157D035C__wvu_FilterData</vt:lpstr>
      <vt:lpstr>Закупки!Z_AD02CA5B_5788_4268_B5F7_E1FB1FBA5BDD__wvu_FilterData</vt:lpstr>
      <vt:lpstr>Закупки!Z_ADA4A07F_6E6C_4DAD_8A23_C7ECAADDEB57__wvu_FilterData</vt:lpstr>
      <vt:lpstr>Закупки!Z_ADEBCD9A_0155_407A_B082_902947440165__wvu_FilterData</vt:lpstr>
      <vt:lpstr>Закупки!Z_AF27ECF6_7578_4CCB_850F_1353F4FECB1A__wvu_FilterData</vt:lpstr>
      <vt:lpstr>Закупки!Z_AF43FB1C_0280_4C3B_A3B7_797BB1650240__wvu_FilterData</vt:lpstr>
      <vt:lpstr>Закупки!Z_AF849B93_9DEA_4B6C_A619_0FBD401272EB__wvu_FilterData</vt:lpstr>
      <vt:lpstr>Закупки!Z_B04CBDE9_83FA_4F92_9CE6_9882CC96B65A__wvu_FilterData</vt:lpstr>
      <vt:lpstr>Закупки!Z_B2032142_1520_4CA1_AB47_DCE0EC911F7B__wvu_FilterData</vt:lpstr>
      <vt:lpstr>Закупки!Z_B3164242_B9C2_4666_A343_C9D3CAAFB212__wvu_FilterData</vt:lpstr>
      <vt:lpstr>Закупки!Z_B58BD59A_0BEF_465B_BDFB_0AEA16F7D9B3__wvu_FilterData</vt:lpstr>
      <vt:lpstr>Закупки!Z_B5E2A929_A207_413E_A9D3_62650191CC1F__wvu_FilterData</vt:lpstr>
      <vt:lpstr>Закупки!Z_B77D3811_A81E_4CCA_BEE6_6C9DF363F879__wvu_FilterData</vt:lpstr>
      <vt:lpstr>Закупки!Z_B7C6460E_7BE4_42DF_8BD4_0A2E1D4088A7__wvu_FilterData</vt:lpstr>
      <vt:lpstr>Закупки!Z_B7FDA86B_EB52_45D5_8B1F_EFCBE1F35870__wvu_FilterData</vt:lpstr>
      <vt:lpstr>Закупки!Z_B80D1BE0_F33D_4AA9_9AB8_95AE2E5225C6__wvu_FilterData</vt:lpstr>
      <vt:lpstr>Закупки!Z_B8D2D186_0D79_4AFC_94DB_20BE7B279E57__wvu_FilterData</vt:lpstr>
      <vt:lpstr>Закупки!Z_B906167E_1D14_437C_93C8_E220F0F59EE5__wvu_FilterData</vt:lpstr>
      <vt:lpstr>Закупки!Z_B926D289_0EBC_42E2_AC2E_6334117D14CE__wvu_FilterData</vt:lpstr>
      <vt:lpstr>Закупки!Z_B945B90D_17E0_400E_BA37_8522C384DC4A__wvu_FilterData</vt:lpstr>
      <vt:lpstr>Закупки!Z_B9989917_4C6A_4A4D_9444_41807D6A19FA__wvu_FilterData</vt:lpstr>
      <vt:lpstr>Закупки!Z_B9B85B6A_A9A2_4DEB_8778_C27DEFE3A694__wvu_FilterData</vt:lpstr>
      <vt:lpstr>Закупки!Z_BA40F7E2_CDCB_4EEC_BC02_96AA3342E93A__wvu_FilterData</vt:lpstr>
      <vt:lpstr>Закупки!Z_BA4C97C4_A532_4E0B_848A_0E838EFAC58C__wvu_FilterData</vt:lpstr>
      <vt:lpstr>Закупки!Z_BC0D0616_837C_452F_880F_01838263279E__wvu_FilterData</vt:lpstr>
      <vt:lpstr>Закупки!Z_BC7404DD_5045_43CE_91E8_A31CF56CF6A8__wvu_FilterData</vt:lpstr>
      <vt:lpstr>Закупки!Z_BD007C84_E6C1_42A7_87D8_756A9BFA37F6__wvu_FilterData</vt:lpstr>
      <vt:lpstr>Закупки!Z_BD27DF8C_5D64_41E5_B239_99A7F939AA51__wvu_FilterData</vt:lpstr>
      <vt:lpstr>Закупки!Z_BDD17725_7276_4BB1_B81E_344D877ED189__wvu_FilterData</vt:lpstr>
      <vt:lpstr>Закупки!Z_BE86C78B_0B0C_4E4A_92B9_998A9C204902__wvu_FilterData</vt:lpstr>
      <vt:lpstr>Закупки!Z_BEA4C4D4_A373_4442_A131_9E7687F2DD14__wvu_FilterData</vt:lpstr>
      <vt:lpstr>Закупки!Z_BEF9C2B7_330C_4BE7_804C_905AF009A8F9__wvu_FilterData</vt:lpstr>
      <vt:lpstr>Закупки!Z_BFF8576B_951C_4261_B0EA_1D2F00F74771__wvu_FilterData</vt:lpstr>
      <vt:lpstr>Закупки!Z_C0AE4513_C3C3_45F8_AED2_3794E101E01E__wvu_FilterData</vt:lpstr>
      <vt:lpstr>Закупки!Z_C0AF8D7A_64E5_4DBA_AD40_4EBBF787B07F__wvu_FilterData</vt:lpstr>
      <vt:lpstr>Закупки!Z_C18C3A5F_693A_490D_A9FC_33CAF2D3BFE9__wvu_FilterData</vt:lpstr>
      <vt:lpstr>Закупки!Z_C32A51E9_1C03_448F_95AE_C3207633E6CC__wvu_FilterData</vt:lpstr>
      <vt:lpstr>Закупки!Z_C32F7447_4B7A_433A_BCA1_EA8B06B172C0__wvu_FilterData</vt:lpstr>
      <vt:lpstr>Закупки!Z_C5274042_80F7_482F_AE0B_0A775A524E8A__wvu_FilterData</vt:lpstr>
      <vt:lpstr>Закупки!Z_C55D7B37_BCA3_4269_9954_378C11AB1FE1__wvu_FilterData</vt:lpstr>
      <vt:lpstr>Закупки!Z_C620CA7F_6472_42E7_9967_E7F48C2FBE07__wvu_FilterData</vt:lpstr>
      <vt:lpstr>Закупки!Z_C6EB0CEB_6BC6_4DD0_9CC6_A56A9473EC26__wvu_FilterData</vt:lpstr>
      <vt:lpstr>Закупки!Z_C728A341_3C5A_411B_B103_390AC54ADC10__wvu_FilterData</vt:lpstr>
      <vt:lpstr>Закупки!Z_C7404BBD_3EB1_438F_8993_A3D8D8D4E2AC__wvu_FilterData</vt:lpstr>
      <vt:lpstr>Закупки!Z_C7C7AD68_BB23_4A18_B9F7_5D455B307BEC__wvu_FilterData</vt:lpstr>
      <vt:lpstr>Закупки!Z_C803A682_B221_450F_86D3_87785C9465DA__wvu_FilterData</vt:lpstr>
      <vt:lpstr>Закупки!Z_C94FA1CF_E717_41AF_87B5_F757C0D8638A__wvu_FilterData</vt:lpstr>
      <vt:lpstr>Закупки!Z_C958C90D_FB8A_49AA_A18C_CC51976E4ADA__wvu_FilterData</vt:lpstr>
      <vt:lpstr>Закупки!Z_C9A6176A_AADE_4FA6_A141_59B4381B3ED2__wvu_FilterData</vt:lpstr>
      <vt:lpstr>Закупки!Z_CA1979E8_111C_4C46_91B9_AA0CC9957D37__wvu_FilterData</vt:lpstr>
      <vt:lpstr>Закупки!Z_CAD42195_DA89_4397_94A8_2430D1848013__wvu_FilterData</vt:lpstr>
      <vt:lpstr>Закупки!Z_CC5DA5A8_A78C_4776_9105_2E210E025569__wvu_FilterData</vt:lpstr>
      <vt:lpstr>Закупки!Z_CC5F947B_75BE_41C9_B14C_A37F62CEFD81__wvu_FilterData</vt:lpstr>
      <vt:lpstr>Закупки!Z_CC6CEE4A_1AC1_47AE_A103_AEDFC829A36F__wvu_FilterData</vt:lpstr>
      <vt:lpstr>Закупки!Z_CCA31D94_5BDE_40F9_A541_A8194CD02EED__wvu_FilterData</vt:lpstr>
      <vt:lpstr>Закупки!Z_CDBFBFE3_207C_46DF_BBBE_CBAF3F4C3110__wvu_FilterData</vt:lpstr>
      <vt:lpstr>Закупки!Z_CE0A03B3_FE11_498A_989E_7C9D78A050CC__wvu_FilterData</vt:lpstr>
      <vt:lpstr>Закупки!Z_CEA4EF30_7DA6_4C8A_B3EC_2C85AD471CB4__wvu_FilterData</vt:lpstr>
      <vt:lpstr>Закупки!Z_CFD4ED8D_9D24_47BF_AF6D_D7D24C610E02__wvu_FilterData</vt:lpstr>
      <vt:lpstr>Закупки!Z_D16E9D68_B63B_452B_9703_F5D2E78B1BA6__wvu_FilterData</vt:lpstr>
      <vt:lpstr>Закупки!Z_D2D4C6FE_CFDD_4239_82AD_D975C8AEDD18__wvu_FilterData</vt:lpstr>
      <vt:lpstr>Закупки!Z_D2EE1069_614A_4721_8F87_73E454C4CF0C__wvu_FilterData</vt:lpstr>
      <vt:lpstr>Закупки!Z_D3CC03F3_B141_41A2_B748_DE485A0930C5__wvu_FilterData</vt:lpstr>
      <vt:lpstr>Закупки!Z_D424F166_5AB5_47ED_A336_6EA82DA584F1__wvu_FilterData</vt:lpstr>
      <vt:lpstr>Закупки!Z_D4697049_FC29_4566_BE82_37B148EDC1FA__wvu_FilterData</vt:lpstr>
      <vt:lpstr>Закупки!Z_D4B62647_6028_4FFE_908F_CF7AB9A77A43__wvu_FilterData</vt:lpstr>
      <vt:lpstr>Закупки!Z_D4B76F15_9E22_43AE_A96D_2E7C71779567__wvu_FilterData</vt:lpstr>
      <vt:lpstr>Закупки!Z_D58B68E8_8B8C_4840_A130_6E0D7FB778FD__wvu_FilterData</vt:lpstr>
      <vt:lpstr>Закупки!Z_D8D9DACB_108D_427A_A9B4_CD38ED14437A__wvu_FilterData</vt:lpstr>
      <vt:lpstr>Закупки!Z_D9A1C9FF_6358_4141_B093_13CC1A860644__wvu_FilterData</vt:lpstr>
      <vt:lpstr>Закупки!Z_DA3CCD68_966C_4F08_A90D_5EA1DFC06F24__wvu_FilterData</vt:lpstr>
      <vt:lpstr>Закупки!Z_DBBC081F_F61F_41A7_960E_EE9A26D7B1B0__wvu_FilterData</vt:lpstr>
      <vt:lpstr>Закупки!Z_DC3A92A3_63EC_47FB_A689_5B238B8D94ED__wvu_FilterData</vt:lpstr>
      <vt:lpstr>Закупки!Z_DC46D516_F61A_47D6_BE3B_A38ADBF3ADFD__wvu_FilterData</vt:lpstr>
      <vt:lpstr>Закупки!Z_DDB4450E_BA64_4B66_A6D2_FA7157E7800C__wvu_FilterData</vt:lpstr>
      <vt:lpstr>Закупки!Z_DDC5CB54_A69B_4376_B582_9C14CF4F493A__wvu_FilterData</vt:lpstr>
      <vt:lpstr>Закупки!Z_DF8443D2_C000_4FD3_87C2_F6BC81415FE2__wvu_FilterData</vt:lpstr>
      <vt:lpstr>Закупки!Z_E1058E60_4672_478C_A923_7ECAD41C9D8A__wvu_FilterData</vt:lpstr>
      <vt:lpstr>Закупки!Z_E1822069_8762_4C40_99B9_E1914C22E65F__wvu_FilterData</vt:lpstr>
      <vt:lpstr>Закупки!Z_E199BC2E_5643_40B3_BA5E_AEEDE53498E6__wvu_FilterData</vt:lpstr>
      <vt:lpstr>Закупки!Z_E1EAF9A7_CB3C_4E99_8856_8960DFBE07F4__wvu_FilterData</vt:lpstr>
      <vt:lpstr>Закупки!Z_E3BD894A_3C30_46A1_B323_522BDD9AD3D8__wvu_FilterData</vt:lpstr>
      <vt:lpstr>Закупки!Z_E4179562_FA34_4F10_839D_C6B4B7047B0D__wvu_FilterData</vt:lpstr>
      <vt:lpstr>Закупки!Z_E54049BC_1038_404F_B7E8_93CF3616D9A7__wvu_FilterData</vt:lpstr>
      <vt:lpstr>Закупки!Z_E5F59D38_461F_48B9_8E70_5ECC1BA152E2__wvu_FilterData</vt:lpstr>
      <vt:lpstr>Закупки!Z_E6714E8D_700F_4E7A_A160_56449B7B9DC8__wvu_FilterData</vt:lpstr>
      <vt:lpstr>Закупки!Z_E68B917A_1375_47B2_95A0_0BCCBCC797A5__wvu_FilterData</vt:lpstr>
      <vt:lpstr>Закупки!Z_E7470965_FEA0_461C_96DD_A725F2B9E816__wvu_FilterData</vt:lpstr>
      <vt:lpstr>Закупки!Z_E7A0712B_5413_4485_9763_2D65A02EDADC__wvu_FilterData</vt:lpstr>
      <vt:lpstr>Закупки!Z_E8B4933A_D58D_4D6E_9A34_F8C366DA040F__wvu_FilterData</vt:lpstr>
      <vt:lpstr>Закупки!Z_E928ECE0_F205_464A_8BD0_3767E440FF5F__wvu_FilterData</vt:lpstr>
      <vt:lpstr>Закупки!Z_E98B8FCB_1FE1_487B_8C45_41E8B9D60F2D__wvu_FilterData</vt:lpstr>
      <vt:lpstr>Закупки!Z_E9AFBFFE_1F55_4C1B_B497_9E45D1F81C10__wvu_FilterData</vt:lpstr>
      <vt:lpstr>Закупки!Z_EA370EDD_78C6_4160_AF27_F37975666D12__wvu_FilterData</vt:lpstr>
      <vt:lpstr>Закупки!Z_EC96200D_94AE_47DF_AB53_69A33E6595F4__wvu_FilterData</vt:lpstr>
      <vt:lpstr>Закупки!Z_ECB96CB1_5528_4086_8E84_B8A8C3C5564A__wvu_FilterData</vt:lpstr>
      <vt:lpstr>Закупки!Z_ED19F906_7F24_4620_8B97_D82B2D9482BF__wvu_FilterData</vt:lpstr>
      <vt:lpstr>Закупки!Z_ED91E261_D33B_4FDE_9180_26F220B808F0__wvu_FilterData</vt:lpstr>
      <vt:lpstr>Закупки!Z_F0A17DD3_854B_41E7_BFDA_8132B997CBA5__wvu_FilterData</vt:lpstr>
      <vt:lpstr>Закупки!Z_F0C50E0F_F523_492C_ADBE_C1276B3BAE82__wvu_FilterData</vt:lpstr>
      <vt:lpstr>Закупки!Z_F0CC089E_1AD3_40B1_9554_DC8A324F0310__wvu_FilterData</vt:lpstr>
      <vt:lpstr>Закупки!Z_F107FFDF_7F90_477F_9781_1ABB6432E9B5__wvu_FilterData</vt:lpstr>
      <vt:lpstr>Закупки!Z_F1129C5F_F88E_41D4_8C14_3D6393B9B6CC__wvu_FilterData</vt:lpstr>
      <vt:lpstr>Закупки!Z_F1255CC7_8FA0_4B99_B942_1741DB23D106__wvu_FilterData</vt:lpstr>
      <vt:lpstr>Закупки!Z_F1BDDFD1_5B54_4668_8C33_50FD76726100__wvu_FilterData</vt:lpstr>
      <vt:lpstr>Закупки!Z_F286EE98_9A1B_4DAA_BBF1_0D3C15DEC3AF__wvu_FilterData</vt:lpstr>
      <vt:lpstr>Закупки!Z_F3F6A211_00D6_4CF2_AE9C_99FC686B306C__wvu_FilterData</vt:lpstr>
      <vt:lpstr>Закупки!Z_F430C599_842E_4345_A3BA_062941FBEEA3__wvu_FilterData</vt:lpstr>
      <vt:lpstr>Закупки!Z_F48C311E_3D7E_47E7_8F4A_BD329B2E41BB__wvu_FilterData</vt:lpstr>
      <vt:lpstr>Закупки!Z_F49282F2_836F_4281_A828_BA4C761468BD__wvu_FilterData</vt:lpstr>
      <vt:lpstr>Закупки!Z_F4DE7D49_EA27_4F1D_BDEA_F670C2DCAE4B__wvu_FilterData</vt:lpstr>
      <vt:lpstr>Закупки!Z_F8175869_1F97_400C_91C0_08EB7873AA44__wvu_FilterData</vt:lpstr>
      <vt:lpstr>Закупки!Z_F824DEEF_C8AA_486B_83C5_9F2A5E65ABCC__wvu_FilterData</vt:lpstr>
      <vt:lpstr>Закупки!Z_F829BE04_269A_4A8E_B00A_67BCCA4A3823__wvu_FilterData</vt:lpstr>
      <vt:lpstr>Закупки!Z_FA6E0538_CA95_4866_8293_AEF045351FD0__wvu_FilterData</vt:lpstr>
      <vt:lpstr>Закупки!Z_FA6E758C_0A69_4762_8EE4_75D68E4064EE__wvu_FilterData</vt:lpstr>
      <vt:lpstr>Закупки!Z_FB071A25_E5A7_46FE_84C6_D3B68135F65C__wvu_FilterData</vt:lpstr>
      <vt:lpstr>Закупки!Z_FB2CCCE3_8A9D_4B1D_929E_31157B379600__wvu_FilterData</vt:lpstr>
      <vt:lpstr>Закупки!Z_FD56C6C6_99F5_460E_8C84_205D2BF0C2E4__wvu_FilterData</vt:lpstr>
      <vt:lpstr>Закупки!Z_FEAFA497_FE6D_496C_AF4E_772CD72B3B50__wvu_FilterData</vt:lpstr>
      <vt:lpstr>Закупки!Z_FEB8B1B8_4B96_466D_9E07_7CC6E56F1AD6__wvu_FilterData</vt:lpstr>
      <vt:lpstr>Закупки!Z_FF34555B_B714_437C_B86A_78417EBBC9C9__wvu_FilterData</vt:lpstr>
      <vt:lpstr>Закупки!Z_FF4AAD8B_E33D_4CB0_82F2_CC178E414718__wvu_FilterData</vt:lpstr>
      <vt:lpstr>Закупки!Z_FF61FCE6_559C_438D_855B_8AC3FA4127B5__wvu_FilterData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2021-07-20T09:02:26Z</dcterms:modified>
</cp:coreProperties>
</file>