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-75" yWindow="240" windowWidth="15225" windowHeight="2310" tabRatio="923" firstSheet="1" activeTab="12"/>
  </bookViews>
  <sheets>
    <sheet name="modList01" sheetId="542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Показатели (факт)" sheetId="526" r:id="rId6"/>
    <sheet name="Показатели (2)" sheetId="532" state="veryHidden" r:id="rId7"/>
    <sheet name="Потр. характеристики" sheetId="534" r:id="rId8"/>
    <sheet name="Инвестиции" sheetId="536" state="veryHidden" r:id="rId9"/>
    <sheet name="Инвестиции исправления" sheetId="539" state="veryHidden" r:id="rId10"/>
    <sheet name="Ссылки на публикации" sheetId="527" r:id="rId11"/>
    <sheet name="Комментарии" sheetId="431" r:id="rId12"/>
    <sheet name="Проверка" sheetId="432" r:id="rId13"/>
    <sheet name="AllSheetsInThisWorkbook" sheetId="389" state="veryHidden" r:id="rId14"/>
    <sheet name="TEHSHEET" sheetId="205" state="veryHidden" r:id="rId15"/>
    <sheet name="et_union_hor" sheetId="471" state="veryHidden" r:id="rId16"/>
    <sheet name="et_union_vert" sheetId="521" state="veryHidden" r:id="rId17"/>
    <sheet name="modInfo" sheetId="513" state="veryHidden" r:id="rId18"/>
    <sheet name="modRegion" sheetId="528" state="veryHidden" r:id="rId19"/>
    <sheet name="modReestr" sheetId="433" state="veryHidden" r:id="rId20"/>
    <sheet name="modfrmSelectData" sheetId="538" state="veryHidden" r:id="rId21"/>
    <sheet name="modfrmReestr" sheetId="434" state="veryHidden" r:id="rId22"/>
    <sheet name="modUpdTemplMain" sheetId="424" state="veryHidden" r:id="rId23"/>
    <sheet name="REESTR_ORG" sheetId="390" state="veryHidden" r:id="rId24"/>
    <sheet name="modClassifierValidate" sheetId="400" state="veryHidden" r:id="rId25"/>
    <sheet name="modProv" sheetId="520" state="veryHidden" r:id="rId26"/>
    <sheet name="modHyp" sheetId="398" state="veryHidden" r:id="rId27"/>
    <sheet name="modList00" sheetId="498" state="veryHidden" r:id="rId28"/>
    <sheet name="modList02" sheetId="504" state="veryHidden" r:id="rId29"/>
    <sheet name="modList03" sheetId="516" state="veryHidden" r:id="rId30"/>
    <sheet name="modList04" sheetId="533" state="veryHidden" r:id="rId31"/>
    <sheet name="modList05" sheetId="535" state="veryHidden" r:id="rId32"/>
    <sheet name="modList06" sheetId="537" state="veryHidden" r:id="rId33"/>
    <sheet name="modList07" sheetId="540" state="veryHidden" r:id="rId34"/>
    <sheet name="modfrmDateChoose" sheetId="517" state="veryHidden" r:id="rId35"/>
    <sheet name="modComm" sheetId="514" state="veryHidden" r:id="rId36"/>
    <sheet name="modThisWorkbook" sheetId="511" state="veryHidden" r:id="rId37"/>
    <sheet name="REESTR_MO" sheetId="518" state="veryHidden" r:id="rId38"/>
    <sheet name="modfrmReestrMR" sheetId="519" state="veryHidden" r:id="rId39"/>
    <sheet name="modfrmCheckUpdates" sheetId="512" state="veryHidden" r:id="rId40"/>
    <sheet name="CopyList" sheetId="541" state="veryHidden" r:id="rId41"/>
  </sheets>
  <externalReferences>
    <externalReference r:id="rId42"/>
  </externalReferences>
  <definedNames>
    <definedName name="_xlnm._FilterDatabase" localSheetId="12" hidden="1">Проверка!$B$4:$E$4</definedName>
    <definedName name="anscount" hidden="1">1</definedName>
    <definedName name="blnWR1">TEHSHEET!$V$2</definedName>
    <definedName name="buhg_flag">Титульный!$F$32</definedName>
    <definedName name="checkCell_List01">'Список МО'!$D$13:$H$16</definedName>
    <definedName name="checkCell_List01_1">'Список МО'!$F$8:$H$9</definedName>
    <definedName name="checkCell_List02">'Показатели (факт)'!$D$10:$G$75</definedName>
    <definedName name="checkCell_List03">'Ссылки на публикации'!$E$11:$K$18</definedName>
    <definedName name="checkCell_List04">'Показатели (2)'!$D$10:$P$15</definedName>
    <definedName name="checkCell_List04_1">'Показатели (2)'!$D$10:$P$12</definedName>
    <definedName name="checkCell_List04_2">'Показатели (2)'!$D$13:$P$15</definedName>
    <definedName name="checkCell_List05">'Потр. характеристики'!$D$10:$F$35</definedName>
    <definedName name="checkCell_List06">Инвестиции!$E$11:$AM$150</definedName>
    <definedName name="checkCell_List07">'Инвестиции исправления'!$D$10:$F$11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e_of_posting_ref">'Ссылки на публикации'!$I$11:$I$18</definedName>
    <definedName name="Date_of_publication_ref">'Ссылки на публикации'!$G$11:$G$18</definedName>
    <definedName name="dateBuhg">Титульный!$F$34</definedName>
    <definedName name="edit_List03_ipr_pub">et_union_hor!$24:$25</definedName>
    <definedName name="et_Comm">et_union_hor!$10:$10</definedName>
    <definedName name="et_List01">et_union_hor!$4:$5</definedName>
    <definedName name="et_List01_1">et_union_hor!$4:$4</definedName>
    <definedName name="et_List02_1">et_union_hor!$30:$30</definedName>
    <definedName name="et_List02_4">et_union_hor!$34:$34</definedName>
    <definedName name="et_List02_5">et_union_hor!$38:$38</definedName>
    <definedName name="et_List03">et_union_hor!$16:$18</definedName>
    <definedName name="et_List04_1">et_union_hor!$43:$46</definedName>
    <definedName name="et_List04_2">et_union_hor!$44:$45</definedName>
    <definedName name="et_List04_3">et_union_hor!$44:$44</definedName>
    <definedName name="et_List05_1">et_union_hor!$56:$57</definedName>
    <definedName name="et_List06_1">Инвестиции!$19:$21</definedName>
    <definedName name="et_List06_2">Инвестиции!$61:$63</definedName>
    <definedName name="et_List06_3">Инвестиции!$125:$129</definedName>
    <definedName name="et_List06_4">Инвестиции!$20:$20</definedName>
    <definedName name="et_List07_1">et_union_hor!$51:$51</definedName>
    <definedName name="fil">Титульный!$F$18</definedName>
    <definedName name="fil_flag">Титульный!$F$15</definedName>
    <definedName name="FirstLine">Инструкция!$A$6</definedName>
    <definedName name="flag_internet">Титульный!$F$40</definedName>
    <definedName name="flag_ipr">Титульный!$F$38</definedName>
    <definedName name="flag_publication">Титульный!$F$11</definedName>
    <definedName name="Info_FilFlag">modInfo!$B$1</definedName>
    <definedName name="Info_ForMOInListMO">modInfo!$B$13</definedName>
    <definedName name="Info_ForMRInListMO">modInfo!$B$12</definedName>
    <definedName name="Info_ForSKIInListMO">modInfo!$B$14</definedName>
    <definedName name="Info_ForSKINumberInListMO">modInfo!$B$15</definedName>
    <definedName name="Info_PeriodInTitle">modInfo!$B$4</definedName>
    <definedName name="Info_PublicationEIAS">modInfo!$B$17</definedName>
    <definedName name="Info_PublicationNotDisclosed">modInfo!$B$10</definedName>
    <definedName name="Info_PublicationPdf">modInfo!$B$9</definedName>
    <definedName name="Info_PublicationWeb">modInfo!$B$8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Титульный!$F$19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kind_of_activity">TEHSHEET!$J$14:$J$16</definedName>
    <definedName name="kind_of_activity_01">TEHSHEET!$J$3:$J$5</definedName>
    <definedName name="kind_of_activity_02">TEHSHEET!$J$8:$J$10</definedName>
    <definedName name="kind_of_activity_03">TEHSHEET!$J$14:$J$16</definedName>
    <definedName name="kind_of_fuels">TEHSHEET!$M$2:$M$29</definedName>
    <definedName name="kind_of_NDS">TEHSHEET!$I$2:$I$4</definedName>
    <definedName name="kind_of_NDS_tariff">TEHSHEET!$I$7:$I$8</definedName>
    <definedName name="kind_of_NDS_tariff_etc">TEHSHEET!$I$11</definedName>
    <definedName name="kind_of_publication">TEHSHEET!$H$2:$H$3</definedName>
    <definedName name="kind_of_purchase_method">TEHSHEET!$O$2:$O$4</definedName>
    <definedName name="kind_of_service_WARM">TEHSHEET!$K$2:$K$4</definedName>
    <definedName name="kpp">Титульный!$F$20</definedName>
    <definedName name="LIST_MR_MO_OKTMO">REESTR_MO!$A$2:$D$321</definedName>
    <definedName name="List02_costs_OPS">'Показатели (факт)'!$G$32</definedName>
    <definedName name="List02_costs_PH">'Показатели (факт)'!$G$34</definedName>
    <definedName name="List02_flag_index_2">'Показатели (факт)'!$G$33</definedName>
    <definedName name="List02_flag_index_2_2">'Показатели (факт)'!$G$35</definedName>
    <definedName name="List02_p1">'Показатели (факт)'!$G$10</definedName>
    <definedName name="List02_p1_minus_p3">'Показатели (факт)'!$G$10,'Показатели (факт)'!$G$14</definedName>
    <definedName name="List02_p3">'Показатели (факт)'!$G$14</definedName>
    <definedName name="List02_p4">'Показатели (факт)'!$G$59</definedName>
    <definedName name="List02_revenue_from_activity_80_flag">'Показатели (факт)'!$G$60</definedName>
    <definedName name="List03_ipr_pub">'Ссылки на публикации'!$D$16:$K$17</definedName>
    <definedName name="List06_date_ip">Инвестиции!$H$12</definedName>
    <definedName name="List06_date_r_ip">Инвестиции!$H$16:$AM$17</definedName>
    <definedName name="List06_flag_year">Инвестиции!$AM$19:$AM$29</definedName>
    <definedName name="List06_main_column">Инвестиции!$H$11:$H$150</definedName>
    <definedName name="List06_objective_of_IPR">Инвестиции!$H$13</definedName>
    <definedName name="List07_date_c_ip">'Инвестиции исправления'!$E$10:$E$11</definedName>
    <definedName name="logical">TEHSHEET!$E$2:$E$3</definedName>
    <definedName name="logical_two">TEHSHEET!$E$6:$E$7</definedName>
    <definedName name="mo_List01">'Список МО'!$G$13:$G$16</definedName>
    <definedName name="MONTH">TEHSHEET!$F$2:$F$13</definedName>
    <definedName name="mr_List01">'Список МО'!$E$13:$E$16</definedName>
    <definedName name="nalog">Титульный!$F$30</definedName>
    <definedName name="objective_of_IPR">TEHSHEET!$Q$2:$Q$6</definedName>
    <definedName name="org">Титульный!$F$17</definedName>
    <definedName name="Org_Address">Титульный!$F$43:$F$44</definedName>
    <definedName name="Org_buhg">Титульный!$F$51:$F$52</definedName>
    <definedName name="Org_main">Титульный!$F$47:$F$48</definedName>
    <definedName name="Org_otv_lico">Титульный!$F$55:$F$58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МО'!$C$13:$C$16</definedName>
    <definedName name="pDel_List01_2">'Список МО'!$I$13:$I$16</definedName>
    <definedName name="pDel_List02_1">'Показатели (факт)'!$C$11:$C$13</definedName>
    <definedName name="pDel_List02_4">'Показатели (факт)'!$C$73:$C$74</definedName>
    <definedName name="pDel_List02_5">'Показатели (факт)'!$C$37:$C$53</definedName>
    <definedName name="pDel_List03">'Ссылки на публикации'!$C$11:$C$18</definedName>
    <definedName name="pDel_List04_1">'Показатели (2)'!$C$11:$C$12</definedName>
    <definedName name="pDel_List04_2">'Показатели (2)'!$F$11:$F$12</definedName>
    <definedName name="pDel_List04_3">'Показатели (2)'!$J$11:$J$12</definedName>
    <definedName name="pDel_List04_4">'Показатели (2)'!$C$14:$C$15</definedName>
    <definedName name="pDel_List04_5">'Показатели (2)'!$F$14:$F$15</definedName>
    <definedName name="pDel_List04_6">'Показатели (2)'!$J$14:$J$15</definedName>
    <definedName name="pDel_List05_1">'Потр. характеристики'!$C$12:$C$15</definedName>
    <definedName name="pDel_List06_1">Инвестиции!$C$19:$C$29</definedName>
    <definedName name="pDel_List06_2">Инвестиции!$D$61:$D$118</definedName>
    <definedName name="pDel_List06_3">Инвестиции!$D$125:$D$150</definedName>
    <definedName name="pDel_List06_4">Инвестиции!$D$19:$D$29</definedName>
    <definedName name="pDel_List07_1">'Инвестиции исправления'!$C$10:$C$11</definedName>
    <definedName name="pIns_Comm">Комментарии!$E$13</definedName>
    <definedName name="pIns_List01_1">'Список МО'!$E$16</definedName>
    <definedName name="pIns_List02_1">'Показатели (факт)'!$E$13</definedName>
    <definedName name="pIns_List02_4">'Показатели (факт)'!$E$74</definedName>
    <definedName name="pIns_List02_5">'Показатели (факт)'!$E$53</definedName>
    <definedName name="pIns_List03">'Ссылки на публикации'!$E$18</definedName>
    <definedName name="pIns_List04_1">'Показатели (2)'!$E$12</definedName>
    <definedName name="pIns_List04_4">'Показатели (2)'!$E$15</definedName>
    <definedName name="pIns_List05_1">'Потр. характеристики'!$E$15</definedName>
    <definedName name="pIns_List06_1">Инвестиции!$F$29</definedName>
    <definedName name="pIns_List06_2">Инвестиции!$F$118</definedName>
    <definedName name="pIns_List06_3">Инвестиции!$F$150</definedName>
    <definedName name="pIns_List07_1">'Инвестиции исправления'!$E$11</definedName>
    <definedName name="Posting_ref">'Ссылки на публикации'!$J$11:$J$18</definedName>
    <definedName name="PROT_22">P3_PROT_22,P4_PROT_22,P5_PROT_22</definedName>
    <definedName name="pVDel_List06_1">Инвестиции!$I$8:$AM$8</definedName>
    <definedName name="pVIns_List06_1">Инвестиции!$AM$9</definedName>
    <definedName name="QUARTER">TEHSHEET!$G$2:$G$5</definedName>
    <definedName name="REESTR_ORG_RANGE">REESTR_ORG!$A$2:$L$713</definedName>
    <definedName name="REGION">TEHSHEET!$A$2:$A$85</definedName>
    <definedName name="region_name">Титульный!$F$7</definedName>
    <definedName name="RegulatoryPeriod">Титульный!$F$13:$F$13</definedName>
    <definedName name="revenue_from_activity_80_flag">Титульный!$F$36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hare_of_costs_List04">'Показатели (2)'!$P$10:$P$15</definedName>
    <definedName name="SKI_number">TEHSHEET!$L$2:$L$21</definedName>
    <definedName name="source_of_funding">TEHSHEET!$P$2:$P$13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unit_for_List02">TEHSHEET!$T$2:$T$3</definedName>
    <definedName name="UpdStatus">Инструкция!$AA$1</definedName>
    <definedName name="vdet">Титульный!$F$22</definedName>
    <definedName name="vdet2">Титульный!$F$24:$F$27</definedName>
    <definedName name="vdet2_note">Титульный!$F$28</definedName>
    <definedName name="version">Инструкция!$B$3</definedName>
    <definedName name="Vet_List06_1">Инвестиции!$I:$I</definedName>
    <definedName name="Website_address_internet">'Ссылки на публикации'!$K$11:$K$18</definedName>
    <definedName name="year_list">TEHSHEET!$D$2:$D$6</definedName>
  </definedNames>
  <calcPr calcId="144525" fullCalcOnLoad="1" iterate="1"/>
</workbook>
</file>

<file path=xl/calcChain.xml><?xml version="1.0" encoding="utf-8"?>
<calcChain xmlns="http://schemas.openxmlformats.org/spreadsheetml/2006/main">
  <c r="G51" i="526" l="1"/>
  <c r="G30" i="526"/>
  <c r="G31" i="526"/>
  <c r="G15" i="526"/>
  <c r="D16" i="471"/>
  <c r="D17" i="471"/>
  <c r="D18" i="471"/>
  <c r="D24" i="471"/>
  <c r="D25" i="471"/>
  <c r="O43" i="471"/>
  <c r="D56" i="471"/>
  <c r="D57" i="471"/>
  <c r="D8" i="431"/>
  <c r="D6" i="527"/>
  <c r="D11" i="527"/>
  <c r="D12" i="527"/>
  <c r="D13" i="527"/>
  <c r="D14" i="527"/>
  <c r="D15" i="527"/>
  <c r="D6" i="539"/>
  <c r="E6" i="536"/>
  <c r="I9" i="536"/>
  <c r="J9" i="536"/>
  <c r="K9" i="536"/>
  <c r="L9" i="536"/>
  <c r="M9" i="536"/>
  <c r="N9" i="536"/>
  <c r="O9" i="536"/>
  <c r="P9" i="536"/>
  <c r="Q9" i="536"/>
  <c r="R9" i="536"/>
  <c r="S9" i="536"/>
  <c r="T9" i="536"/>
  <c r="U9" i="536"/>
  <c r="V9" i="536"/>
  <c r="W9" i="536"/>
  <c r="X9" i="536"/>
  <c r="Y9" i="536"/>
  <c r="Z9" i="536"/>
  <c r="AA9" i="536"/>
  <c r="AB9" i="536"/>
  <c r="AC9" i="536"/>
  <c r="AD9" i="536"/>
  <c r="AE9" i="536"/>
  <c r="AF9" i="536"/>
  <c r="AG9" i="536"/>
  <c r="AH9" i="536"/>
  <c r="AI9" i="536"/>
  <c r="AJ9" i="536"/>
  <c r="AK9" i="536"/>
  <c r="AL9" i="536"/>
  <c r="E19" i="536"/>
  <c r="I19" i="536"/>
  <c r="J19" i="536"/>
  <c r="K19" i="536"/>
  <c r="K18" i="536"/>
  <c r="L19" i="536"/>
  <c r="M19" i="536"/>
  <c r="N19" i="536"/>
  <c r="N18" i="536"/>
  <c r="O19" i="536"/>
  <c r="P19" i="536"/>
  <c r="Q19" i="536"/>
  <c r="R19" i="536"/>
  <c r="S19" i="536"/>
  <c r="S18" i="536"/>
  <c r="T19" i="536"/>
  <c r="U19" i="536"/>
  <c r="V19" i="536"/>
  <c r="W19" i="536"/>
  <c r="W18" i="536"/>
  <c r="X19" i="536"/>
  <c r="X18" i="536"/>
  <c r="Y19" i="536"/>
  <c r="Z19" i="536"/>
  <c r="Z18" i="536"/>
  <c r="AA19" i="536"/>
  <c r="AB19" i="536"/>
  <c r="AC19" i="536"/>
  <c r="AC18" i="536"/>
  <c r="AD19" i="536"/>
  <c r="AE19" i="536"/>
  <c r="AF19" i="536"/>
  <c r="AF18" i="536"/>
  <c r="AG19" i="536"/>
  <c r="AH19" i="536"/>
  <c r="AI19" i="536"/>
  <c r="AI18" i="536"/>
  <c r="AJ19" i="536"/>
  <c r="AK19" i="536"/>
  <c r="AL19" i="536"/>
  <c r="AL18" i="536"/>
  <c r="E20" i="536"/>
  <c r="H20" i="536"/>
  <c r="H19" i="536"/>
  <c r="E22" i="536"/>
  <c r="I22" i="536"/>
  <c r="I18" i="536"/>
  <c r="J22" i="536"/>
  <c r="J18" i="536"/>
  <c r="K22" i="536"/>
  <c r="L22" i="536"/>
  <c r="L18" i="536"/>
  <c r="M22" i="536"/>
  <c r="M18" i="536"/>
  <c r="N22" i="536"/>
  <c r="O22" i="536"/>
  <c r="O18" i="536"/>
  <c r="P22" i="536"/>
  <c r="P18" i="536"/>
  <c r="Q22" i="536"/>
  <c r="Q18" i="536"/>
  <c r="R22" i="536"/>
  <c r="R18" i="536"/>
  <c r="S22" i="536"/>
  <c r="T22" i="536"/>
  <c r="T18" i="536"/>
  <c r="U22" i="536"/>
  <c r="U18" i="536"/>
  <c r="V22" i="536"/>
  <c r="V18" i="536"/>
  <c r="W22" i="536"/>
  <c r="X22" i="536"/>
  <c r="Y22" i="536"/>
  <c r="Y18" i="536"/>
  <c r="Z22" i="536"/>
  <c r="AA22" i="536"/>
  <c r="AA18" i="536"/>
  <c r="AB22" i="536"/>
  <c r="AB18" i="536"/>
  <c r="AC22" i="536"/>
  <c r="AD22" i="536"/>
  <c r="AD18" i="536"/>
  <c r="AE22" i="536"/>
  <c r="AE18" i="536"/>
  <c r="AF22" i="536"/>
  <c r="AG22" i="536"/>
  <c r="AG18" i="536"/>
  <c r="AH22" i="536"/>
  <c r="AH18" i="536"/>
  <c r="AI22" i="536"/>
  <c r="AJ22" i="536"/>
  <c r="AJ18" i="536"/>
  <c r="AK22" i="536"/>
  <c r="AK18" i="536"/>
  <c r="AL22" i="536"/>
  <c r="E23" i="536"/>
  <c r="H23" i="536"/>
  <c r="H22" i="536"/>
  <c r="E24" i="536"/>
  <c r="H24" i="536"/>
  <c r="E25" i="536"/>
  <c r="H25" i="536"/>
  <c r="E26" i="536"/>
  <c r="H26" i="536"/>
  <c r="E27" i="536"/>
  <c r="H27" i="536"/>
  <c r="E61" i="536"/>
  <c r="E62" i="536"/>
  <c r="G62" i="536"/>
  <c r="E63" i="536"/>
  <c r="G63" i="536"/>
  <c r="E64" i="536"/>
  <c r="E65" i="536"/>
  <c r="G65" i="536"/>
  <c r="E66" i="536"/>
  <c r="G66" i="536"/>
  <c r="E67" i="536"/>
  <c r="E68" i="536"/>
  <c r="G68" i="536"/>
  <c r="E69" i="536"/>
  <c r="G69" i="536"/>
  <c r="E70" i="536"/>
  <c r="E71" i="536"/>
  <c r="G71" i="536"/>
  <c r="E72" i="536"/>
  <c r="G72" i="536"/>
  <c r="E73" i="536"/>
  <c r="E74" i="536"/>
  <c r="G74" i="536"/>
  <c r="E75" i="536"/>
  <c r="G75" i="536"/>
  <c r="E76" i="536"/>
  <c r="E77" i="536"/>
  <c r="G77" i="536"/>
  <c r="E78" i="536"/>
  <c r="G78" i="536"/>
  <c r="E79" i="536"/>
  <c r="E80" i="536"/>
  <c r="G80" i="536"/>
  <c r="E81" i="536"/>
  <c r="G81" i="536"/>
  <c r="E82" i="536"/>
  <c r="E83" i="536"/>
  <c r="G83" i="536"/>
  <c r="E84" i="536"/>
  <c r="G84" i="536"/>
  <c r="E85" i="536"/>
  <c r="E86" i="536"/>
  <c r="G86" i="536"/>
  <c r="E87" i="536"/>
  <c r="G87" i="536"/>
  <c r="E88" i="536"/>
  <c r="E89" i="536"/>
  <c r="G89" i="536"/>
  <c r="E90" i="536"/>
  <c r="G90" i="536"/>
  <c r="E91" i="536"/>
  <c r="E92" i="536"/>
  <c r="G92" i="536"/>
  <c r="E93" i="536"/>
  <c r="G93" i="536"/>
  <c r="E94" i="536"/>
  <c r="E95" i="536"/>
  <c r="G95" i="536"/>
  <c r="E96" i="536"/>
  <c r="G96" i="536"/>
  <c r="E97" i="536"/>
  <c r="E98" i="536"/>
  <c r="G98" i="536"/>
  <c r="E99" i="536"/>
  <c r="G99" i="536"/>
  <c r="E100" i="536"/>
  <c r="E101" i="536"/>
  <c r="G101" i="536"/>
  <c r="E102" i="536"/>
  <c r="G102" i="536"/>
  <c r="E103" i="536"/>
  <c r="E104" i="536"/>
  <c r="G104" i="536"/>
  <c r="E105" i="536"/>
  <c r="G105" i="536"/>
  <c r="E106" i="536"/>
  <c r="E107" i="536"/>
  <c r="G107" i="536"/>
  <c r="E108" i="536"/>
  <c r="G108" i="536"/>
  <c r="E109" i="536"/>
  <c r="E110" i="536"/>
  <c r="G110" i="536"/>
  <c r="E111" i="536"/>
  <c r="G111" i="536"/>
  <c r="E112" i="536"/>
  <c r="E113" i="536"/>
  <c r="G113" i="536"/>
  <c r="E114" i="536"/>
  <c r="G114" i="536"/>
  <c r="E115" i="536"/>
  <c r="E116" i="536"/>
  <c r="G116" i="536"/>
  <c r="E117" i="536"/>
  <c r="G117" i="536"/>
  <c r="E120" i="536"/>
  <c r="E121" i="536"/>
  <c r="I121" i="536"/>
  <c r="J121" i="536"/>
  <c r="J120" i="536"/>
  <c r="K121" i="536"/>
  <c r="L121" i="536"/>
  <c r="L120" i="536"/>
  <c r="M121" i="536"/>
  <c r="N121" i="536"/>
  <c r="O121" i="536"/>
  <c r="O120" i="536"/>
  <c r="P121" i="536"/>
  <c r="P120" i="536"/>
  <c r="Q121" i="536"/>
  <c r="R121" i="536"/>
  <c r="R120" i="536"/>
  <c r="S121" i="536"/>
  <c r="T121" i="536"/>
  <c r="U121" i="536"/>
  <c r="V121" i="536"/>
  <c r="W121" i="536"/>
  <c r="X121" i="536"/>
  <c r="X120" i="536"/>
  <c r="Y121" i="536"/>
  <c r="Z121" i="536"/>
  <c r="AA121" i="536"/>
  <c r="AB121" i="536"/>
  <c r="AC121" i="536"/>
  <c r="AD121" i="536"/>
  <c r="AD120" i="536"/>
  <c r="AE121" i="536"/>
  <c r="AF121" i="536"/>
  <c r="AG121" i="536"/>
  <c r="AH121" i="536"/>
  <c r="AH120" i="536"/>
  <c r="AI121" i="536"/>
  <c r="AJ121" i="536"/>
  <c r="AK121" i="536"/>
  <c r="AL121" i="536"/>
  <c r="AL120" i="536"/>
  <c r="E122" i="536"/>
  <c r="I122" i="536"/>
  <c r="J122" i="536"/>
  <c r="H122" i="536"/>
  <c r="K122" i="536"/>
  <c r="L122" i="536"/>
  <c r="M122" i="536"/>
  <c r="N122" i="536"/>
  <c r="N120" i="536"/>
  <c r="O122" i="536"/>
  <c r="P122" i="536"/>
  <c r="Q122" i="536"/>
  <c r="Q120" i="536"/>
  <c r="R122" i="536"/>
  <c r="S122" i="536"/>
  <c r="T122" i="536"/>
  <c r="U122" i="536"/>
  <c r="U120" i="536"/>
  <c r="V122" i="536"/>
  <c r="W122" i="536"/>
  <c r="W120" i="536"/>
  <c r="X122" i="536"/>
  <c r="Y122" i="536"/>
  <c r="Z122" i="536"/>
  <c r="AA122" i="536"/>
  <c r="AA120" i="536"/>
  <c r="AB122" i="536"/>
  <c r="AC122" i="536"/>
  <c r="AC120" i="536"/>
  <c r="AD122" i="536"/>
  <c r="AE122" i="536"/>
  <c r="AF122" i="536"/>
  <c r="AF120" i="536"/>
  <c r="AG122" i="536"/>
  <c r="AH122" i="536"/>
  <c r="AI122" i="536"/>
  <c r="AJ122" i="536"/>
  <c r="AK122" i="536"/>
  <c r="AL122" i="536"/>
  <c r="E123" i="536"/>
  <c r="I123" i="536"/>
  <c r="J123" i="536"/>
  <c r="H123" i="536"/>
  <c r="K123" i="536"/>
  <c r="L123" i="536"/>
  <c r="M123" i="536"/>
  <c r="M120" i="536"/>
  <c r="N123" i="536"/>
  <c r="O123" i="536"/>
  <c r="P123" i="536"/>
  <c r="Q123" i="536"/>
  <c r="R123" i="536"/>
  <c r="S123" i="536"/>
  <c r="T123" i="536"/>
  <c r="T120" i="536"/>
  <c r="U123" i="536"/>
  <c r="V123" i="536"/>
  <c r="W123" i="536"/>
  <c r="X123" i="536"/>
  <c r="Y123" i="536"/>
  <c r="Y120" i="536"/>
  <c r="Z123" i="536"/>
  <c r="Z120" i="536"/>
  <c r="AA123" i="536"/>
  <c r="AB123" i="536"/>
  <c r="AB120" i="536"/>
  <c r="AC123" i="536"/>
  <c r="AD123" i="536"/>
  <c r="AE123" i="536"/>
  <c r="AE120" i="536"/>
  <c r="AF123" i="536"/>
  <c r="AG123" i="536"/>
  <c r="AG120" i="536"/>
  <c r="AH123" i="536"/>
  <c r="AI123" i="536"/>
  <c r="AI120" i="536"/>
  <c r="AJ123" i="536"/>
  <c r="AJ120" i="536"/>
  <c r="AK123" i="536"/>
  <c r="AK120" i="536"/>
  <c r="AL123" i="536"/>
  <c r="E124" i="536"/>
  <c r="I124" i="536"/>
  <c r="J124" i="536"/>
  <c r="H124" i="536"/>
  <c r="K124" i="536"/>
  <c r="L124" i="536"/>
  <c r="M124" i="536"/>
  <c r="N124" i="536"/>
  <c r="O124" i="536"/>
  <c r="P124" i="536"/>
  <c r="Q124" i="536"/>
  <c r="R124" i="536"/>
  <c r="S124" i="536"/>
  <c r="S120" i="536"/>
  <c r="T124" i="536"/>
  <c r="U124" i="536"/>
  <c r="V124" i="536"/>
  <c r="V120" i="536"/>
  <c r="W124" i="536"/>
  <c r="X124" i="536"/>
  <c r="Y124" i="536"/>
  <c r="Z124" i="536"/>
  <c r="AA124" i="536"/>
  <c r="AB124" i="536"/>
  <c r="AC124" i="536"/>
  <c r="AD124" i="536"/>
  <c r="AE124" i="536"/>
  <c r="AF124" i="536"/>
  <c r="AG124" i="536"/>
  <c r="AH124" i="536"/>
  <c r="AI124" i="536"/>
  <c r="AJ124" i="536"/>
  <c r="AK124" i="536"/>
  <c r="AL124" i="536"/>
  <c r="E125" i="536"/>
  <c r="I125" i="536"/>
  <c r="J125" i="536"/>
  <c r="K125" i="536"/>
  <c r="L125" i="536"/>
  <c r="M125" i="536"/>
  <c r="N125" i="536"/>
  <c r="O125" i="536"/>
  <c r="P125" i="536"/>
  <c r="Q125" i="536"/>
  <c r="R125" i="536"/>
  <c r="S125" i="536"/>
  <c r="T125" i="536"/>
  <c r="U125" i="536"/>
  <c r="V125" i="536"/>
  <c r="W125" i="536"/>
  <c r="X125" i="536"/>
  <c r="Y125" i="536"/>
  <c r="Z125" i="536"/>
  <c r="AA125" i="536"/>
  <c r="AB125" i="536"/>
  <c r="AC125" i="536"/>
  <c r="AD125" i="536"/>
  <c r="AE125" i="536"/>
  <c r="AF125" i="536"/>
  <c r="AG125" i="536"/>
  <c r="AH125" i="536"/>
  <c r="AI125" i="536"/>
  <c r="AJ125" i="536"/>
  <c r="AK125" i="536"/>
  <c r="AL125" i="536"/>
  <c r="E126" i="536"/>
  <c r="H126" i="536"/>
  <c r="H125" i="536"/>
  <c r="E127" i="536"/>
  <c r="H127" i="536"/>
  <c r="E128" i="536"/>
  <c r="H128" i="536"/>
  <c r="E129" i="536"/>
  <c r="H129" i="536"/>
  <c r="E130" i="536"/>
  <c r="I130" i="536"/>
  <c r="J130" i="536"/>
  <c r="K130" i="536"/>
  <c r="L130" i="536"/>
  <c r="M130" i="536"/>
  <c r="N130" i="536"/>
  <c r="O130" i="536"/>
  <c r="P130" i="536"/>
  <c r="Q130" i="536"/>
  <c r="R130" i="536"/>
  <c r="S130" i="536"/>
  <c r="T130" i="536"/>
  <c r="U130" i="536"/>
  <c r="V130" i="536"/>
  <c r="W130" i="536"/>
  <c r="X130" i="536"/>
  <c r="Y130" i="536"/>
  <c r="Z130" i="536"/>
  <c r="AA130" i="536"/>
  <c r="AB130" i="536"/>
  <c r="AC130" i="536"/>
  <c r="AD130" i="536"/>
  <c r="AE130" i="536"/>
  <c r="AF130" i="536"/>
  <c r="AG130" i="536"/>
  <c r="AH130" i="536"/>
  <c r="AI130" i="536"/>
  <c r="AJ130" i="536"/>
  <c r="AK130" i="536"/>
  <c r="AL130" i="536"/>
  <c r="E131" i="536"/>
  <c r="H131" i="536"/>
  <c r="H130" i="536"/>
  <c r="E132" i="536"/>
  <c r="H132" i="536"/>
  <c r="E133" i="536"/>
  <c r="H133" i="536"/>
  <c r="E134" i="536"/>
  <c r="H134" i="536"/>
  <c r="E135" i="536"/>
  <c r="I135" i="536"/>
  <c r="J135" i="536"/>
  <c r="K135" i="536"/>
  <c r="L135" i="536"/>
  <c r="M135" i="536"/>
  <c r="N135" i="536"/>
  <c r="O135" i="536"/>
  <c r="P135" i="536"/>
  <c r="Q135" i="536"/>
  <c r="R135" i="536"/>
  <c r="S135" i="536"/>
  <c r="T135" i="536"/>
  <c r="U135" i="536"/>
  <c r="V135" i="536"/>
  <c r="W135" i="536"/>
  <c r="X135" i="536"/>
  <c r="Y135" i="536"/>
  <c r="Z135" i="536"/>
  <c r="AA135" i="536"/>
  <c r="AB135" i="536"/>
  <c r="AC135" i="536"/>
  <c r="AD135" i="536"/>
  <c r="AE135" i="536"/>
  <c r="AF135" i="536"/>
  <c r="AG135" i="536"/>
  <c r="AH135" i="536"/>
  <c r="AI135" i="536"/>
  <c r="AJ135" i="536"/>
  <c r="AK135" i="536"/>
  <c r="AL135" i="536"/>
  <c r="E136" i="536"/>
  <c r="H136" i="536"/>
  <c r="H135" i="536"/>
  <c r="E137" i="536"/>
  <c r="H137" i="536"/>
  <c r="E138" i="536"/>
  <c r="H138" i="536"/>
  <c r="E139" i="536"/>
  <c r="H139" i="536"/>
  <c r="E140" i="536"/>
  <c r="I140" i="536"/>
  <c r="J140" i="536"/>
  <c r="K140" i="536"/>
  <c r="L140" i="536"/>
  <c r="M140" i="536"/>
  <c r="N140" i="536"/>
  <c r="O140" i="536"/>
  <c r="P140" i="536"/>
  <c r="Q140" i="536"/>
  <c r="R140" i="536"/>
  <c r="S140" i="536"/>
  <c r="T140" i="536"/>
  <c r="U140" i="536"/>
  <c r="V140" i="536"/>
  <c r="W140" i="536"/>
  <c r="X140" i="536"/>
  <c r="Y140" i="536"/>
  <c r="Z140" i="536"/>
  <c r="AA140" i="536"/>
  <c r="AB140" i="536"/>
  <c r="AC140" i="536"/>
  <c r="AD140" i="536"/>
  <c r="AE140" i="536"/>
  <c r="AF140" i="536"/>
  <c r="AG140" i="536"/>
  <c r="AH140" i="536"/>
  <c r="AI140" i="536"/>
  <c r="AJ140" i="536"/>
  <c r="AK140" i="536"/>
  <c r="AL140" i="536"/>
  <c r="E141" i="536"/>
  <c r="H141" i="536"/>
  <c r="H140" i="536"/>
  <c r="E142" i="536"/>
  <c r="H142" i="536"/>
  <c r="E143" i="536"/>
  <c r="H143" i="536"/>
  <c r="E144" i="536"/>
  <c r="H144" i="536"/>
  <c r="E145" i="536"/>
  <c r="I145" i="536"/>
  <c r="J145" i="536"/>
  <c r="K145" i="536"/>
  <c r="L145" i="536"/>
  <c r="M145" i="536"/>
  <c r="N145" i="536"/>
  <c r="O145" i="536"/>
  <c r="P145" i="536"/>
  <c r="Q145" i="536"/>
  <c r="R145" i="536"/>
  <c r="S145" i="536"/>
  <c r="T145" i="536"/>
  <c r="U145" i="536"/>
  <c r="V145" i="536"/>
  <c r="W145" i="536"/>
  <c r="X145" i="536"/>
  <c r="Y145" i="536"/>
  <c r="Z145" i="536"/>
  <c r="AA145" i="536"/>
  <c r="AB145" i="536"/>
  <c r="AC145" i="536"/>
  <c r="AD145" i="536"/>
  <c r="AE145" i="536"/>
  <c r="AF145" i="536"/>
  <c r="AG145" i="536"/>
  <c r="AH145" i="536"/>
  <c r="AI145" i="536"/>
  <c r="AJ145" i="536"/>
  <c r="AK145" i="536"/>
  <c r="AL145" i="536"/>
  <c r="E146" i="536"/>
  <c r="H146" i="536"/>
  <c r="H145" i="536"/>
  <c r="E147" i="536"/>
  <c r="H147" i="536"/>
  <c r="E148" i="536"/>
  <c r="H148" i="536"/>
  <c r="E149" i="536"/>
  <c r="H149" i="536"/>
  <c r="D6" i="534"/>
  <c r="F11" i="534"/>
  <c r="D13" i="534"/>
  <c r="D14" i="534"/>
  <c r="D6" i="532"/>
  <c r="O13" i="532"/>
  <c r="D6" i="526"/>
  <c r="G64" i="526"/>
  <c r="D5" i="497"/>
  <c r="G17" i="526"/>
  <c r="G16" i="526"/>
  <c r="G28" i="526"/>
  <c r="G27" i="526"/>
  <c r="G12" i="526"/>
  <c r="G10" i="526"/>
  <c r="G18" i="526"/>
  <c r="K120" i="536"/>
  <c r="G19" i="526"/>
  <c r="G45" i="526"/>
  <c r="G20" i="526"/>
  <c r="G21" i="526"/>
  <c r="G22" i="526"/>
  <c r="G23" i="526"/>
  <c r="G49" i="526"/>
  <c r="G46" i="526"/>
  <c r="G47" i="526"/>
  <c r="G40" i="526"/>
  <c r="G41" i="526"/>
  <c r="G39" i="526"/>
  <c r="G42" i="526"/>
  <c r="G43" i="526"/>
  <c r="G48" i="526"/>
  <c r="G24" i="526"/>
  <c r="G50" i="526"/>
  <c r="G38" i="526"/>
  <c r="G25" i="526"/>
  <c r="G44" i="526"/>
  <c r="G32" i="526"/>
  <c r="O10" i="532"/>
  <c r="G26" i="526"/>
  <c r="G29" i="526"/>
  <c r="G52" i="526"/>
  <c r="I120" i="536"/>
  <c r="H120" i="536"/>
  <c r="H18" i="536"/>
  <c r="H121" i="536"/>
  <c r="B2" i="525"/>
  <c r="B3" i="525"/>
  <c r="F4" i="437"/>
  <c r="P43" i="471"/>
  <c r="G36" i="526"/>
  <c r="G14" i="526"/>
  <c r="G59" i="526"/>
</calcChain>
</file>

<file path=xl/sharedStrings.xml><?xml version="1.0" encoding="utf-8"?>
<sst xmlns="http://schemas.openxmlformats.org/spreadsheetml/2006/main" count="11291" uniqueCount="1668">
  <si>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</si>
  <si>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</si>
  <si>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</si>
  <si>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</si>
  <si>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</si>
  <si>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</si>
  <si>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</si>
  <si>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</si>
  <si>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</si>
  <si>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</si>
  <si>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</si>
  <si>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</si>
  <si>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</si>
  <si>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</si>
  <si>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</si>
  <si>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</si>
  <si>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</si>
  <si>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</si>
  <si>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</si>
  <si>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</si>
  <si>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</si>
  <si>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</si>
  <si>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</si>
  <si>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</si>
  <si>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</si>
  <si>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</si>
  <si>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</si>
  <si>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</si>
  <si>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</si>
  <si>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</si>
  <si>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</si>
  <si>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</si>
  <si>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</si>
  <si>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</si>
  <si>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</si>
  <si>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</si>
  <si>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</si>
  <si>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</si>
  <si>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</si>
  <si>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</si>
  <si>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</si>
  <si>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</si>
  <si>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</si>
  <si>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</si>
  <si>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</si>
  <si>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</si>
  <si>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</si>
  <si>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</si>
  <si>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</si>
  <si>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</si>
  <si>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</si>
  <si>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</si>
  <si>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</si>
  <si>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</si>
  <si>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</si>
  <si>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</si>
  <si>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</si>
  <si>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</si>
  <si>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</si>
  <si>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</si>
  <si>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</si>
  <si>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</si>
  <si>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</si>
  <si>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</si>
  <si>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</si>
  <si>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</si>
  <si>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</si>
  <si>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</si>
  <si>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</si>
  <si>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</si>
  <si>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</si>
  <si>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</si>
  <si>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</si>
  <si>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</si>
  <si>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</si>
  <si>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</si>
  <si>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</si>
  <si>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</si>
  <si>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</si>
  <si>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</si>
  <si>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</si>
  <si>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</si>
  <si>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</si>
  <si>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</si>
  <si>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</si>
  <si>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</si>
  <si>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</si>
  <si>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</si>
  <si>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</si>
  <si>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</si>
  <si>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</si>
  <si>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</si>
  <si>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</si>
  <si>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</si>
  <si>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</si>
  <si>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</si>
  <si>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</si>
  <si>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</si>
  <si>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</si>
  <si>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</si>
  <si>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</si>
  <si>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</si>
  <si>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</si>
  <si>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</si>
  <si>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</si>
  <si>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</si>
  <si>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</si>
  <si>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</si>
  <si>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</si>
  <si>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</si>
  <si>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</si>
  <si>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</si>
  <si>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</si>
  <si>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</si>
  <si>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</si>
  <si>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</si>
  <si>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</si>
  <si>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</si>
  <si>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</si>
  <si>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</si>
  <si>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</si>
  <si>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</si>
  <si>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</si>
  <si>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</si>
  <si>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</si>
  <si>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</si>
  <si>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</si>
  <si>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</si>
  <si>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</si>
  <si>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</si>
  <si>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</si>
  <si>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</si>
  <si>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</si>
  <si>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</si>
  <si>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</si>
  <si>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</si>
  <si>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</si>
  <si>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</si>
  <si>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</si>
  <si>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</si>
  <si>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</si>
  <si>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</si>
  <si>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</si>
  <si>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</si>
  <si>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</si>
  <si>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</si>
  <si>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</si>
  <si>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</si>
  <si>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</si>
  <si>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modComm</t>
  </si>
  <si>
    <t>openinfo@eias.ru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</si>
  <si>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</si>
  <si>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</si>
  <si>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</si>
  <si>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</si>
  <si>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</si>
  <si>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</si>
  <si>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</si>
  <si>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</si>
  <si>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</si>
  <si>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</si>
  <si>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</si>
  <si>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</si>
  <si>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</si>
  <si>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</si>
  <si>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</si>
  <si>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</si>
  <si>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</si>
  <si>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</si>
  <si>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</si>
  <si>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</si>
  <si>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</si>
  <si>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</si>
  <si>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</si>
  <si>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</si>
  <si>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</si>
  <si>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</si>
  <si>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</si>
  <si>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</si>
  <si>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</si>
  <si>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</si>
  <si>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</si>
  <si>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</si>
  <si>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</si>
  <si>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</si>
  <si>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</si>
  <si>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</si>
  <si>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</si>
  <si>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</si>
  <si>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</si>
  <si>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</si>
  <si>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</si>
  <si>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</si>
  <si>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</si>
  <si>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</si>
  <si>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</si>
  <si>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</si>
  <si>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</si>
  <si>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</si>
  <si>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</si>
  <si>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</si>
  <si>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</si>
  <si>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</si>
  <si>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</si>
  <si>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</si>
  <si>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</si>
  <si>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</si>
  <si>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</si>
  <si>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</si>
  <si>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</si>
  <si>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</si>
  <si>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</si>
  <si>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</si>
  <si>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</si>
  <si>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</si>
  <si>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</si>
  <si>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</si>
  <si>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</si>
  <si>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</si>
  <si>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</si>
  <si>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</si>
  <si>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</si>
  <si>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</si>
  <si>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</si>
  <si>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</si>
  <si>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</si>
  <si>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</si>
  <si>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</si>
  <si>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</si>
  <si>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</si>
  <si>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</si>
  <si>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</si>
  <si>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</si>
  <si>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</si>
  <si>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</si>
  <si>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</si>
  <si>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</si>
  <si>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</si>
  <si>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Режим налогообложения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</si>
  <si>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</si>
  <si>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</si>
  <si>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et_List02_1</t>
  </si>
  <si>
    <t>et_List02_4</t>
  </si>
  <si>
    <t>modRegion</t>
  </si>
  <si>
    <t xml:space="preserve">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</si>
  <si>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 xml:space="preserve"> На листе «Титульный» нужно заполнить все ячейки голубого и синего цвета.
 Для создания печатной формы нажмите на иконку принтера на листе «Титульный» (левый верхний угол).</t>
  </si>
  <si>
    <t xml:space="preserve">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</si>
  <si>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 xml:space="preserve">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</si>
  <si>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Внимательно следите за информационными сообщениями на расчетных листах.</t>
  </si>
  <si>
    <t xml:space="preserve"> Все необходимые комментарии по всем формам Вы можете отразить на листе «Комментарии».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</si>
  <si>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</si>
  <si>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</si>
  <si>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Признак дифференциации тарифа</t>
  </si>
  <si>
    <t xml:space="preserve"> 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
</t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</si>
  <si>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</si>
  <si>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</si>
  <si>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</si>
  <si>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</si>
  <si>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Добавить поставщика</t>
  </si>
  <si>
    <t>Режим налогообложения
/kind_of_NDS/</t>
  </si>
  <si>
    <t>НДС для общего режима налогообложения
/kind_of_NDS_tariff/</t>
  </si>
  <si>
    <t>НДС для прочих режимов налогообложения
/kind_of_NDS_tariff_etc/</t>
  </si>
  <si>
    <t>Обосновывающие материалы (документы) необходимо загружать с помощью "ЕИАС Мониторинг"</t>
  </si>
  <si>
    <t>Регулируемая организация осуществляет сдачу годового бухгалтерского баланса в налоговые органы</t>
  </si>
  <si>
    <t>Дата направления годового бухгалтерского баланса в налоговые органы</t>
  </si>
  <si>
    <t>Превышает ли выручка от регулируемой деятельности 80% совокупной выручки за отчетный год</t>
  </si>
  <si>
    <t>Организация выполняет инвестиционную программу</t>
  </si>
  <si>
    <t>Отсутствует Интернет в границах территории муниципальных образований, где организация осуществляет регулируемые услуги</t>
  </si>
  <si>
    <t>Номер печатного издания</t>
  </si>
  <si>
    <t>Дата печатного издания</t>
  </si>
  <si>
    <t>Ссылка на PDF копии издания</t>
  </si>
  <si>
    <t>x</t>
  </si>
  <si>
    <t>Печатное издание</t>
  </si>
  <si>
    <t>edit_List03_ipr_pub</t>
  </si>
  <si>
    <t>Наименование источника публикации</t>
  </si>
  <si>
    <t>Наименование показателя</t>
  </si>
  <si>
    <t>Единица измерения</t>
  </si>
  <si>
    <t xml:space="preserve">Себестоимость производимых товаров (оказываемых услуг) по регулируемому виду деятельности, включая: </t>
  </si>
  <si>
    <t>Способ приобретения</t>
  </si>
  <si>
    <t>Расходы на покупаемую электрическую энергию (мощность), используемую в технологическом процессе</t>
  </si>
  <si>
    <t>Расходы на оплату труда основного производственного персонала</t>
  </si>
  <si>
    <t>Отчисления на социальные нужды основного производственного персонала</t>
  </si>
  <si>
    <t>Расходы на оплату труда административно-управленческого персонала</t>
  </si>
  <si>
    <t>Отчисления на социальные нужды административно-управленческого персонала</t>
  </si>
  <si>
    <t>Расходы на амортизацию основных производственных средств</t>
  </si>
  <si>
    <t>Среднесписочная численность основного производственного персонала</t>
  </si>
  <si>
    <t>*</t>
  </si>
  <si>
    <t>Раскрывается не позднее 30 дней со дня сдачи годового бухгалтерского баланса в налоговые органы.</t>
  </si>
  <si>
    <t>Добавить вид деятельности</t>
  </si>
  <si>
    <t>logical_two</t>
  </si>
  <si>
    <t>есть</t>
  </si>
  <si>
    <t>отсутствует</t>
  </si>
  <si>
    <t>1.0</t>
  </si>
  <si>
    <t>тыс руб</t>
  </si>
  <si>
    <t>руб</t>
  </si>
  <si>
    <t xml:space="preserve"> чел</t>
  </si>
  <si>
    <t>Средневзвешенная стоимость 1 кВт.ч (с учетом мощности)</t>
  </si>
  <si>
    <t>тыс кВт.ч</t>
  </si>
  <si>
    <t>Чистая прибыль, полученная от регулируемого вида деятельности, в том числе:</t>
  </si>
  <si>
    <t>Расходы на капитальный и текущий ремонт основных производственных средств, в том числе:</t>
  </si>
  <si>
    <t>Стоимость переоценки основных фондов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</si>
  <si>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</si>
  <si>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Расходы на текущий ремонт</t>
  </si>
  <si>
    <t>Расходы на капитальный ремонт</t>
  </si>
  <si>
    <t>Общехозяйственные расходы, в том числе отнесенные к ним:</t>
  </si>
  <si>
    <t>Общепроизводственные расходы, в том числе отнесенные к ним:</t>
  </si>
  <si>
    <t>Выручка от регулируемой деятельности, в том числе по видам деятельности:</t>
  </si>
  <si>
    <t>**</t>
  </si>
  <si>
    <t>Учитывать любое нарушение системы.</t>
  </si>
  <si>
    <t>Добавить мероприятие</t>
  </si>
  <si>
    <t>Наименование инвестиционной программы (мероприятия)</t>
  </si>
  <si>
    <t>Добавить источники</t>
  </si>
  <si>
    <t>Добавить показатель</t>
  </si>
  <si>
    <t>Всего, в том числе по источникам финансирования:</t>
  </si>
  <si>
    <t>Информация об объемах товаров и услуг, их стоимости и способах приобретения *</t>
  </si>
  <si>
    <t>Наименование поставщика</t>
  </si>
  <si>
    <t>Реквизиты договора</t>
  </si>
  <si>
    <t>Наименование товара/услуги</t>
  </si>
  <si>
    <t>Объем приобретенных товаров, услуг</t>
  </si>
  <si>
    <t>Единица измерения объема</t>
  </si>
  <si>
    <t>Стоимость, тыс.руб.</t>
  </si>
  <si>
    <t>Доля расходов, % (от суммы расходов по указанной статье)</t>
  </si>
  <si>
    <t>Итого по поставщику</t>
  </si>
  <si>
    <t>Добавить способ</t>
  </si>
  <si>
    <t>9.1</t>
  </si>
  <si>
    <t>9.2</t>
  </si>
  <si>
    <t>9.3</t>
  </si>
  <si>
    <t>Виды топлива
/kind_of_fuels/</t>
  </si>
  <si>
    <t>газ природный по регулируемой цене</t>
  </si>
  <si>
    <t>газ природный по нерегулируемой цене</t>
  </si>
  <si>
    <t>газ сжиженный</t>
  </si>
  <si>
    <t>кг</t>
  </si>
  <si>
    <t>газовый конденсат</t>
  </si>
  <si>
    <t>тонны</t>
  </si>
  <si>
    <t>гшз</t>
  </si>
  <si>
    <t>мазут</t>
  </si>
  <si>
    <t>нефть</t>
  </si>
  <si>
    <t>дизельное топливо</t>
  </si>
  <si>
    <t>уголь бурый</t>
  </si>
  <si>
    <t>уголь каменный</t>
  </si>
  <si>
    <t>торф</t>
  </si>
  <si>
    <t>дрова</t>
  </si>
  <si>
    <t>м3</t>
  </si>
  <si>
    <t>опил</t>
  </si>
  <si>
    <t>отходы березовые</t>
  </si>
  <si>
    <t>отходы осиновые</t>
  </si>
  <si>
    <t>печное топливо</t>
  </si>
  <si>
    <t>пилеты</t>
  </si>
  <si>
    <t>смола</t>
  </si>
  <si>
    <t>щепа</t>
  </si>
  <si>
    <t>горючий сланец</t>
  </si>
  <si>
    <t>керосин</t>
  </si>
  <si>
    <t>кислородно-водородная смесь</t>
  </si>
  <si>
    <t>электроэнергия (НН)</t>
  </si>
  <si>
    <t>электроэнергия (СН1)</t>
  </si>
  <si>
    <t>электроэнергия (СН2)</t>
  </si>
  <si>
    <t>электроэнергия (ВН)</t>
  </si>
  <si>
    <t>мощность</t>
  </si>
  <si>
    <t>прочее</t>
  </si>
  <si>
    <t>цель инвестиционной программы /kind_of_purchase_method/</t>
  </si>
  <si>
    <t>торги/аукционы</t>
  </si>
  <si>
    <t>прямые договора без торгов</t>
  </si>
  <si>
    <t>тыс м3</t>
  </si>
  <si>
    <t>тыс кВт</t>
  </si>
  <si>
    <t>Добавить товар/услугу</t>
  </si>
  <si>
    <t>et_List04_1</t>
  </si>
  <si>
    <t>et_List04_2</t>
  </si>
  <si>
    <t>et_List04_3</t>
  </si>
  <si>
    <t>0</t>
  </si>
  <si>
    <t>Средняя продолжительность рассмотрения заявок на подключение (технологическое присоединение), дней</t>
  </si>
  <si>
    <r>
      <t xml:space="preserve">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
</t>
    </r>
    <r>
      <rPr>
        <sz val="9"/>
        <rFont val="Tahoma"/>
        <family val="2"/>
        <charset val="204"/>
      </rPr>
      <t xml:space="preserve">(в части регулируемой деятельности) </t>
    </r>
    <r>
      <rPr>
        <sz val="10"/>
        <rFont val="Tahoma"/>
        <family val="2"/>
        <charset val="204"/>
      </rPr>
      <t>*</t>
    </r>
  </si>
  <si>
    <t>Потр. Характеристики</t>
  </si>
  <si>
    <t>Дата утверждения инвестиционной программы</t>
  </si>
  <si>
    <t>Наименование органа местного самоуправления, согласовавшего инвестиционную программу</t>
  </si>
  <si>
    <t>Добавить год</t>
  </si>
  <si>
    <t>Целевые показатели инвестиционной программы</t>
  </si>
  <si>
    <t>Факт</t>
  </si>
  <si>
    <t>План</t>
  </si>
  <si>
    <t>9.1.1</t>
  </si>
  <si>
    <t>9.1.2</t>
  </si>
  <si>
    <t>9.2.1</t>
  </si>
  <si>
    <t>9.2.2</t>
  </si>
  <si>
    <t>9.3.1</t>
  </si>
  <si>
    <t>9.3.2</t>
  </si>
  <si>
    <t>9.4</t>
  </si>
  <si>
    <t>9.4.1</t>
  </si>
  <si>
    <t>9.4.2</t>
  </si>
  <si>
    <t>9.5</t>
  </si>
  <si>
    <t>9.5.1</t>
  </si>
  <si>
    <t>9.5.2</t>
  </si>
  <si>
    <t>9.6</t>
  </si>
  <si>
    <t>9.6.1</t>
  </si>
  <si>
    <t>9.6.2</t>
  </si>
  <si>
    <t>9.7</t>
  </si>
  <si>
    <t>9.7.1</t>
  </si>
  <si>
    <t>9.7.2</t>
  </si>
  <si>
    <t>9.8</t>
  </si>
  <si>
    <t>9.8.1</t>
  </si>
  <si>
    <t>9.8.2</t>
  </si>
  <si>
    <t>9.9</t>
  </si>
  <si>
    <t>9.9.1</t>
  </si>
  <si>
    <t>9.9.2</t>
  </si>
  <si>
    <t>9.10</t>
  </si>
  <si>
    <t>9.10.1</t>
  </si>
  <si>
    <t>9.10.2</t>
  </si>
  <si>
    <t>Срок окупаемости</t>
  </si>
  <si>
    <t>лет</t>
  </si>
  <si>
    <t>Перебои в снабжении потребителей</t>
  </si>
  <si>
    <t>часов на потребителя</t>
  </si>
  <si>
    <t>Продолжительность (бесперебойность) поставки товаров и услуг</t>
  </si>
  <si>
    <t>час/день</t>
  </si>
  <si>
    <t>Уровень потерь и неучтенного потребления</t>
  </si>
  <si>
    <t>%</t>
  </si>
  <si>
    <t>Обеспеченность потребления товаров и услуг приборами учета</t>
  </si>
  <si>
    <t>ед</t>
  </si>
  <si>
    <t>Производительность труда на 1 человека</t>
  </si>
  <si>
    <t>тыс руб/чел</t>
  </si>
  <si>
    <t>Использование инвестиционных средств за отчетный год</t>
  </si>
  <si>
    <t>8.0</t>
  </si>
  <si>
    <t>кредиты банков</t>
  </si>
  <si>
    <t>кредиты иностранных банков</t>
  </si>
  <si>
    <t>заемные ср-ва др. организаций</t>
  </si>
  <si>
    <t>федеральный бюджет</t>
  </si>
  <si>
    <t>бюджет субъекта РФ</t>
  </si>
  <si>
    <t>бюджет муниципального образования</t>
  </si>
  <si>
    <t>ср-ва внебюджетных фондов</t>
  </si>
  <si>
    <t>прибыль, направляемая на инвестиции</t>
  </si>
  <si>
    <t>амортизация</t>
  </si>
  <si>
    <t>инвестиционная надбавка к тарифу</t>
  </si>
  <si>
    <t>плата за подключение</t>
  </si>
  <si>
    <t>прочие средства</t>
  </si>
  <si>
    <t>Источники финансирования
/source_of_funding/</t>
  </si>
  <si>
    <t>10.0</t>
  </si>
  <si>
    <t>автоматизация (с уменьшением штата)</t>
  </si>
  <si>
    <t>уменьшение удельных затрат (повышение КПД)</t>
  </si>
  <si>
    <t>уменьшение издержек на производство</t>
  </si>
  <si>
    <t>снижение аварийности</t>
  </si>
  <si>
    <t>цель инвестиционной программы /objective_of_IPR/</t>
  </si>
  <si>
    <t>Внесение изменений в инвестиционную программу *</t>
  </si>
  <si>
    <t>Дата внесения изменений</t>
  </si>
  <si>
    <t>Внесенные изменения</t>
  </si>
  <si>
    <t>Добавить строку</t>
  </si>
  <si>
    <t>et_List07_1</t>
  </si>
  <si>
    <t>Показатели (факт)</t>
  </si>
  <si>
    <t>Показатели (2)</t>
  </si>
  <si>
    <t>Потр. характеристики</t>
  </si>
  <si>
    <t>Инвестиции</t>
  </si>
  <si>
    <t>Инвестиции исправления</t>
  </si>
  <si>
    <t>modfrmSelectData</t>
  </si>
  <si>
    <t>modList04</t>
  </si>
  <si>
    <t>modList05</t>
  </si>
  <si>
    <t>modList06</t>
  </si>
  <si>
    <t>modList07</t>
  </si>
  <si>
    <t>Рабочие диапазоны</t>
  </si>
  <si>
    <t>Добавить прочие расходы</t>
  </si>
  <si>
    <t>et_List02_5</t>
  </si>
  <si>
    <t>Документы необходимо загружать с помощью "ЕИАС Мониторинг". Ссылка на инструкцию по загрузке документов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</si>
  <si>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CopyList</t>
  </si>
  <si>
    <t>Отчетный период (год)</t>
  </si>
  <si>
    <t>Вид услуги, на которую установлен тариф /kind_of_service_WARM/</t>
  </si>
  <si>
    <t>Производство</t>
  </si>
  <si>
    <t>Передача</t>
  </si>
  <si>
    <t>Сбыт</t>
  </si>
  <si>
    <t>Материалы (документы) необходимо загружать с помощью "ЕИАС Мониторинг". Ссылка на инструкцию по загрузке материалов (документов)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</si>
  <si>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Список с видами деятельности</t>
  </si>
  <si>
    <t>kind_of_activity_01</t>
  </si>
  <si>
    <t>kind_of_activity_02</t>
  </si>
  <si>
    <t>kind_of_activity_03</t>
  </si>
  <si>
    <t>В зависимости от указанного вида деятельности будут доступны для заполнения поля 'Производство', 'Передача' и 'Сбыт'</t>
  </si>
  <si>
    <t>Вид деятельности, на которую установлен тариф /kind_of_activity/</t>
  </si>
  <si>
    <t/>
  </si>
  <si>
    <t>Ссылка1</t>
  </si>
  <si>
    <t>Ссылка2</t>
  </si>
  <si>
    <t>Расходы на аренду имущества, используемого для осуществления регулируемого вида деятельности</t>
  </si>
  <si>
    <t>Расходы на хим.реагенты, используемые в технологическом процессе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</si>
  <si>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</si>
  <si>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</si>
  <si>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</si>
  <si>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</si>
  <si>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</si>
  <si>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</si>
  <si>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</si>
  <si>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</si>
  <si>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</si>
  <si>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</si>
  <si>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</si>
  <si>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7708503727</t>
  </si>
  <si>
    <t>МУП "Коммунальщик"</t>
  </si>
  <si>
    <t>ООО "Гарант"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</si>
  <si>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</si>
  <si>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</si>
  <si>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</si>
  <si>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</si>
  <si>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</si>
  <si>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</si>
  <si>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</si>
  <si>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</si>
  <si>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</si>
  <si>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</si>
  <si>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</si>
  <si>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</si>
  <si>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2.12.1</t>
  </si>
  <si>
    <t>2.13</t>
  </si>
  <si>
    <t>2.13.1</t>
  </si>
  <si>
    <t>2.14</t>
  </si>
  <si>
    <t>Показатели, подлежащие раскрытию организациями, осуществляющими холодное водоснабжение</t>
  </si>
  <si>
    <t>Система холодного водоснабжения</t>
  </si>
  <si>
    <t>В случае, если тариф не дифференцируется по системам холодного водоснабжения, перечислите все муниципальные районы, в которых организация осуществляет услуги</t>
  </si>
  <si>
    <t>В случае, если тариф не дифференцируется по системам холодного водоснабжения, перечислите все муниципальные образования, в которых организация осуществляет услуги</t>
  </si>
  <si>
    <t>В случае, если тариф не дифференцируется по системам холодного водоснабжения, укажите '1'. Введите значение от 1 до 100, чтобы указать очередной условный порядковый номер системы холодного водоснабжения</t>
  </si>
  <si>
    <t>Техническая вода</t>
  </si>
  <si>
    <t>Питьевая вода</t>
  </si>
  <si>
    <t>Подвозная вода</t>
  </si>
  <si>
    <t>Другое</t>
  </si>
  <si>
    <t>Комментарии к виду товара "Другое"</t>
  </si>
  <si>
    <t>Расходы на оплату холодной воды, приобретаемой у других организаций для последующей подачи потребителям</t>
  </si>
  <si>
    <t>2.2.1</t>
  </si>
  <si>
    <t>Объем приобретения электрической энергии</t>
  </si>
  <si>
    <t>2.11.1</t>
  </si>
  <si>
    <t>2.11.2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</si>
  <si>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t>
  </si>
  <si>
    <t>3.1</t>
  </si>
  <si>
    <t>4.1</t>
  </si>
  <si>
    <t>4.2</t>
  </si>
  <si>
    <t>Валовая прибыль (убытки) от продажи товаров и услуг по регулируемому виду деятельности</t>
  </si>
  <si>
    <t>Объем поднятой воды</t>
  </si>
  <si>
    <t>Объем покупной воды</t>
  </si>
  <si>
    <t>Объем воды, пропущенной через очистные сооружения</t>
  </si>
  <si>
    <t>Объем отпущенной потребителям воды, в том числе:</t>
  </si>
  <si>
    <t>Потери воды в сетях</t>
  </si>
  <si>
    <t>Удельный расход электроэнергии на подачу воды в сеть</t>
  </si>
  <si>
    <t>Добавить объект</t>
  </si>
  <si>
    <t>Прочие расходы, которые подлежат отнесению к регулируемым видам деятельности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 (Официальный интернет-портал правовой информации http://www.pravo.gov.ru, 15.05.2013)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</si>
  <si>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</si>
  <si>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За счет ввода в эксплуатацию (вывода из эксплуатации)</t>
  </si>
  <si>
    <t>Годовая бухгалтерская отчетность, включая бухгалтерский баланс и приложения к нему**</t>
  </si>
  <si>
    <t>По приборам учета</t>
  </si>
  <si>
    <t>Расчетным путем (по нормативам потребления)</t>
  </si>
  <si>
    <t>Ед.измерения лист Показатели (факт)
/unit_for_List02/</t>
  </si>
  <si>
    <t>Расход воды на собственные нужды (процент объема отпуска воды потребителям), в том числе:</t>
  </si>
  <si>
    <t>Хозяйственно-бытовые</t>
  </si>
  <si>
    <t>Показатели использования производственных объектов (по объему перекачки) по отношению к пиковому дню отчетного года</t>
  </si>
  <si>
    <t>2.2.2</t>
  </si>
  <si>
    <t>10.1</t>
  </si>
  <si>
    <t>10.2</t>
  </si>
  <si>
    <t>14.1</t>
  </si>
  <si>
    <t>15.0</t>
  </si>
  <si>
    <t>2.10.1</t>
  </si>
  <si>
    <t>2.10.2</t>
  </si>
  <si>
    <t>2.14.0</t>
  </si>
  <si>
    <t>Указывается ссылка на бухгалтерский баланс и приложения к нему, размещенные в сети "Интернет" в соответствии с пунктом 5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утвержденными Приказом ФСТ России от 15.05.2013 №129</t>
  </si>
  <si>
    <t>Информация должна соответствовать  бухгалтерской отчетности за отчетный год.</t>
  </si>
  <si>
    <t>Расходы на ремонт (текущий и капитальный) основных производственных средств итого. Из них товары и услуги, приобретенные у организаций, сумма оплаты услуг которых превышает 20% суммы расходов по статье: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</si>
  <si>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процесса. Из них товары и услуги, приобретенные у организаций, сумма оплаты услуг которых превышает 20% суммы расходов по статье:</t>
  </si>
  <si>
    <t>Информация должна соответствовать бухгалтерской отчетности за отчетный год.</t>
  </si>
  <si>
    <t>Количество случаев ограничения подачи холодной воды по графику с указанием срока действия таких ограничений (менее 24 часов в сутки)</t>
  </si>
  <si>
    <t>Общее количество проведенных проб качества воды по следующим показателям:</t>
  </si>
  <si>
    <t>Мутность</t>
  </si>
  <si>
    <t>Цветность</t>
  </si>
  <si>
    <t>Общие колиформные бактерии</t>
  </si>
  <si>
    <t>Термотолерантные колиформные бактерии</t>
  </si>
  <si>
    <t>Количество проведенных проб, выявивших несоответствие холодной воды санитарным нормам (предельно допустимой концентрации), по следующим показателям:</t>
  </si>
  <si>
    <t>4.3</t>
  </si>
  <si>
    <t>4.4</t>
  </si>
  <si>
    <t>4.5</t>
  </si>
  <si>
    <t>Доля исполненных в срок договоров о подключении (процент общего количества заключенных договоров о подключении), %</t>
  </si>
  <si>
    <t>2.0</t>
  </si>
  <si>
    <t>c</t>
  </si>
  <si>
    <t>Количество аварий на системах холодного водоснабжения, единиц на км **</t>
  </si>
  <si>
    <t>Хлор остаточный связанный</t>
  </si>
  <si>
    <t>Хлор остаточный свободный</t>
  </si>
  <si>
    <t xml:space="preserve">Хлор остаточный общий, в том числе: </t>
  </si>
  <si>
    <t>4.3.1</t>
  </si>
  <si>
    <t>4.3.2</t>
  </si>
  <si>
    <t>et_List05_1</t>
  </si>
  <si>
    <t>5.1</t>
  </si>
  <si>
    <t>5.2</t>
  </si>
  <si>
    <t>5.3</t>
  </si>
  <si>
    <t>5.3.1</t>
  </si>
  <si>
    <t>5.3.2</t>
  </si>
  <si>
    <t>5.4</t>
  </si>
  <si>
    <t>5.5</t>
  </si>
  <si>
    <t>Добавить случаи</t>
  </si>
  <si>
    <t>количество случаев, ед</t>
  </si>
  <si>
    <t>срок действия ограничений, часов</t>
  </si>
  <si>
    <t>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*</t>
  </si>
  <si>
    <t>Цель инвестиционной программы</t>
  </si>
  <si>
    <t>Наименование органа исполнительной власти субъекта РФ, утвердившего программу</t>
  </si>
  <si>
    <t>Срок начала реализации инвестиционной программы</t>
  </si>
  <si>
    <t>Срок окончания реализации инвестиционной программы</t>
  </si>
  <si>
    <t>Потребность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руб.):</t>
  </si>
  <si>
    <t>Количество аварий на 1 км сетей холодного водоснабжения</t>
  </si>
  <si>
    <t>кВт.ч/м3</t>
  </si>
  <si>
    <t>Численность населения, пользующегося услугами данной организации</t>
  </si>
  <si>
    <t>чел</t>
  </si>
  <si>
    <t>Удельное водопотребление</t>
  </si>
  <si>
    <t>м3/чел</t>
  </si>
  <si>
    <t>Информация об инвестиционных программах и отчетах об их реализации *</t>
  </si>
  <si>
    <t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 (п.18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</si>
  <si>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основных потребительских характеристиках регулируемых товаров и услуг, оказываемых регулируемой организацией, и соответствии их установленным требованиям (п.19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</si>
  <si>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инвестиционных программах регулируемой организации (п.20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</si>
  <si>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Раскрывается регулируемой организацией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</t>
  </si>
  <si>
    <t>Доля потребителей, затронутых ограничениями подачи холодной воды, %</t>
  </si>
  <si>
    <t>Расход электороэнергии на поставку 1 м3 холодной воды</t>
  </si>
  <si>
    <t>Адрес страницы официального сайта организации в сети интернет, на которой размещена раскрываемая информация</t>
  </si>
  <si>
    <t>Сведения об изменении стоимости основных фондов (в том числе за счет их ввода в эксплуатацию (вывода из эксплуатации)), их переоценки</t>
  </si>
  <si>
    <t>Приложение 2 к приказу ФСТ России от 15 мая 2013 г. N 129, Форма 2.7</t>
  </si>
  <si>
    <t>Приложение 2 к приказу ФСТ России от 15 мая 2013 г. N 129, Форма 2.13</t>
  </si>
  <si>
    <t>Приложение 2 к приказу ФСТ России от 15 мая 2013 г. N 129, Форма 2.8</t>
  </si>
  <si>
    <t>Приложение 2 к приказу ФСТ России от 15 мая 2013 г. N 129, Форма 2.9</t>
  </si>
  <si>
    <t>подключение (технологическое присоединение) к централизованной системе холодного водоснабжения</t>
  </si>
  <si>
    <t>холодное водоснабжение</t>
  </si>
  <si>
    <t>транспортировка холодной воды</t>
  </si>
  <si>
    <t>1.1</t>
  </si>
  <si>
    <t>8.1</t>
  </si>
  <si>
    <t>тыс кВт.ч/тыс м3</t>
  </si>
  <si>
    <t>Проверка доступных обновлений...</t>
  </si>
  <si>
    <t>Информация</t>
  </si>
  <si>
    <t>Версия шаблона 6.0.3 актуальна, обновление не требуется</t>
  </si>
  <si>
    <t>Тюменский муниципальный район</t>
  </si>
  <si>
    <t>71644000</t>
  </si>
  <si>
    <t>Каскаринское</t>
  </si>
  <si>
    <t>71644430</t>
  </si>
  <si>
    <t>26360435</t>
  </si>
  <si>
    <t>7224005872</t>
  </si>
  <si>
    <t>722401001</t>
  </si>
  <si>
    <t>Оказание услуг в сфере водоснабжения</t>
  </si>
  <si>
    <t>город Заводоуковск</t>
  </si>
  <si>
    <t>71703000</t>
  </si>
  <si>
    <t>27669468</t>
  </si>
  <si>
    <t>АСУСОН ТО "Щучинский психоневрологический интернат"</t>
  </si>
  <si>
    <t>7215005516</t>
  </si>
  <si>
    <t>720701001</t>
  </si>
  <si>
    <t>Чикчинское</t>
  </si>
  <si>
    <t>71644485</t>
  </si>
  <si>
    <t>26360450</t>
  </si>
  <si>
    <t>7224037151</t>
  </si>
  <si>
    <t>Армизонский муниципальный район</t>
  </si>
  <si>
    <t>71605000</t>
  </si>
  <si>
    <t>26375285</t>
  </si>
  <si>
    <t>Армизонское УМПЖКХ</t>
  </si>
  <si>
    <t>7209005331</t>
  </si>
  <si>
    <t>Рабочий поселок Богандинский</t>
  </si>
  <si>
    <t>71644410</t>
  </si>
  <si>
    <t>26433322</t>
  </si>
  <si>
    <t>Богандинское МУП "Коммунальщик"</t>
  </si>
  <si>
    <t>7224024995</t>
  </si>
  <si>
    <t>город Тюмень</t>
  </si>
  <si>
    <t>71701000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</si>
  <si>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</si>
  <si>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</si>
  <si>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</si>
  <si>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720301001</t>
  </si>
  <si>
    <t>721501001</t>
  </si>
  <si>
    <t>Абатский муниципальный район</t>
  </si>
  <si>
    <t>71603000</t>
  </si>
  <si>
    <t>Абатское</t>
  </si>
  <si>
    <t>71603402</t>
  </si>
  <si>
    <t>Салаирское</t>
  </si>
  <si>
    <t>71644470</t>
  </si>
  <si>
    <t>Ишимский муниципальный район</t>
  </si>
  <si>
    <t>71626000</t>
  </si>
  <si>
    <t>Город Ишим</t>
  </si>
  <si>
    <t>71705000</t>
  </si>
  <si>
    <t>26504124</t>
  </si>
  <si>
    <t>7201000726</t>
  </si>
  <si>
    <t>26433355</t>
  </si>
  <si>
    <t>Каскаринское МУП ЖКХ</t>
  </si>
  <si>
    <t>7224011989</t>
  </si>
  <si>
    <t>Уватский муниципальный район</t>
  </si>
  <si>
    <t>71648000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</si>
  <si>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</si>
  <si>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</si>
  <si>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</si>
  <si>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</si>
  <si>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</si>
  <si>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</si>
  <si>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</si>
  <si>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26375362</t>
  </si>
  <si>
    <t>МП "Ивановское КП"</t>
  </si>
  <si>
    <t>7225004649</t>
  </si>
  <si>
    <t>Ялуторовский муниципальный район</t>
  </si>
  <si>
    <t>71656000</t>
  </si>
  <si>
    <t>28272431</t>
  </si>
  <si>
    <t>7207008129</t>
  </si>
  <si>
    <t>Ярковский муниципальный район</t>
  </si>
  <si>
    <t>71658000</t>
  </si>
  <si>
    <t>28003540</t>
  </si>
  <si>
    <t>МП "Стройсервис"</t>
  </si>
  <si>
    <t>7229008997</t>
  </si>
  <si>
    <t>город Ялуторовск</t>
  </si>
  <si>
    <t>71715000</t>
  </si>
  <si>
    <t>26375280</t>
  </si>
  <si>
    <t>7207000761</t>
  </si>
  <si>
    <t>Онохинское</t>
  </si>
  <si>
    <t>71644458</t>
  </si>
  <si>
    <t>26433646</t>
  </si>
  <si>
    <t>МУЖЭП с.Онохино</t>
  </si>
  <si>
    <t>7224031897</t>
  </si>
  <si>
    <t>Тобольский муниципальный район</t>
  </si>
  <si>
    <t>71642000</t>
  </si>
  <si>
    <t>26375344</t>
  </si>
  <si>
    <t>МУП "Байкаловский ККП"</t>
  </si>
  <si>
    <t>7223000825</t>
  </si>
  <si>
    <t>Ембаевское</t>
  </si>
  <si>
    <t>71644420</t>
  </si>
  <si>
    <t>26950305</t>
  </si>
  <si>
    <t>МУП "Ембаевское ЖКХ"</t>
  </si>
  <si>
    <t>7224043765</t>
  </si>
  <si>
    <t>Бердюжский муниципальный район</t>
  </si>
  <si>
    <t>71610000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</si>
  <si>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</si>
  <si>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</si>
  <si>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</si>
  <si>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</si>
  <si>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</si>
  <si>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7205011359</t>
  </si>
  <si>
    <t>720501001</t>
  </si>
  <si>
    <t>Новотарманское</t>
  </si>
  <si>
    <t>71644456</t>
  </si>
  <si>
    <t>26433392</t>
  </si>
  <si>
    <t>МУП "Новотарманское ПЖЭРП"</t>
  </si>
  <si>
    <t>7224033358</t>
  </si>
  <si>
    <t>Упоровский муниципальный район</t>
  </si>
  <si>
    <t>71650000</t>
  </si>
  <si>
    <t>26375364</t>
  </si>
  <si>
    <t>МУП "РКХ-2"</t>
  </si>
  <si>
    <t>7226004881</t>
  </si>
  <si>
    <t>Вагайский муниципальный район</t>
  </si>
  <si>
    <t>71613000</t>
  </si>
  <si>
    <t>26375296</t>
  </si>
  <si>
    <t>МУП "Ремжилстройсервис"</t>
  </si>
  <si>
    <t>7212004641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</si>
  <si>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</si>
  <si>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</si>
  <si>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</si>
  <si>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</si>
  <si>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</si>
  <si>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</si>
  <si>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Юргинский муниципальный район</t>
  </si>
  <si>
    <t>71653000</t>
  </si>
  <si>
    <t>26360460</t>
  </si>
  <si>
    <t>МУП "Юргинское ЖКХ"</t>
  </si>
  <si>
    <t>7227262324</t>
  </si>
  <si>
    <t>722701001</t>
  </si>
  <si>
    <t>Исетский муниципальный район</t>
  </si>
  <si>
    <t>71624000</t>
  </si>
  <si>
    <t>26375302</t>
  </si>
  <si>
    <t>МУП ЖКХ "Вагай"</t>
  </si>
  <si>
    <t>7212005349</t>
  </si>
  <si>
    <t>Омутинский муниципальный район</t>
  </si>
  <si>
    <t>71634000</t>
  </si>
  <si>
    <t>28277194</t>
  </si>
  <si>
    <t>МУП ЖКХ "Заречье"</t>
  </si>
  <si>
    <t>7207012950</t>
  </si>
  <si>
    <t>Мальковское</t>
  </si>
  <si>
    <t>71644445</t>
  </si>
  <si>
    <t>26375353</t>
  </si>
  <si>
    <t>МУП ЖКХ "Мальковское"</t>
  </si>
  <si>
    <t>7224035080</t>
  </si>
  <si>
    <t>Горьковское</t>
  </si>
  <si>
    <t>71644417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</si>
  <si>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</si>
  <si>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</si>
  <si>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</si>
  <si>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</si>
  <si>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</si>
  <si>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</si>
  <si>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720601001</t>
  </si>
  <si>
    <t>Казанский муниципальный район</t>
  </si>
  <si>
    <t>71630000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</si>
  <si>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</si>
  <si>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</si>
  <si>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</si>
  <si>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</si>
  <si>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</si>
  <si>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</si>
  <si>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Успенское</t>
  </si>
  <si>
    <t>71644475</t>
  </si>
  <si>
    <t>поселок Боровский</t>
  </si>
  <si>
    <t>71644412</t>
  </si>
  <si>
    <t>26375345</t>
  </si>
  <si>
    <t>МУП ЖКХ п.Боровский</t>
  </si>
  <si>
    <t>7224002712</t>
  </si>
  <si>
    <t>26320038</t>
  </si>
  <si>
    <t>7204660086</t>
  </si>
  <si>
    <t>Транспортировка воды</t>
  </si>
  <si>
    <t>28821857</t>
  </si>
  <si>
    <t>ОАО "Аэропорт Сургут"</t>
  </si>
  <si>
    <t>8602060523</t>
  </si>
  <si>
    <t>720343001</t>
  </si>
  <si>
    <t>26375272</t>
  </si>
  <si>
    <t>7205010267</t>
  </si>
  <si>
    <t>26375346</t>
  </si>
  <si>
    <t>7224008030</t>
  </si>
  <si>
    <t>28792615</t>
  </si>
  <si>
    <t>7205011944</t>
  </si>
  <si>
    <t>26505193</t>
  </si>
  <si>
    <t>7224009228</t>
  </si>
  <si>
    <t>26776132</t>
  </si>
  <si>
    <t>7204003108</t>
  </si>
  <si>
    <t>7203162698</t>
  </si>
  <si>
    <t>720302001</t>
  </si>
  <si>
    <t>Аромашевский муниципальный район</t>
  </si>
  <si>
    <t>71607000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</si>
  <si>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</si>
  <si>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</si>
  <si>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</si>
  <si>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</si>
  <si>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</si>
  <si>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</si>
  <si>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26522800</t>
  </si>
  <si>
    <t>7736186950</t>
  </si>
  <si>
    <t>860202001</t>
  </si>
  <si>
    <t>26375306</t>
  </si>
  <si>
    <t>7215001335</t>
  </si>
  <si>
    <t>Голышмановский муниципальный район</t>
  </si>
  <si>
    <t>71618000</t>
  </si>
  <si>
    <t>26628859</t>
  </si>
  <si>
    <t>ООО "Голышмановотеплоцентр"</t>
  </si>
  <si>
    <t>7214009003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</si>
  <si>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</si>
  <si>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</si>
  <si>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</si>
  <si>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</si>
  <si>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</si>
  <si>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</si>
  <si>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</si>
  <si>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</si>
  <si>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</si>
  <si>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</si>
  <si>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поселок Винзили</t>
  </si>
  <si>
    <t>71644416</t>
  </si>
  <si>
    <t>26375349</t>
  </si>
  <si>
    <t>ООО "МУП Винзилинское ЖКХ"</t>
  </si>
  <si>
    <t>7224030283</t>
  </si>
  <si>
    <t>Московское</t>
  </si>
  <si>
    <t>71644450</t>
  </si>
  <si>
    <t>26375350</t>
  </si>
  <si>
    <t>ООО "МУП Московское ЖКХ"</t>
  </si>
  <si>
    <t>7224030300</t>
  </si>
  <si>
    <t>Наримановское</t>
  </si>
  <si>
    <t>71644452</t>
  </si>
  <si>
    <t>Борковское</t>
  </si>
  <si>
    <t>71644415</t>
  </si>
  <si>
    <t>26375352</t>
  </si>
  <si>
    <t>ООО "Ромист"</t>
  </si>
  <si>
    <t>7224032562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</si>
  <si>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</si>
  <si>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</si>
  <si>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</si>
  <si>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</si>
  <si>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</si>
  <si>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</si>
  <si>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Сорокинский муниципальный район</t>
  </si>
  <si>
    <t>71638000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</si>
  <si>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</si>
  <si>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</si>
  <si>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</si>
  <si>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</si>
  <si>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</si>
  <si>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</si>
  <si>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Нижнетавдинский муниципальный район</t>
  </si>
  <si>
    <t>71632000</t>
  </si>
  <si>
    <t>27356445</t>
  </si>
  <si>
    <t>ООО "Тавда-Уют"</t>
  </si>
  <si>
    <t>7224048202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</si>
  <si>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</si>
  <si>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</si>
  <si>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</si>
  <si>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</si>
  <si>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</si>
  <si>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</si>
  <si>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</si>
  <si>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</si>
  <si>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</si>
  <si>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город Тобольск</t>
  </si>
  <si>
    <t>71710000</t>
  </si>
  <si>
    <t>26375276</t>
  </si>
  <si>
    <t>7206025040</t>
  </si>
  <si>
    <t>Каменское</t>
  </si>
  <si>
    <t>71644425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</si>
  <si>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</si>
  <si>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</si>
  <si>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</si>
  <si>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</si>
  <si>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</si>
  <si>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</si>
  <si>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Червишевское</t>
  </si>
  <si>
    <t>71644480</t>
  </si>
  <si>
    <t>26434973</t>
  </si>
  <si>
    <t>ООО "Червишевское ЖКХ"</t>
  </si>
  <si>
    <t>7224041334</t>
  </si>
  <si>
    <t>27235122</t>
  </si>
  <si>
    <t>ООО Агрофирма "Заречная"</t>
  </si>
  <si>
    <t>7218005803</t>
  </si>
  <si>
    <t>Викуловский муниципальный район</t>
  </si>
  <si>
    <t>71615000</t>
  </si>
  <si>
    <t>26375303</t>
  </si>
  <si>
    <t>ООО ЖКХ "Викуловское"</t>
  </si>
  <si>
    <t>7213004669</t>
  </si>
  <si>
    <t>Переваловское</t>
  </si>
  <si>
    <t>71644460</t>
  </si>
  <si>
    <t>28150549</t>
  </si>
  <si>
    <t>ООО НЭП "Универсал"</t>
  </si>
  <si>
    <t>7215001448</t>
  </si>
  <si>
    <t>Кулаковское</t>
  </si>
  <si>
    <t>71644440</t>
  </si>
  <si>
    <t>26867519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</si>
  <si>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</si>
  <si>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</si>
  <si>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</si>
  <si>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Сладковский муниципальный район</t>
  </si>
  <si>
    <t>71636000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</si>
  <si>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</si>
  <si>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</si>
  <si>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</si>
  <si>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</si>
  <si>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</si>
  <si>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720602001</t>
  </si>
  <si>
    <t>27580677</t>
  </si>
  <si>
    <t>Тюменское УМН АО "Транснефть-Сибирь"</t>
  </si>
  <si>
    <t>26375268</t>
  </si>
  <si>
    <t>ФБУ "Центр реабилитации ФСС РФ "Тараскуль"</t>
  </si>
  <si>
    <t>7204013642</t>
  </si>
  <si>
    <t>26375366</t>
  </si>
  <si>
    <t>Юргинское МПП ЖКХ</t>
  </si>
  <si>
    <t>7227000960</t>
  </si>
  <si>
    <t>VS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</si>
  <si>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</si>
  <si>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</si>
  <si>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</si>
  <si>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</si>
  <si>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</si>
  <si>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</si>
  <si>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</si>
  <si>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</si>
  <si>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</si>
  <si>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</si>
  <si>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</si>
  <si>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</si>
  <si>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</si>
  <si>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</si>
  <si>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</si>
  <si>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</si>
  <si>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</si>
  <si>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</si>
  <si>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</si>
  <si>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</si>
  <si>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</si>
  <si>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</si>
  <si>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</si>
  <si>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</si>
  <si>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</si>
  <si>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</si>
  <si>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</si>
  <si>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</si>
  <si>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</si>
  <si>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</si>
  <si>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</si>
  <si>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</si>
  <si>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</si>
  <si>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</si>
  <si>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</si>
  <si>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</si>
  <si>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</si>
  <si>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</si>
  <si>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</si>
  <si>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</si>
  <si>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</si>
  <si>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</si>
  <si>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</si>
  <si>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</si>
  <si>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</si>
  <si>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</si>
  <si>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</si>
  <si>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</si>
  <si>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</si>
  <si>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</si>
  <si>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</si>
  <si>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</si>
  <si>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</si>
  <si>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</si>
  <si>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</si>
  <si>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</si>
  <si>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</si>
  <si>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</si>
  <si>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</si>
  <si>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</si>
  <si>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</si>
  <si>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</si>
  <si>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</si>
  <si>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</si>
  <si>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</si>
  <si>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</si>
  <si>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</si>
  <si>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</si>
  <si>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</si>
  <si>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</si>
  <si>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</si>
  <si>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</si>
  <si>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</si>
  <si>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</si>
  <si>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</si>
  <si>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</si>
  <si>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</si>
  <si>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</si>
  <si>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</si>
  <si>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</si>
  <si>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</si>
  <si>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</si>
  <si>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</si>
  <si>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</si>
  <si>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</si>
  <si>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</si>
  <si>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</si>
  <si>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</si>
  <si>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</si>
  <si>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</si>
  <si>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</si>
  <si>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</si>
  <si>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</si>
  <si>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</si>
  <si>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</si>
  <si>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</si>
  <si>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</si>
  <si>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</si>
  <si>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</si>
  <si>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</si>
  <si>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</si>
  <si>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</si>
  <si>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</si>
  <si>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</si>
  <si>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</si>
  <si>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</si>
  <si>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</si>
  <si>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</si>
  <si>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</si>
  <si>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</si>
  <si>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</si>
  <si>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</si>
  <si>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</si>
  <si>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</si>
  <si>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</si>
  <si>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</si>
  <si>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</si>
  <si>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</si>
  <si>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</si>
  <si>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</si>
  <si>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</si>
  <si>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</si>
  <si>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</si>
  <si>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</si>
  <si>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</si>
  <si>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</si>
  <si>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</si>
  <si>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</si>
  <si>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</si>
  <si>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</si>
  <si>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</si>
  <si>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</si>
  <si>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</si>
  <si>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</si>
  <si>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</si>
  <si>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</si>
  <si>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</si>
  <si>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</si>
  <si>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</si>
  <si>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</si>
  <si>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</si>
  <si>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</si>
  <si>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</si>
  <si>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</si>
  <si>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</si>
  <si>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</si>
  <si>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</si>
  <si>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</si>
  <si>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</si>
  <si>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</si>
  <si>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</si>
  <si>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</si>
  <si>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</si>
  <si>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</si>
  <si>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</si>
  <si>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</si>
  <si>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</si>
  <si>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</si>
  <si>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</si>
  <si>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</si>
  <si>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</si>
  <si>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</si>
  <si>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</si>
  <si>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</si>
  <si>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</si>
  <si>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</si>
  <si>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</si>
  <si>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</si>
  <si>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</si>
  <si>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</si>
  <si>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</si>
  <si>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</si>
  <si>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</si>
  <si>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</si>
  <si>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</si>
  <si>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</si>
  <si>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</si>
  <si>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</si>
  <si>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</si>
  <si>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</si>
  <si>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</si>
  <si>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</si>
  <si>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</si>
  <si>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</si>
  <si>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</si>
  <si>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</si>
  <si>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</si>
  <si>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</si>
  <si>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</si>
  <si>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</si>
  <si>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</si>
  <si>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</si>
  <si>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</si>
  <si>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</si>
  <si>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</si>
  <si>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</si>
  <si>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</si>
  <si>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</si>
  <si>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</si>
  <si>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</si>
  <si>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</si>
  <si>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</si>
  <si>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</si>
  <si>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</si>
  <si>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</si>
  <si>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</si>
  <si>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</si>
  <si>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</si>
  <si>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</si>
  <si>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</si>
  <si>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</si>
  <si>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</si>
  <si>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</si>
  <si>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</si>
  <si>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</si>
  <si>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</si>
  <si>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</si>
  <si>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</si>
  <si>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</si>
  <si>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</si>
  <si>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</si>
  <si>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</si>
  <si>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</si>
  <si>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</si>
  <si>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</si>
  <si>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</si>
  <si>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</si>
  <si>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</si>
  <si>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</si>
  <si>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</si>
  <si>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</si>
  <si>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</si>
  <si>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</si>
  <si>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</si>
  <si>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</si>
  <si>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</si>
  <si>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</si>
  <si>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</si>
  <si>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</si>
  <si>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</si>
  <si>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</si>
  <si>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</si>
  <si>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</si>
  <si>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</si>
  <si>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</si>
  <si>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</si>
  <si>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</si>
  <si>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</si>
  <si>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</si>
  <si>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</si>
  <si>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</si>
  <si>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</si>
  <si>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</si>
  <si>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</si>
  <si>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</si>
  <si>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</si>
  <si>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</si>
  <si>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</si>
  <si>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</si>
  <si>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</si>
  <si>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</si>
  <si>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</si>
  <si>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</si>
  <si>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</si>
  <si>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</si>
  <si>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</si>
  <si>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</si>
  <si>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</si>
  <si>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</si>
  <si>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</si>
  <si>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</si>
  <si>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</si>
  <si>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</si>
  <si>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</si>
  <si>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</si>
  <si>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</si>
  <si>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</si>
  <si>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</si>
  <si>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</si>
  <si>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</si>
  <si>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</si>
  <si>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</si>
  <si>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</si>
  <si>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</si>
  <si>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</si>
  <si>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</si>
  <si>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</si>
  <si>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</si>
  <si>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</si>
  <si>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</si>
  <si>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</si>
  <si>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</si>
  <si>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</si>
  <si>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</si>
  <si>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</si>
  <si>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</si>
  <si>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</si>
  <si>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</si>
  <si>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</si>
  <si>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</si>
  <si>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</si>
  <si>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</si>
  <si>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</si>
  <si>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</si>
  <si>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</si>
  <si>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</si>
  <si>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</si>
  <si>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</si>
  <si>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</si>
  <si>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</si>
  <si>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</si>
  <si>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</si>
  <si>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</si>
  <si>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</si>
  <si>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</si>
  <si>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</si>
  <si>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</si>
  <si>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</si>
  <si>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</si>
  <si>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</si>
  <si>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</si>
  <si>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</si>
  <si>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</si>
  <si>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</si>
  <si>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</si>
  <si>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</si>
  <si>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</si>
  <si>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</si>
  <si>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</si>
  <si>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</si>
  <si>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</si>
  <si>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</si>
  <si>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</si>
  <si>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</si>
  <si>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</si>
  <si>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</si>
  <si>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</si>
  <si>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</si>
  <si>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</si>
  <si>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</si>
  <si>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</si>
  <si>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</si>
  <si>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</si>
  <si>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</si>
  <si>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</si>
  <si>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</si>
  <si>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</si>
  <si>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</si>
  <si>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</si>
  <si>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</si>
  <si>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</si>
  <si>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</si>
  <si>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</si>
  <si>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</si>
  <si>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</si>
  <si>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</si>
  <si>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</si>
  <si>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</si>
  <si>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</si>
  <si>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</si>
  <si>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</si>
  <si>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</si>
  <si>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</si>
  <si>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</si>
  <si>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</si>
  <si>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</si>
  <si>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</si>
  <si>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</si>
  <si>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</si>
  <si>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</si>
  <si>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</si>
  <si>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</si>
  <si>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</si>
  <si>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</si>
  <si>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</si>
  <si>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</si>
  <si>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</si>
  <si>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</si>
  <si>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</si>
  <si>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</si>
  <si>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</si>
  <si>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</si>
  <si>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</si>
  <si>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</si>
  <si>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</si>
  <si>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</si>
  <si>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</si>
  <si>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</si>
  <si>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</si>
  <si>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</si>
  <si>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</si>
  <si>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</si>
  <si>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</si>
  <si>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</si>
  <si>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</si>
  <si>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</si>
  <si>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</si>
  <si>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</si>
  <si>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</si>
  <si>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</si>
  <si>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Андреевское</t>
  </si>
  <si>
    <t>71644405</t>
  </si>
  <si>
    <t>Княжевское</t>
  </si>
  <si>
    <t>71644435</t>
  </si>
  <si>
    <t>Муллашинское</t>
  </si>
  <si>
    <t>71644451</t>
  </si>
  <si>
    <t>Нижнепышминское</t>
  </si>
  <si>
    <t>71644455</t>
  </si>
  <si>
    <t>Созоновское</t>
  </si>
  <si>
    <t>71644474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</si>
  <si>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</si>
  <si>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</si>
  <si>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</si>
  <si>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</si>
  <si>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</si>
  <si>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</si>
  <si>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</si>
  <si>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</si>
  <si>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</si>
  <si>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</si>
  <si>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</si>
  <si>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</si>
  <si>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</si>
  <si>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</si>
  <si>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</si>
  <si>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</si>
  <si>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</si>
  <si>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</si>
  <si>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</si>
  <si>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</si>
  <si>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</si>
  <si>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</si>
  <si>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</si>
  <si>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</si>
  <si>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</si>
  <si>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</si>
  <si>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</si>
  <si>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</si>
  <si>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</si>
  <si>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</si>
  <si>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</si>
  <si>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</si>
  <si>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</si>
  <si>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</si>
  <si>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</si>
  <si>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</si>
  <si>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</si>
  <si>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</si>
  <si>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</si>
  <si>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</si>
  <si>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</si>
  <si>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</si>
  <si>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</si>
  <si>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</si>
  <si>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</si>
  <si>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</si>
  <si>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</si>
  <si>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</si>
  <si>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</si>
  <si>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</si>
  <si>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</si>
  <si>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</si>
  <si>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</si>
  <si>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</si>
  <si>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</si>
  <si>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</si>
  <si>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</si>
  <si>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</si>
  <si>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</si>
  <si>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</si>
  <si>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</si>
  <si>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</si>
  <si>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</si>
  <si>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</si>
  <si>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</si>
  <si>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</si>
  <si>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</si>
  <si>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</si>
  <si>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</si>
  <si>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</si>
  <si>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</si>
  <si>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</si>
  <si>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</si>
  <si>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</si>
  <si>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</si>
  <si>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</si>
  <si>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</si>
  <si>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</si>
  <si>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</si>
  <si>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</si>
  <si>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</si>
  <si>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</si>
  <si>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</si>
  <si>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</si>
  <si>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</si>
  <si>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</si>
  <si>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</si>
  <si>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</si>
  <si>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</si>
  <si>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</si>
  <si>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</si>
  <si>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</si>
  <si>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</si>
  <si>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</si>
  <si>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</si>
  <si>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</si>
  <si>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</si>
  <si>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</si>
  <si>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</si>
  <si>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</si>
  <si>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</si>
  <si>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</si>
  <si>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</si>
  <si>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</si>
  <si>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</si>
  <si>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</si>
  <si>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</si>
  <si>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</si>
  <si>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</si>
  <si>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</si>
  <si>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</si>
  <si>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</si>
  <si>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</si>
  <si>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</si>
  <si>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</si>
  <si>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</si>
  <si>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</si>
  <si>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</si>
  <si>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</si>
  <si>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</si>
  <si>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</si>
  <si>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</si>
  <si>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</si>
  <si>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</si>
  <si>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</si>
  <si>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</si>
  <si>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</si>
  <si>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625007 г.Тюмень, ул. 30 лет Победы, 31</t>
  </si>
  <si>
    <t>Галиуллин Мугаммир Файзуллович</t>
  </si>
  <si>
    <t>(3452) 540 922</t>
  </si>
  <si>
    <t>(3452) 520 457</t>
  </si>
  <si>
    <t>О</t>
  </si>
  <si>
    <t>Холодное водоснабжение</t>
  </si>
  <si>
    <t>2.14.1</t>
  </si>
  <si>
    <t>2.14.2</t>
  </si>
  <si>
    <t>2.14.3</t>
  </si>
  <si>
    <t>2.14.4</t>
  </si>
  <si>
    <t>2.14.5</t>
  </si>
  <si>
    <t>2.14.6</t>
  </si>
  <si>
    <t>налог на имущество</t>
  </si>
  <si>
    <t>водный налог, плата за пользование вод.объектами</t>
  </si>
  <si>
    <t>возмещение за сети</t>
  </si>
  <si>
    <t>аренда земли</t>
  </si>
  <si>
    <t>внереализационные расходы</t>
  </si>
  <si>
    <t>Предупреждение</t>
  </si>
  <si>
    <t>www.vodokanal.info</t>
  </si>
  <si>
    <t>http://www.vodokanal.info/about/information/</t>
  </si>
  <si>
    <t>АО "ГУ ЖКХ"</t>
  </si>
  <si>
    <t>5116000922</t>
  </si>
  <si>
    <t>АО "Сибнефтемаш"</t>
  </si>
  <si>
    <t>30391854</t>
  </si>
  <si>
    <t>АО "Терминал-Рощино"</t>
  </si>
  <si>
    <t>7204003620</t>
  </si>
  <si>
    <t>АО "Тюменский электромеханический завод"</t>
  </si>
  <si>
    <t>30357202</t>
  </si>
  <si>
    <t>7203001556</t>
  </si>
  <si>
    <t>Богандинское</t>
  </si>
  <si>
    <t>Ишимское РНУ АО "Транснефть- Западная Сибирь"</t>
  </si>
  <si>
    <t>5502020634</t>
  </si>
  <si>
    <t>720543001</t>
  </si>
  <si>
    <t>АО "Водоканал"</t>
  </si>
  <si>
    <t>28960152</t>
  </si>
  <si>
    <t>511601005</t>
  </si>
  <si>
    <t>26375356</t>
  </si>
  <si>
    <t>ООО "Ембаевское ЖКХ"</t>
  </si>
  <si>
    <t>27506018</t>
  </si>
  <si>
    <t>ООО "Партнер"</t>
  </si>
  <si>
    <t>7224036976</t>
  </si>
  <si>
    <t>ПАО "Птицефабрика "Боровская"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</si>
  <si>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</si>
  <si>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</si>
  <si>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</si>
  <si>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26375311</t>
  </si>
  <si>
    <t>МУ по ОСС и Н "Падунское"</t>
  </si>
  <si>
    <t>7215009831</t>
  </si>
  <si>
    <t>ООО "СИБУР Тобольск"</t>
  </si>
  <si>
    <t>АО "Аэропорт Рощино"</t>
  </si>
  <si>
    <t>30794853</t>
  </si>
  <si>
    <t>АО "ЮТэйр-Инжиниринг"</t>
  </si>
  <si>
    <t>7204002009</t>
  </si>
  <si>
    <t>Публичное акционерное общество "Тюменские моторостроители"</t>
  </si>
  <si>
    <t>Низамова Оксана Владимировна</t>
  </si>
  <si>
    <t>Шпагина Ольга Валентиновна</t>
  </si>
  <si>
    <t>начальник отдела</t>
  </si>
  <si>
    <t>(3452) 520 454</t>
  </si>
  <si>
    <t>o.shpagina@vodokanal.info</t>
  </si>
  <si>
    <t>Показатели (факт)!G60</t>
  </si>
  <si>
    <t>Нет доступных обновлений для шаблона с кодом JKH.OPEN.INFO.BALANCE.HVS!</t>
  </si>
  <si>
    <t>30911762</t>
  </si>
  <si>
    <t>ООО "МУП Бердюжское ЖКХ"</t>
  </si>
  <si>
    <t>7220098763</t>
  </si>
  <si>
    <t>30914574</t>
  </si>
  <si>
    <t>7729314745</t>
  </si>
  <si>
    <t>667043001</t>
  </si>
  <si>
    <t>АО "ПРОДО Тюменский бройлер"</t>
  </si>
  <si>
    <t>30934103</t>
  </si>
  <si>
    <t>АСУСОН ТО "Винзилинский психоневрологический интернат"</t>
  </si>
  <si>
    <t>7224013707</t>
  </si>
  <si>
    <t>МП "Строй-проект" Ялуторовского района</t>
  </si>
  <si>
    <t>ПАО "Фортум"</t>
  </si>
  <si>
    <t>745301001</t>
  </si>
  <si>
    <t>МП "Городские водопроводно-канализационные сети"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</si>
  <si>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</si>
  <si>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</si>
  <si>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</si>
  <si>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</si>
  <si>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</si>
  <si>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</si>
  <si>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</si>
  <si>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</si>
  <si>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</si>
  <si>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</si>
  <si>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</si>
  <si>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</si>
  <si>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</si>
  <si>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10.3</t>
  </si>
  <si>
    <t>10.4</t>
  </si>
  <si>
    <t>9.11</t>
  </si>
  <si>
    <t>9.12</t>
  </si>
  <si>
    <t>9.13</t>
  </si>
  <si>
    <t>9.14</t>
  </si>
  <si>
    <t>9.15</t>
  </si>
  <si>
    <t>9.16</t>
  </si>
  <si>
    <t>доля проб питьевой воды, подаваемой с источников водоснабжения, водопроводных станций или иных объектов централизованной системы водоснабжения в распределительную водопроводную сеть, не соответствующих установленным требованиям, в общем объеме проб, отобранных по результатам производственного контроля качества питьевой воды</t>
  </si>
  <si>
    <t>9.17</t>
  </si>
  <si>
    <t>9.18</t>
  </si>
  <si>
    <t>количество проб питьевой воды, отобранных по результатам производственного контроля, не соответствующих установленным требованиям</t>
  </si>
  <si>
    <t>общее количество отобранных проб</t>
  </si>
  <si>
    <t>доля проб питьевой воды в распределительной водопроводной сети, не соответствующих установленным требованиям, в общем объеме проб, отобранных по результатам производственного контроля качества питьевой воды</t>
  </si>
  <si>
    <t>количество проб питьевой воды в распределительной водопроводной сети, отобранных по результатам производственного контроля качества питьевой воды, не соответствующих установленным требованиям</t>
  </si>
  <si>
    <t>количество перерывов в подаче воды, зафиксированных в местах исполнения обязательств организацией, осуществляющей  холодное водоснабжение, по подаче холодной воды, возникших в результате аварий, повреждений и иных технологических нарушений на объектах централизованной системы холодного водоснабжения, принадлежащих организации, осуществляющей  холодное водоснабжение, в расчете на протяженность водопроводной сети в год</t>
  </si>
  <si>
    <t>9.19</t>
  </si>
  <si>
    <t>9.20</t>
  </si>
  <si>
    <t>9.21</t>
  </si>
  <si>
    <t>9.22</t>
  </si>
  <si>
    <t>9.23</t>
  </si>
  <si>
    <t>9.24</t>
  </si>
  <si>
    <t xml:space="preserve">количество перерывов в подаче воды, зафиксированных в определенных договором холодного водоснабжения, единым договором водоснабжения и водоотведения или договором транспортировки холодной воды местах исполнения обязательств организацией, осуществляющей холодное водоснабжение по подаче холодной воды, определенных в соответствии с указанными договорами, произошедших в результате аварий, повреждений и иных технологических нарушений на объектах централизованной системы холодного водоснабжения, принадлежащих организации, осуществляющей  холодное водоснабжение </t>
  </si>
  <si>
    <t>протяженность водопроводной сети</t>
  </si>
  <si>
    <t xml:space="preserve">доля потерь воды в централизованных системах водоснабжения при транспортировке в общем объеме воды, поданной в водопроводную сеть </t>
  </si>
  <si>
    <t>общий объем воды, поданной в водопроводную сеть</t>
  </si>
  <si>
    <t>объем потерь воды в централизованных системах водоснабжения при ее транспортировке</t>
  </si>
  <si>
    <t>9.25</t>
  </si>
  <si>
    <t>9.26</t>
  </si>
  <si>
    <t xml:space="preserve">удельный расход электрической энергии, потребляемой в технологическом процессе подготовки питьевой воды, на единицу объема воды, отпускаемой в сеть </t>
  </si>
  <si>
    <t>общее количество электрической энергии, потребляемой в соответствующем технологическом процессе</t>
  </si>
  <si>
    <t>9.27</t>
  </si>
  <si>
    <t>общий объем питьевой воды, в отношении которой осуществляется водоподготовка</t>
  </si>
  <si>
    <t>9.28</t>
  </si>
  <si>
    <t>удельный расход электрической энергии, потребляемой в технологическом процессе транспортировки питьевой воды, на единицу объема транспортируемой воды</t>
  </si>
  <si>
    <t>общее количество электрической энергии, потребляемой в технологическом процессе</t>
  </si>
  <si>
    <t>общий объем транспортируемой питьевой воды</t>
  </si>
  <si>
    <t>ед.</t>
  </si>
  <si>
    <t>ед./км</t>
  </si>
  <si>
    <t>км.</t>
  </si>
  <si>
    <t>куб.м</t>
  </si>
  <si>
    <t>кВт*ч/куб.м</t>
  </si>
  <si>
    <t>кВт*ч</t>
  </si>
  <si>
    <t>31060289</t>
  </si>
  <si>
    <t>ООО "Энергоспецсервис"</t>
  </si>
  <si>
    <t>7205028659</t>
  </si>
  <si>
    <t>30.03.2018</t>
  </si>
  <si>
    <t>2.14.7</t>
  </si>
  <si>
    <t>2.14.8</t>
  </si>
  <si>
    <t>2.14.9</t>
  </si>
  <si>
    <t>2.14.10</t>
  </si>
  <si>
    <t>2.14.11</t>
  </si>
  <si>
    <t>2.14.12</t>
  </si>
  <si>
    <t>2.14.13</t>
  </si>
  <si>
    <t>2.14.14</t>
  </si>
  <si>
    <t>2.14.15</t>
  </si>
  <si>
    <t>транспортный налог</t>
  </si>
  <si>
    <t>Лизинговые платежи</t>
  </si>
  <si>
    <t>Прочие налоги и сборы, за исключением налогов и сборов с фонда оплаты труда, учитываемых в составе производственных, ремонтных и административных расходов</t>
  </si>
  <si>
    <t>Горюче-смазочные материалы</t>
  </si>
  <si>
    <t>теплоэнергия</t>
  </si>
  <si>
    <t>топливо(газ)</t>
  </si>
  <si>
    <t>Расходы на уплату процентов по займам и кредитам</t>
  </si>
  <si>
    <t>Сбытовые расходы гарантирующих организаций</t>
  </si>
  <si>
    <t>Расходы на социальные нужды, предусмотренные коллективными договорами, в соответствии с подпунктом 3 пункта 31 Методических указаний</t>
  </si>
  <si>
    <t>эл/эн на непроизводст.нужды</t>
  </si>
  <si>
    <t>Централизованная система водоснабжения(п.Утешево)</t>
  </si>
  <si>
    <t>Филиал ФГБУ "ЦЖКУ" МИНОБОРОНЫ РОССИИ (по ЦВО)</t>
  </si>
  <si>
    <t>https://tariff.eias.ru/disclo/get_file?p_guid=cac20ecc-7192-4aff-a3fe-97b04dfaadab</t>
  </si>
  <si>
    <t>Не верно указана гиперссылка на адрес сайта в сети интернет!</t>
  </si>
  <si>
    <t>-</t>
  </si>
  <si>
    <t xml:space="preserve">  -</t>
  </si>
  <si>
    <t>13.04.2018</t>
  </si>
  <si>
    <t>31206252</t>
  </si>
  <si>
    <t>ИП Лоось Татьяна Ивановна</t>
  </si>
  <si>
    <t>722002784109</t>
  </si>
  <si>
    <t>Голышмановский</t>
  </si>
  <si>
    <t>71702000</t>
  </si>
  <si>
    <t>31268451</t>
  </si>
  <si>
    <t>АСУСОН ТО "Таловский психоневрологический интернат"</t>
  </si>
  <si>
    <t>7217004074</t>
  </si>
  <si>
    <t>26375326</t>
  </si>
  <si>
    <t>ИП Фомин Н.П.</t>
  </si>
  <si>
    <t>721700181300</t>
  </si>
  <si>
    <t>30903763</t>
  </si>
  <si>
    <t>ФГБУ "ЦЖКУ" МИНОБОРОНЫ РОССИИ</t>
  </si>
  <si>
    <t>770101001</t>
  </si>
  <si>
    <t>Винзилинское</t>
  </si>
  <si>
    <t>31475492</t>
  </si>
  <si>
    <t>МУП "РЖКУ"-западное</t>
  </si>
  <si>
    <t>7224083172</t>
  </si>
  <si>
    <t>31172028</t>
  </si>
  <si>
    <t>АСУСОН ТО "Детский психоневрологический дом-интернат"</t>
  </si>
  <si>
    <t>7224012164</t>
  </si>
  <si>
    <t>АУ СОН ТО и ДПО  «Региональный центр активного долголетия, геронтологии и реабилитации»</t>
  </si>
  <si>
    <t>АО "СУЭНКО"</t>
  </si>
  <si>
    <t>ООО «Газпром энерго» в зоне деятельности Сургутского филиала Общества с ограниченной ответственностью «Газпром энерго»</t>
  </si>
  <si>
    <t>26808862</t>
  </si>
  <si>
    <t>ООО "Падунское"</t>
  </si>
  <si>
    <t>7215002547</t>
  </si>
  <si>
    <t>31456063</t>
  </si>
  <si>
    <t>ООО "ЗапСибНефтехим"</t>
  </si>
  <si>
    <t>1658087524</t>
  </si>
  <si>
    <t>26320028</t>
  </si>
  <si>
    <t>ООО "ДСК-Энерго"</t>
  </si>
  <si>
    <t>7203144385</t>
  </si>
  <si>
    <t>31356715</t>
  </si>
  <si>
    <t>ООО "ТЮМЕНЬ-ХИЛТОН"</t>
  </si>
  <si>
    <t>7202201351</t>
  </si>
  <si>
    <t>720201001</t>
  </si>
  <si>
    <t>26551662</t>
  </si>
  <si>
    <t>997150001</t>
  </si>
  <si>
    <t>Ссылки на публикации!K12</t>
  </si>
  <si>
    <t>Ссылки на публикации!K14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</si>
</sst>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2" formatCode="&quot;$&quot;#,##0_);[Red]\(&quot;$&quot;#,##0\)"/>
    <numFmt numFmtId="186" formatCode="_-* #,##0.00[$€-1]_-;\-* #,##0.00[$€-1]_-;_-* &quot;-&quot;??[$€-1]_-"/>
    <numFmt numFmtId="221" formatCode="#,##0.0000"/>
  </numFmts>
  <fonts count="77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name val="Arial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name val="Times New Roman CYR"/>
      <charset val="204"/>
    </font>
    <font>
      <b/>
      <u/>
      <sz val="10"/>
      <color indexed="12"/>
      <name val="Tahoma"/>
      <family val="2"/>
      <charset val="204"/>
    </font>
    <font>
      <u/>
      <sz val="10"/>
      <color theme="10"/>
      <name val="Arial Cyr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D7EAD3"/>
      </patternFill>
    </fill>
    <fill>
      <patternFill patternType="solid">
        <fgColor rgb="FFF0F0F0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double">
        <color rgb="FFC0C0C0"/>
      </top>
      <bottom style="thin">
        <color rgb="FFC0C0C0"/>
      </bottom>
      <diagonal/>
    </border>
    <border>
      <left style="thin">
        <color indexed="55"/>
      </left>
      <right style="thin">
        <color indexed="55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indexed="55"/>
      </left>
      <right style="thin">
        <color rgb="FFC0C0C0"/>
      </right>
      <top style="thin">
        <color indexed="55"/>
      </top>
      <bottom style="double">
        <color indexed="55"/>
      </bottom>
      <diagonal/>
    </border>
    <border>
      <left/>
      <right style="thin">
        <color rgb="FFC0C0C0"/>
      </right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4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50" fillId="15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2" borderId="1" applyAlignment="0">
      <alignment horizontal="left" vertical="center"/>
    </xf>
    <xf numFmtId="0" fontId="51" fillId="2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8" fillId="4" borderId="1" applyNumberFormat="0" applyAlignment="0"/>
    <xf numFmtId="0" fontId="18" fillId="4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52" fillId="16" borderId="2" applyNumberFormat="0">
      <alignment horizontal="center" vertical="center"/>
    </xf>
    <xf numFmtId="49" fontId="47" fillId="6" borderId="3" applyNumberFormat="0">
      <alignment horizontal="center" vertical="center"/>
    </xf>
    <xf numFmtId="0" fontId="13" fillId="7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8" borderId="5" applyBorder="0">
      <alignment horizontal="right"/>
    </xf>
    <xf numFmtId="49" fontId="5" fillId="0" borderId="0" applyBorder="0">
      <alignment vertical="top"/>
    </xf>
    <xf numFmtId="0" fontId="22" fillId="0" borderId="0"/>
    <xf numFmtId="0" fontId="57" fillId="0" borderId="0"/>
    <xf numFmtId="0" fontId="57" fillId="0" borderId="0"/>
    <xf numFmtId="0" fontId="22" fillId="0" borderId="0"/>
    <xf numFmtId="0" fontId="57" fillId="0" borderId="0"/>
    <xf numFmtId="0" fontId="22" fillId="0" borderId="0"/>
    <xf numFmtId="0" fontId="58" fillId="0" borderId="0"/>
    <xf numFmtId="0" fontId="57" fillId="0" borderId="0"/>
    <xf numFmtId="0" fontId="58" fillId="0" borderId="0"/>
    <xf numFmtId="0" fontId="46" fillId="9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0" fontId="46" fillId="9" borderId="0" applyNumberFormat="0" applyBorder="0" applyAlignment="0">
      <alignment horizontal="left" vertical="center"/>
    </xf>
    <xf numFmtId="0" fontId="46" fillId="9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49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49" fontId="5" fillId="9" borderId="0" applyBorder="0">
      <alignment vertical="top"/>
    </xf>
    <xf numFmtId="49" fontId="5" fillId="9" borderId="0" applyBorder="0">
      <alignment vertical="top"/>
    </xf>
    <xf numFmtId="0" fontId="46" fillId="9" borderId="0" applyNumberFormat="0" applyBorder="0" applyAlignment="0">
      <alignment horizontal="left" vertical="center"/>
    </xf>
    <xf numFmtId="0" fontId="53" fillId="0" borderId="0"/>
    <xf numFmtId="0" fontId="1" fillId="0" borderId="0"/>
    <xf numFmtId="0" fontId="49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10" borderId="0" applyBorder="0">
      <alignment horizontal="right"/>
    </xf>
    <xf numFmtId="4" fontId="5" fillId="10" borderId="0" applyFont="0" applyBorder="0">
      <alignment horizontal="right"/>
    </xf>
    <xf numFmtId="4" fontId="5" fillId="10" borderId="0" applyBorder="0">
      <alignment horizontal="right"/>
    </xf>
    <xf numFmtId="4" fontId="5" fillId="10" borderId="6" applyBorder="0">
      <alignment horizontal="right"/>
    </xf>
    <xf numFmtId="0" fontId="62" fillId="0" borderId="0" applyNumberFormat="0" applyFill="0" applyBorder="0" applyAlignment="0" applyProtection="0"/>
    <xf numFmtId="0" fontId="63" fillId="0" borderId="61" applyNumberFormat="0" applyFill="0" applyAlignment="0" applyProtection="0"/>
    <xf numFmtId="0" fontId="64" fillId="0" borderId="62" applyNumberFormat="0" applyFill="0" applyAlignment="0" applyProtection="0"/>
    <xf numFmtId="0" fontId="65" fillId="0" borderId="63" applyNumberFormat="0" applyFill="0" applyAlignment="0" applyProtection="0"/>
    <xf numFmtId="0" fontId="65" fillId="0" borderId="0" applyNumberFormat="0" applyFill="0" applyBorder="0" applyAlignment="0" applyProtection="0"/>
    <xf numFmtId="0" fontId="66" fillId="21" borderId="0" applyNumberFormat="0" applyBorder="0" applyAlignment="0" applyProtection="0"/>
    <xf numFmtId="0" fontId="67" fillId="22" borderId="0" applyNumberFormat="0" applyBorder="0" applyAlignment="0" applyProtection="0"/>
    <xf numFmtId="0" fontId="68" fillId="23" borderId="0" applyNumberFormat="0" applyBorder="0" applyAlignment="0" applyProtection="0"/>
    <xf numFmtId="0" fontId="69" fillId="24" borderId="64" applyNumberFormat="0" applyAlignment="0" applyProtection="0"/>
    <xf numFmtId="0" fontId="70" fillId="24" borderId="65" applyNumberFormat="0" applyAlignment="0" applyProtection="0"/>
    <xf numFmtId="0" fontId="71" fillId="0" borderId="66" applyNumberFormat="0" applyFill="0" applyAlignment="0" applyProtection="0"/>
    <xf numFmtId="0" fontId="72" fillId="25" borderId="67" applyNumberFormat="0" applyAlignment="0" applyProtection="0"/>
    <xf numFmtId="0" fontId="73" fillId="0" borderId="0" applyNumberFormat="0" applyFill="0" applyBorder="0" applyAlignment="0" applyProtection="0"/>
    <xf numFmtId="0" fontId="5" fillId="26" borderId="68" applyNumberFormat="0" applyFont="0" applyAlignment="0" applyProtection="0"/>
    <xf numFmtId="0" fontId="74" fillId="0" borderId="0" applyNumberFormat="0" applyFill="0" applyBorder="0" applyAlignment="0" applyProtection="0"/>
    <xf numFmtId="0" fontId="75" fillId="0" borderId="69" applyNumberFormat="0" applyFill="0" applyAlignment="0" applyProtection="0"/>
    <xf numFmtId="0" fontId="76" fillId="27" borderId="0" applyNumberFormat="0" applyBorder="0" applyAlignment="0" applyProtection="0"/>
    <xf numFmtId="0" fontId="57" fillId="28" borderId="0" applyNumberFormat="0" applyBorder="0" applyAlignment="0" applyProtection="0"/>
    <xf numFmtId="0" fontId="57" fillId="29" borderId="0" applyNumberFormat="0" applyBorder="0" applyAlignment="0" applyProtection="0"/>
    <xf numFmtId="0" fontId="76" fillId="30" borderId="0" applyNumberFormat="0" applyBorder="0" applyAlignment="0" applyProtection="0"/>
    <xf numFmtId="0" fontId="76" fillId="31" borderId="0" applyNumberFormat="0" applyBorder="0" applyAlignment="0" applyProtection="0"/>
    <xf numFmtId="0" fontId="57" fillId="32" borderId="0" applyNumberFormat="0" applyBorder="0" applyAlignment="0" applyProtection="0"/>
    <xf numFmtId="0" fontId="57" fillId="33" borderId="0" applyNumberFormat="0" applyBorder="0" applyAlignment="0" applyProtection="0"/>
    <xf numFmtId="0" fontId="76" fillId="34" borderId="0" applyNumberFormat="0" applyBorder="0" applyAlignment="0" applyProtection="0"/>
    <xf numFmtId="0" fontId="76" fillId="35" borderId="0" applyNumberFormat="0" applyBorder="0" applyAlignment="0" applyProtection="0"/>
    <xf numFmtId="0" fontId="57" fillId="36" borderId="0" applyNumberFormat="0" applyBorder="0" applyAlignment="0" applyProtection="0"/>
    <xf numFmtId="0" fontId="57" fillId="37" borderId="0" applyNumberFormat="0" applyBorder="0" applyAlignment="0" applyProtection="0"/>
    <xf numFmtId="0" fontId="76" fillId="38" borderId="0" applyNumberFormat="0" applyBorder="0" applyAlignment="0" applyProtection="0"/>
    <xf numFmtId="0" fontId="76" fillId="39" borderId="0" applyNumberFormat="0" applyBorder="0" applyAlignment="0" applyProtection="0"/>
    <xf numFmtId="0" fontId="57" fillId="40" borderId="0" applyNumberFormat="0" applyBorder="0" applyAlignment="0" applyProtection="0"/>
    <xf numFmtId="0" fontId="57" fillId="41" borderId="0" applyNumberFormat="0" applyBorder="0" applyAlignment="0" applyProtection="0"/>
    <xf numFmtId="0" fontId="76" fillId="42" borderId="0" applyNumberFormat="0" applyBorder="0" applyAlignment="0" applyProtection="0"/>
    <xf numFmtId="0" fontId="76" fillId="43" borderId="0" applyNumberFormat="0" applyBorder="0" applyAlignment="0" applyProtection="0"/>
    <xf numFmtId="0" fontId="57" fillId="44" borderId="0" applyNumberFormat="0" applyBorder="0" applyAlignment="0" applyProtection="0"/>
    <xf numFmtId="0" fontId="57" fillId="45" borderId="0" applyNumberFormat="0" applyBorder="0" applyAlignment="0" applyProtection="0"/>
    <xf numFmtId="0" fontId="76" fillId="46" borderId="0" applyNumberFormat="0" applyBorder="0" applyAlignment="0" applyProtection="0"/>
    <xf numFmtId="0" fontId="76" fillId="47" borderId="0" applyNumberFormat="0" applyBorder="0" applyAlignment="0" applyProtection="0"/>
    <xf numFmtId="0" fontId="57" fillId="48" borderId="0" applyNumberFormat="0" applyBorder="0" applyAlignment="0" applyProtection="0"/>
    <xf numFmtId="0" fontId="57" fillId="49" borderId="0" applyNumberFormat="0" applyBorder="0" applyAlignment="0" applyProtection="0"/>
    <xf numFmtId="0" fontId="76" fillId="50" borderId="0" applyNumberFormat="0" applyBorder="0" applyAlignment="0" applyProtection="0"/>
  </cellStyleXfs>
  <cellXfs count="412">
    <xf numFmtId="49" fontId="0" fillId="0" borderId="0" xfId="0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0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1" applyFont="1" applyAlignment="1" applyProtection="1">
      <alignment vertical="center" wrapText="1"/>
    </xf>
    <xf numFmtId="49" fontId="10" fillId="0" borderId="0" xfId="81" applyFont="1" applyAlignment="1" applyProtection="1">
      <alignment vertical="center"/>
    </xf>
    <xf numFmtId="0" fontId="5" fillId="0" borderId="7" xfId="80" applyFont="1" applyFill="1" applyBorder="1" applyAlignment="1" applyProtection="1">
      <alignment horizontal="center" vertical="center" wrapText="1"/>
    </xf>
    <xf numFmtId="0" fontId="10" fillId="0" borderId="0" xfId="80" applyFont="1" applyAlignment="1" applyProtection="1">
      <alignment horizontal="center" vertical="center" wrapText="1"/>
    </xf>
    <xf numFmtId="0" fontId="5" fillId="0" borderId="0" xfId="80" applyFont="1" applyAlignment="1" applyProtection="1">
      <alignment vertical="center" wrapText="1"/>
    </xf>
    <xf numFmtId="0" fontId="5" fillId="0" borderId="0" xfId="80" applyFont="1" applyAlignment="1" applyProtection="1">
      <alignment horizontal="left" vertical="center" wrapText="1"/>
    </xf>
    <xf numFmtId="0" fontId="5" fillId="0" borderId="0" xfId="80" applyFont="1" applyProtection="1"/>
    <xf numFmtId="0" fontId="5" fillId="5" borderId="0" xfId="80" applyFont="1" applyFill="1" applyBorder="1" applyProtection="1"/>
    <xf numFmtId="0" fontId="5" fillId="0" borderId="0" xfId="80" applyFont="1"/>
    <xf numFmtId="0" fontId="25" fillId="0" borderId="0" xfId="80" applyFont="1"/>
    <xf numFmtId="49" fontId="5" fillId="0" borderId="0" xfId="77" applyFont="1" applyProtection="1">
      <alignment vertical="top"/>
    </xf>
    <xf numFmtId="49" fontId="5" fillId="0" borderId="0" xfId="77" applyProtection="1">
      <alignment vertical="top"/>
    </xf>
    <xf numFmtId="0" fontId="10" fillId="0" borderId="0" xfId="83" applyFont="1" applyAlignment="1" applyProtection="1">
      <alignment vertical="center" wrapText="1"/>
    </xf>
    <xf numFmtId="0" fontId="10" fillId="0" borderId="0" xfId="83" applyFont="1" applyAlignment="1" applyProtection="1">
      <alignment horizontal="center" vertical="center" wrapText="1"/>
    </xf>
    <xf numFmtId="0" fontId="23" fillId="0" borderId="0" xfId="83" applyFont="1" applyAlignment="1" applyProtection="1">
      <alignment vertical="center" wrapText="1"/>
    </xf>
    <xf numFmtId="0" fontId="5" fillId="5" borderId="0" xfId="83" applyFont="1" applyFill="1" applyBorder="1" applyAlignment="1" applyProtection="1">
      <alignment vertical="center" wrapText="1"/>
    </xf>
    <xf numFmtId="0" fontId="5" fillId="0" borderId="0" xfId="83" applyFont="1" applyBorder="1" applyAlignment="1" applyProtection="1">
      <alignment vertical="center" wrapText="1"/>
    </xf>
    <xf numFmtId="0" fontId="5" fillId="0" borderId="0" xfId="83" applyFont="1" applyAlignment="1" applyProtection="1">
      <alignment horizontal="right" vertical="center"/>
    </xf>
    <xf numFmtId="0" fontId="5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26" fillId="5" borderId="0" xfId="83" applyFont="1" applyFill="1" applyBorder="1" applyAlignment="1" applyProtection="1">
      <alignment vertical="center" wrapText="1"/>
    </xf>
    <xf numFmtId="0" fontId="7" fillId="5" borderId="0" xfId="83" applyFont="1" applyFill="1" applyBorder="1" applyAlignment="1" applyProtection="1">
      <alignment vertical="center" wrapText="1"/>
    </xf>
    <xf numFmtId="0" fontId="5" fillId="5" borderId="0" xfId="83" applyFont="1" applyFill="1" applyBorder="1" applyAlignment="1" applyProtection="1">
      <alignment horizontal="right" vertical="center" wrapText="1" indent="1"/>
    </xf>
    <xf numFmtId="0" fontId="27" fillId="5" borderId="0" xfId="83" applyFont="1" applyFill="1" applyBorder="1" applyAlignment="1" applyProtection="1">
      <alignment horizontal="center" vertical="center" wrapText="1"/>
    </xf>
    <xf numFmtId="0" fontId="10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Font="1" applyFill="1" applyBorder="1" applyAlignment="1" applyProtection="1">
      <alignment horizontal="center" vertical="center" wrapText="1"/>
    </xf>
    <xf numFmtId="14" fontId="5" fillId="5" borderId="0" xfId="83" applyNumberFormat="1" applyFont="1" applyFill="1" applyBorder="1" applyAlignment="1" applyProtection="1">
      <alignment horizontal="center" vertical="center" wrapText="1"/>
    </xf>
    <xf numFmtId="0" fontId="23" fillId="0" borderId="0" xfId="83" applyFont="1" applyAlignment="1" applyProtection="1">
      <alignment horizontal="center" vertical="center" wrapText="1"/>
    </xf>
    <xf numFmtId="0" fontId="28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NumberFormat="1" applyFont="1" applyFill="1" applyBorder="1" applyAlignment="1" applyProtection="1">
      <alignment horizontal="right" vertical="center" wrapText="1" indent="1"/>
    </xf>
    <xf numFmtId="0" fontId="5" fillId="0" borderId="0" xfId="83" applyFont="1" applyFill="1" applyAlignment="1" applyProtection="1">
      <alignment vertical="center"/>
    </xf>
    <xf numFmtId="49" fontId="5" fillId="5" borderId="0" xfId="83" applyNumberFormat="1" applyFont="1" applyFill="1" applyBorder="1" applyAlignment="1" applyProtection="1">
      <alignment horizontal="right" vertical="center" wrapText="1" indent="1"/>
    </xf>
    <xf numFmtId="49" fontId="26" fillId="5" borderId="0" xfId="83" applyNumberFormat="1" applyFont="1" applyFill="1" applyBorder="1" applyAlignment="1" applyProtection="1">
      <alignment horizontal="center" vertical="center" wrapText="1"/>
    </xf>
    <xf numFmtId="49" fontId="5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3" applyFont="1" applyAlignment="1" applyProtection="1">
      <alignment vertical="center" wrapText="1"/>
    </xf>
    <xf numFmtId="0" fontId="5" fillId="12" borderId="7" xfId="80" applyFont="1" applyFill="1" applyBorder="1" applyAlignment="1">
      <alignment horizontal="center" vertical="center"/>
    </xf>
    <xf numFmtId="49" fontId="5" fillId="10" borderId="8" xfId="83" applyNumberFormat="1" applyFont="1" applyFill="1" applyBorder="1" applyAlignment="1" applyProtection="1">
      <alignment horizontal="center" vertical="center" wrapText="1"/>
    </xf>
    <xf numFmtId="49" fontId="0" fillId="13" borderId="0" xfId="0" applyFill="1" applyProtection="1">
      <alignment vertical="top"/>
    </xf>
    <xf numFmtId="0" fontId="5" fillId="0" borderId="0" xfId="85" applyFont="1" applyFill="1" applyAlignment="1" applyProtection="1">
      <alignment vertical="center" wrapText="1"/>
    </xf>
    <xf numFmtId="0" fontId="5" fillId="5" borderId="0" xfId="85" applyFont="1" applyFill="1" applyBorder="1" applyAlignment="1" applyProtection="1">
      <alignment vertical="center" wrapText="1"/>
    </xf>
    <xf numFmtId="0" fontId="5" fillId="5" borderId="0" xfId="85" applyFont="1" applyFill="1" applyBorder="1" applyAlignment="1" applyProtection="1">
      <alignment horizontal="right" vertical="center" wrapText="1"/>
    </xf>
    <xf numFmtId="0" fontId="22" fillId="0" borderId="0" xfId="79" applyProtection="1"/>
    <xf numFmtId="0" fontId="5" fillId="5" borderId="7" xfId="85" applyFont="1" applyFill="1" applyBorder="1" applyAlignment="1" applyProtection="1">
      <alignment horizontal="center" vertical="center" wrapText="1"/>
    </xf>
    <xf numFmtId="0" fontId="5" fillId="0" borderId="0" xfId="82" applyFont="1" applyFill="1" applyBorder="1" applyAlignment="1" applyProtection="1">
      <alignment horizontal="left" vertical="center" wrapText="1" indent="1"/>
    </xf>
    <xf numFmtId="4" fontId="5" fillId="0" borderId="0" xfId="48" applyFont="1" applyFill="1" applyBorder="1" applyAlignment="1" applyProtection="1">
      <alignment horizontal="right" vertical="center" wrapText="1"/>
    </xf>
    <xf numFmtId="0" fontId="23" fillId="0" borderId="0" xfId="83" applyNumberFormat="1" applyFont="1" applyFill="1" applyBorder="1" applyAlignment="1" applyProtection="1">
      <alignment horizontal="center" vertical="top" wrapText="1"/>
    </xf>
    <xf numFmtId="0" fontId="0" fillId="5" borderId="9" xfId="83" applyFont="1" applyFill="1" applyBorder="1" applyAlignment="1" applyProtection="1">
      <alignment horizontal="right" vertical="center" wrapText="1" indent="1"/>
    </xf>
    <xf numFmtId="0" fontId="0" fillId="5" borderId="0" xfId="83" applyFont="1" applyFill="1" applyBorder="1" applyAlignment="1" applyProtection="1">
      <alignment horizontal="center" vertical="center" wrapText="1"/>
    </xf>
    <xf numFmtId="49" fontId="0" fillId="5" borderId="0" xfId="83" applyNumberFormat="1" applyFont="1" applyFill="1" applyBorder="1" applyAlignment="1" applyProtection="1">
      <alignment horizontal="right" vertical="center" wrapText="1" indent="1"/>
    </xf>
    <xf numFmtId="49" fontId="32" fillId="5" borderId="10" xfId="4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3" borderId="0" xfId="85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8" xfId="82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3" applyFont="1" applyAlignment="1" applyProtection="1">
      <alignment vertical="center" wrapText="1"/>
    </xf>
    <xf numFmtId="0" fontId="0" fillId="0" borderId="8" xfId="82" applyFont="1" applyFill="1" applyBorder="1" applyAlignment="1" applyProtection="1">
      <alignment vertical="center" wrapText="1"/>
    </xf>
    <xf numFmtId="0" fontId="0" fillId="10" borderId="8" xfId="83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40" fillId="0" borderId="0" xfId="85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1" fillId="5" borderId="0" xfId="85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85" applyFont="1" applyFill="1" applyAlignment="1" applyProtection="1">
      <alignment horizontal="center" vertical="center" wrapText="1"/>
    </xf>
    <xf numFmtId="0" fontId="41" fillId="5" borderId="0" xfId="80" applyFont="1" applyFill="1" applyBorder="1" applyAlignment="1" applyProtection="1">
      <alignment horizontal="center"/>
    </xf>
    <xf numFmtId="0" fontId="41" fillId="0" borderId="0" xfId="80" applyFont="1" applyAlignment="1" applyProtection="1">
      <alignment horizontal="center" vertical="center"/>
    </xf>
    <xf numFmtId="0" fontId="41" fillId="5" borderId="0" xfId="80" applyFont="1" applyFill="1" applyBorder="1" applyAlignment="1" applyProtection="1">
      <alignment horizontal="center" vertical="center"/>
    </xf>
    <xf numFmtId="49" fontId="37" fillId="0" borderId="11" xfId="0" applyFont="1" applyBorder="1" applyAlignment="1">
      <alignment vertical="top" wrapText="1"/>
    </xf>
    <xf numFmtId="0" fontId="0" fillId="5" borderId="0" xfId="83" applyNumberFormat="1" applyFont="1" applyFill="1" applyBorder="1" applyAlignment="1" applyProtection="1">
      <alignment horizontal="right" vertical="center" wrapText="1" indent="1"/>
    </xf>
    <xf numFmtId="0" fontId="38" fillId="0" borderId="0" xfId="85" applyFont="1" applyFill="1" applyAlignment="1" applyProtection="1">
      <alignment vertical="center" wrapText="1"/>
    </xf>
    <xf numFmtId="0" fontId="5" fillId="5" borderId="12" xfId="85" applyFont="1" applyFill="1" applyBorder="1" applyAlignment="1" applyProtection="1">
      <alignment horizontal="center" vertical="center" wrapText="1"/>
    </xf>
    <xf numFmtId="0" fontId="5" fillId="0" borderId="13" xfId="47" applyFont="1" applyFill="1" applyBorder="1" applyAlignment="1" applyProtection="1">
      <alignment horizontal="center" vertical="center" wrapText="1"/>
    </xf>
    <xf numFmtId="0" fontId="5" fillId="5" borderId="13" xfId="85" applyFont="1" applyFill="1" applyBorder="1" applyAlignment="1" applyProtection="1">
      <alignment horizontal="center" vertical="center" wrapText="1"/>
    </xf>
    <xf numFmtId="0" fontId="5" fillId="0" borderId="14" xfId="47" applyFont="1" applyFill="1" applyBorder="1" applyAlignment="1" applyProtection="1">
      <alignment horizontal="center" vertical="center" wrapText="1"/>
    </xf>
    <xf numFmtId="49" fontId="5" fillId="0" borderId="8" xfId="83" applyNumberFormat="1" applyFont="1" applyFill="1" applyBorder="1" applyAlignment="1" applyProtection="1">
      <alignment horizontal="center" vertical="center" wrapText="1"/>
    </xf>
    <xf numFmtId="0" fontId="0" fillId="0" borderId="11" xfId="53" applyFont="1" applyBorder="1" applyAlignment="1" applyProtection="1">
      <alignment horizontal="justify" vertical="top" wrapText="1"/>
    </xf>
    <xf numFmtId="0" fontId="1" fillId="0" borderId="0" xfId="60" applyProtection="1"/>
    <xf numFmtId="49" fontId="0" fillId="10" borderId="8" xfId="83" applyNumberFormat="1" applyFont="1" applyFill="1" applyBorder="1" applyAlignment="1" applyProtection="1">
      <alignment horizontal="center" vertical="center" wrapText="1"/>
    </xf>
    <xf numFmtId="0" fontId="59" fillId="0" borderId="0" xfId="83" applyFont="1" applyAlignment="1" applyProtection="1">
      <alignment horizontal="center" vertical="center" wrapText="1"/>
    </xf>
    <xf numFmtId="0" fontId="0" fillId="0" borderId="0" xfId="82" applyFont="1" applyFill="1" applyBorder="1" applyAlignment="1" applyProtection="1">
      <alignment vertical="center" wrapText="1"/>
    </xf>
    <xf numFmtId="0" fontId="10" fillId="0" borderId="0" xfId="85" applyFont="1" applyFill="1" applyAlignment="1" applyProtection="1">
      <alignment vertical="center" wrapText="1"/>
    </xf>
    <xf numFmtId="4" fontId="0" fillId="0" borderId="0" xfId="48" applyFont="1" applyFill="1" applyBorder="1" applyAlignment="1" applyProtection="1">
      <alignment horizontal="right" vertical="center" wrapText="1"/>
    </xf>
    <xf numFmtId="0" fontId="0" fillId="5" borderId="13" xfId="78" applyNumberFormat="1" applyFont="1" applyFill="1" applyBorder="1" applyAlignment="1" applyProtection="1">
      <alignment horizontal="center" vertical="center" wrapText="1"/>
    </xf>
    <xf numFmtId="49" fontId="24" fillId="5" borderId="15" xfId="71" applyFont="1" applyFill="1" applyBorder="1" applyAlignment="1" applyProtection="1">
      <alignment vertical="center" wrapText="1"/>
    </xf>
    <xf numFmtId="49" fontId="20" fillId="5" borderId="16" xfId="71" applyFont="1" applyFill="1" applyBorder="1" applyAlignment="1">
      <alignment horizontal="left" vertical="center" wrapText="1"/>
    </xf>
    <xf numFmtId="49" fontId="20" fillId="5" borderId="17" xfId="71" applyFont="1" applyFill="1" applyBorder="1" applyAlignment="1">
      <alignment horizontal="left" vertical="center" wrapText="1"/>
    </xf>
    <xf numFmtId="49" fontId="24" fillId="5" borderId="18" xfId="71" applyFont="1" applyFill="1" applyBorder="1" applyAlignment="1" applyProtection="1">
      <alignment vertical="center" wrapText="1"/>
    </xf>
    <xf numFmtId="49" fontId="14" fillId="5" borderId="0" xfId="71" applyFont="1" applyFill="1" applyBorder="1" applyAlignment="1">
      <alignment wrapText="1"/>
    </xf>
    <xf numFmtId="49" fontId="14" fillId="5" borderId="19" xfId="71" applyFont="1" applyFill="1" applyBorder="1" applyAlignment="1">
      <alignment wrapText="1"/>
    </xf>
    <xf numFmtId="49" fontId="11" fillId="5" borderId="0" xfId="37" applyNumberFormat="1" applyFont="1" applyFill="1" applyBorder="1" applyAlignment="1" applyProtection="1">
      <alignment horizontal="left" wrapText="1"/>
    </xf>
    <xf numFmtId="49" fontId="11" fillId="5" borderId="0" xfId="37" applyNumberFormat="1" applyFont="1" applyFill="1" applyBorder="1" applyAlignment="1" applyProtection="1">
      <alignment wrapText="1"/>
    </xf>
    <xf numFmtId="49" fontId="14" fillId="5" borderId="0" xfId="71" applyFont="1" applyFill="1" applyBorder="1" applyAlignment="1">
      <alignment horizontal="right" wrapText="1"/>
    </xf>
    <xf numFmtId="49" fontId="20" fillId="5" borderId="0" xfId="71" applyFont="1" applyFill="1" applyBorder="1" applyAlignment="1">
      <alignment horizontal="left" vertical="center" wrapText="1"/>
    </xf>
    <xf numFmtId="49" fontId="20" fillId="5" borderId="19" xfId="71" applyFont="1" applyFill="1" applyBorder="1" applyAlignment="1">
      <alignment horizontal="left" vertical="center" wrapText="1"/>
    </xf>
    <xf numFmtId="49" fontId="14" fillId="0" borderId="0" xfId="71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1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0" borderId="11" xfId="64" applyNumberFormat="1" applyFont="1" applyFill="1" applyBorder="1" applyAlignment="1" applyProtection="1">
      <alignment horizontal="center" vertical="center" wrapText="1"/>
    </xf>
    <xf numFmtId="49" fontId="42" fillId="8" borderId="11" xfId="64" applyNumberFormat="1" applyFont="1" applyFill="1" applyBorder="1" applyAlignment="1" applyProtection="1">
      <alignment horizontal="center" vertical="center" wrapText="1"/>
    </xf>
    <xf numFmtId="49" fontId="24" fillId="5" borderId="18" xfId="71" applyFont="1" applyFill="1" applyBorder="1" applyAlignment="1" applyProtection="1">
      <alignment horizontal="center" vertical="center" wrapText="1"/>
    </xf>
    <xf numFmtId="49" fontId="42" fillId="17" borderId="11" xfId="64" applyNumberFormat="1" applyFont="1" applyFill="1" applyBorder="1" applyAlignment="1" applyProtection="1">
      <alignment horizontal="center" vertical="center" wrapText="1"/>
    </xf>
    <xf numFmtId="49" fontId="0" fillId="0" borderId="15" xfId="0" applyBorder="1">
      <alignment vertical="top"/>
    </xf>
    <xf numFmtId="49" fontId="0" fillId="0" borderId="17" xfId="0" applyBorder="1">
      <alignment vertical="top"/>
    </xf>
    <xf numFmtId="49" fontId="0" fillId="0" borderId="18" xfId="0" applyBorder="1">
      <alignment vertical="top"/>
    </xf>
    <xf numFmtId="49" fontId="0" fillId="0" borderId="19" xfId="0" applyBorder="1">
      <alignment vertical="top"/>
    </xf>
    <xf numFmtId="49" fontId="59" fillId="0" borderId="0" xfId="0" applyFont="1">
      <alignment vertical="top"/>
    </xf>
    <xf numFmtId="0" fontId="42" fillId="5" borderId="0" xfId="71" applyNumberFormat="1" applyFont="1" applyFill="1" applyBorder="1" applyAlignment="1">
      <alignment horizontal="justify" vertical="center" wrapText="1"/>
    </xf>
    <xf numFmtId="49" fontId="0" fillId="2" borderId="8" xfId="84" applyNumberFormat="1" applyFont="1" applyFill="1" applyBorder="1" applyAlignment="1" applyProtection="1">
      <alignment horizontal="center" vertical="center" wrapText="1"/>
      <protection locked="0"/>
    </xf>
    <xf numFmtId="49" fontId="0" fillId="11" borderId="8" xfId="85" applyNumberFormat="1" applyFont="1" applyFill="1" applyBorder="1" applyAlignment="1" applyProtection="1">
      <alignment horizontal="left" vertical="center" wrapText="1"/>
      <protection locked="0"/>
    </xf>
    <xf numFmtId="0" fontId="0" fillId="5" borderId="0" xfId="83" applyFont="1" applyFill="1" applyBorder="1" applyAlignment="1" applyProtection="1">
      <alignment horizontal="right" vertical="center" wrapText="1" indent="1"/>
    </xf>
    <xf numFmtId="49" fontId="5" fillId="2" borderId="8" xfId="84" applyNumberFormat="1" applyFont="1" applyFill="1" applyBorder="1" applyAlignment="1" applyProtection="1">
      <alignment horizontal="center" vertical="center" wrapText="1"/>
    </xf>
    <xf numFmtId="0" fontId="5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7" fillId="5" borderId="0" xfId="85" applyFont="1" applyFill="1" applyBorder="1" applyAlignment="1" applyProtection="1">
      <alignment horizontal="center" vertical="center" wrapText="1"/>
    </xf>
    <xf numFmtId="0" fontId="5" fillId="5" borderId="0" xfId="85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5" borderId="0" xfId="0" applyNumberFormat="1" applyFont="1" applyFill="1" applyBorder="1" applyAlignment="1" applyProtection="1"/>
    <xf numFmtId="0" fontId="5" fillId="5" borderId="0" xfId="0" applyNumberFormat="1" applyFont="1" applyFill="1" applyBorder="1" applyAlignment="1" applyProtection="1"/>
    <xf numFmtId="49" fontId="41" fillId="0" borderId="0" xfId="0" applyFont="1" applyBorder="1" applyAlignment="1" applyProtection="1">
      <alignment horizontal="center" vertical="center"/>
    </xf>
    <xf numFmtId="0" fontId="35" fillId="5" borderId="0" xfId="0" applyNumberFormat="1" applyFont="1" applyFill="1" applyBorder="1" applyAlignment="1" applyProtection="1">
      <alignment horizontal="center" vertical="center" wrapText="1"/>
    </xf>
    <xf numFmtId="0" fontId="5" fillId="5" borderId="13" xfId="78" applyNumberFormat="1" applyFont="1" applyFill="1" applyBorder="1" applyAlignment="1" applyProtection="1">
      <alignment horizontal="center" vertical="center" wrapText="1"/>
    </xf>
    <xf numFmtId="49" fontId="5" fillId="5" borderId="8" xfId="78" applyNumberFormat="1" applyFont="1" applyFill="1" applyBorder="1" applyAlignment="1" applyProtection="1">
      <alignment horizontal="center" vertical="center" wrapText="1"/>
    </xf>
    <xf numFmtId="16" fontId="5" fillId="5" borderId="8" xfId="78" applyNumberFormat="1" applyFont="1" applyFill="1" applyBorder="1" applyAlignment="1" applyProtection="1">
      <alignment horizontal="center" vertical="center" wrapText="1"/>
    </xf>
    <xf numFmtId="49" fontId="0" fillId="5" borderId="8" xfId="85" applyNumberFormat="1" applyFont="1" applyFill="1" applyBorder="1" applyAlignment="1" applyProtection="1">
      <alignment horizontal="center" vertical="center" wrapText="1"/>
    </xf>
    <xf numFmtId="0" fontId="39" fillId="0" borderId="0" xfId="85" applyFont="1" applyFill="1" applyAlignment="1" applyProtection="1">
      <alignment vertical="center" wrapText="1"/>
    </xf>
    <xf numFmtId="49" fontId="41" fillId="0" borderId="0" xfId="0" applyFont="1" applyAlignment="1">
      <alignment horizontal="center" vertical="center" wrapText="1"/>
    </xf>
    <xf numFmtId="0" fontId="0" fillId="5" borderId="8" xfId="78" applyNumberFormat="1" applyFont="1" applyFill="1" applyBorder="1" applyAlignment="1" applyProtection="1">
      <alignment horizontal="left" vertical="center" wrapText="1" indent="1"/>
    </xf>
    <xf numFmtId="49" fontId="32" fillId="5" borderId="40" xfId="47" applyNumberFormat="1" applyFont="1" applyFill="1" applyBorder="1" applyAlignment="1" applyProtection="1">
      <alignment horizontal="center" vertical="center" wrapText="1"/>
    </xf>
    <xf numFmtId="0" fontId="59" fillId="0" borderId="0" xfId="85" applyFont="1" applyFill="1" applyAlignment="1" applyProtection="1">
      <alignment vertical="center" wrapText="1"/>
    </xf>
    <xf numFmtId="49" fontId="59" fillId="0" borderId="0" xfId="0" applyFont="1">
      <alignment vertical="top"/>
    </xf>
    <xf numFmtId="0" fontId="59" fillId="0" borderId="0" xfId="83" applyNumberFormat="1" applyFont="1" applyFill="1" applyAlignment="1" applyProtection="1">
      <alignment horizontal="left" vertical="center" wrapText="1"/>
    </xf>
    <xf numFmtId="0" fontId="59" fillId="0" borderId="0" xfId="83" applyFont="1" applyFill="1" applyAlignment="1" applyProtection="1">
      <alignment horizontal="left" vertical="center" wrapText="1"/>
    </xf>
    <xf numFmtId="14" fontId="59" fillId="5" borderId="0" xfId="83" applyNumberFormat="1" applyFont="1" applyFill="1" applyBorder="1" applyAlignment="1" applyProtection="1">
      <alignment horizontal="left" vertical="center" wrapText="1"/>
    </xf>
    <xf numFmtId="14" fontId="59" fillId="0" borderId="0" xfId="83" applyNumberFormat="1" applyFont="1" applyFill="1" applyAlignment="1" applyProtection="1">
      <alignment horizontal="left" vertical="center" wrapText="1"/>
    </xf>
    <xf numFmtId="0" fontId="59" fillId="0" borderId="0" xfId="83" applyFont="1" applyFill="1" applyBorder="1" applyAlignment="1" applyProtection="1">
      <alignment horizontal="left" vertical="center" wrapText="1"/>
    </xf>
    <xf numFmtId="49" fontId="59" fillId="0" borderId="0" xfId="83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2" fillId="11" borderId="11" xfId="64" applyNumberFormat="1" applyFont="1" applyFill="1" applyBorder="1" applyAlignment="1" applyProtection="1">
      <alignment horizontal="center" vertical="center" wrapText="1"/>
    </xf>
    <xf numFmtId="0" fontId="5" fillId="0" borderId="20" xfId="85" applyFont="1" applyFill="1" applyBorder="1" applyAlignment="1" applyProtection="1">
      <alignment vertical="center" wrapText="1"/>
    </xf>
    <xf numFmtId="0" fontId="59" fillId="0" borderId="8" xfId="85" applyFont="1" applyFill="1" applyBorder="1" applyAlignment="1" applyProtection="1">
      <alignment horizontal="center" vertical="center" wrapText="1"/>
    </xf>
    <xf numFmtId="49" fontId="59" fillId="0" borderId="8" xfId="85" applyNumberFormat="1" applyFont="1" applyFill="1" applyBorder="1" applyAlignment="1" applyProtection="1">
      <alignment horizontal="left" vertical="center" wrapText="1"/>
    </xf>
    <xf numFmtId="49" fontId="32" fillId="5" borderId="21" xfId="47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0" fillId="0" borderId="41" xfId="0" applyBorder="1">
      <alignment vertical="top"/>
    </xf>
    <xf numFmtId="14" fontId="5" fillId="2" borderId="42" xfId="84" applyNumberFormat="1" applyFont="1" applyFill="1" applyBorder="1" applyAlignment="1" applyProtection="1">
      <alignment horizontal="left" vertical="center" wrapText="1"/>
    </xf>
    <xf numFmtId="49" fontId="0" fillId="0" borderId="43" xfId="0" applyBorder="1">
      <alignment vertical="top"/>
    </xf>
    <xf numFmtId="0" fontId="59" fillId="0" borderId="0" xfId="83" applyFont="1" applyAlignment="1" applyProtection="1">
      <alignment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9" fillId="0" borderId="0" xfId="0" applyNumberFormat="1" applyFont="1" applyAlignment="1">
      <alignment horizontal="center" vertical="top"/>
    </xf>
    <xf numFmtId="49" fontId="10" fillId="0" borderId="0" xfId="0" applyFont="1" applyAlignment="1">
      <alignment horizontal="center" vertical="center"/>
    </xf>
    <xf numFmtId="49" fontId="0" fillId="0" borderId="44" xfId="0" applyFill="1" applyBorder="1" applyProtection="1">
      <alignment vertical="top"/>
    </xf>
    <xf numFmtId="14" fontId="5" fillId="0" borderId="24" xfId="84" applyNumberFormat="1" applyFont="1" applyFill="1" applyBorder="1" applyAlignment="1" applyProtection="1">
      <alignment horizontal="center" vertical="center" wrapText="1"/>
    </xf>
    <xf numFmtId="0" fontId="0" fillId="5" borderId="25" xfId="78" applyNumberFormat="1" applyFont="1" applyFill="1" applyBorder="1" applyAlignment="1" applyProtection="1">
      <alignment horizontal="center" vertical="center" wrapText="1"/>
    </xf>
    <xf numFmtId="49" fontId="0" fillId="0" borderId="44" xfId="0" applyBorder="1">
      <alignment vertical="top"/>
    </xf>
    <xf numFmtId="49" fontId="0" fillId="0" borderId="44" xfId="0" applyBorder="1" applyProtection="1">
      <alignment vertical="top"/>
    </xf>
    <xf numFmtId="0" fontId="5" fillId="5" borderId="8" xfId="78" applyNumberFormat="1" applyFont="1" applyFill="1" applyBorder="1" applyAlignment="1" applyProtection="1">
      <alignment horizontal="left" vertical="center" wrapText="1" indent="1"/>
    </xf>
    <xf numFmtId="14" fontId="5" fillId="0" borderId="8" xfId="84" applyNumberFormat="1" applyFont="1" applyFill="1" applyBorder="1" applyAlignment="1" applyProtection="1">
      <alignment horizontal="center" vertical="center" wrapText="1"/>
    </xf>
    <xf numFmtId="0" fontId="5" fillId="0" borderId="44" xfId="76" applyFont="1" applyBorder="1" applyAlignment="1" applyProtection="1">
      <alignment vertical="center" wrapText="1"/>
    </xf>
    <xf numFmtId="0" fontId="0" fillId="0" borderId="8" xfId="85" applyFont="1" applyFill="1" applyBorder="1" applyAlignment="1" applyProtection="1">
      <alignment horizontal="center" vertical="center" wrapText="1"/>
    </xf>
    <xf numFmtId="49" fontId="0" fillId="11" borderId="8" xfId="85" applyNumberFormat="1" applyFont="1" applyFill="1" applyBorder="1" applyAlignment="1" applyProtection="1">
      <alignment horizontal="left" vertical="center" wrapText="1" indent="1"/>
      <protection locked="0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" fillId="0" borderId="0" xfId="85" applyFont="1" applyFill="1" applyAlignment="1" applyProtection="1">
      <alignment vertical="center"/>
    </xf>
    <xf numFmtId="0" fontId="5" fillId="0" borderId="0" xfId="76" applyFont="1" applyBorder="1" applyAlignment="1" applyProtection="1">
      <alignment vertical="center" wrapText="1"/>
    </xf>
    <xf numFmtId="0" fontId="5" fillId="0" borderId="0" xfId="76" applyFont="1" applyFill="1" applyBorder="1" applyAlignment="1" applyProtection="1">
      <alignment horizontal="right" vertical="center"/>
    </xf>
    <xf numFmtId="0" fontId="5" fillId="0" borderId="0" xfId="84" applyFont="1" applyProtection="1"/>
    <xf numFmtId="4" fontId="0" fillId="10" borderId="8" xfId="85" applyNumberFormat="1" applyFont="1" applyFill="1" applyBorder="1" applyAlignment="1" applyProtection="1">
      <alignment horizontal="right" vertical="center" wrapText="1"/>
    </xf>
    <xf numFmtId="4" fontId="5" fillId="11" borderId="8" xfId="85" applyNumberFormat="1" applyFont="1" applyFill="1" applyBorder="1" applyAlignment="1" applyProtection="1">
      <alignment horizontal="right" vertical="center" wrapText="1"/>
      <protection locked="0"/>
    </xf>
    <xf numFmtId="49" fontId="31" fillId="18" borderId="26" xfId="0" applyFont="1" applyFill="1" applyBorder="1" applyAlignment="1" applyProtection="1">
      <alignment horizontal="left" vertical="center"/>
    </xf>
    <xf numFmtId="49" fontId="31" fillId="18" borderId="27" xfId="0" applyFont="1" applyFill="1" applyBorder="1" applyAlignment="1" applyProtection="1">
      <alignment horizontal="left" vertical="center" indent="1"/>
    </xf>
    <xf numFmtId="49" fontId="7" fillId="18" borderId="24" xfId="0" applyFont="1" applyFill="1" applyBorder="1" applyAlignment="1" applyProtection="1">
      <alignment horizontal="center" vertical="center"/>
    </xf>
    <xf numFmtId="0" fontId="5" fillId="0" borderId="0" xfId="46" applyFont="1" applyFill="1" applyBorder="1" applyAlignment="1" applyProtection="1">
      <alignment horizontal="center" vertical="center" wrapText="1"/>
    </xf>
    <xf numFmtId="49" fontId="0" fillId="0" borderId="27" xfId="0" applyFont="1" applyBorder="1" applyProtection="1">
      <alignment vertical="top"/>
    </xf>
    <xf numFmtId="0" fontId="0" fillId="0" borderId="24" xfId="85" applyFont="1" applyFill="1" applyBorder="1" applyAlignment="1" applyProtection="1">
      <alignment horizontal="left" vertical="center" wrapText="1"/>
    </xf>
    <xf numFmtId="49" fontId="0" fillId="0" borderId="24" xfId="0" applyFont="1" applyBorder="1" applyProtection="1">
      <alignment vertical="top"/>
    </xf>
    <xf numFmtId="0" fontId="7" fillId="5" borderId="26" xfId="0" applyNumberFormat="1" applyFont="1" applyFill="1" applyBorder="1" applyAlignment="1" applyProtection="1">
      <alignment horizontal="left" vertical="center" wrapText="1" indent="1"/>
    </xf>
    <xf numFmtId="4" fontId="5" fillId="5" borderId="26" xfId="0" applyNumberFormat="1" applyFont="1" applyFill="1" applyBorder="1" applyAlignment="1" applyProtection="1">
      <alignment vertical="center"/>
    </xf>
    <xf numFmtId="4" fontId="5" fillId="5" borderId="27" xfId="0" applyNumberFormat="1" applyFont="1" applyFill="1" applyBorder="1" applyAlignment="1" applyProtection="1">
      <alignment vertical="center"/>
    </xf>
    <xf numFmtId="0" fontId="39" fillId="0" borderId="20" xfId="85" applyFont="1" applyFill="1" applyBorder="1" applyAlignment="1" applyProtection="1">
      <alignment vertical="center" wrapText="1"/>
    </xf>
    <xf numFmtId="0" fontId="39" fillId="0" borderId="0" xfId="85" applyFont="1" applyFill="1" applyBorder="1" applyAlignment="1" applyProtection="1">
      <alignment vertical="center" wrapText="1"/>
    </xf>
    <xf numFmtId="0" fontId="39" fillId="0" borderId="22" xfId="85" applyFont="1" applyFill="1" applyBorder="1" applyAlignment="1" applyProtection="1">
      <alignment vertical="center" wrapText="1"/>
    </xf>
    <xf numFmtId="0" fontId="5" fillId="0" borderId="23" xfId="85" applyFont="1" applyFill="1" applyBorder="1" applyAlignment="1" applyProtection="1">
      <alignment vertical="center" wrapText="1"/>
    </xf>
    <xf numFmtId="0" fontId="5" fillId="0" borderId="44" xfId="85" applyFont="1" applyFill="1" applyBorder="1" applyAlignment="1" applyProtection="1">
      <alignment vertical="center" wrapText="1"/>
    </xf>
    <xf numFmtId="0" fontId="5" fillId="0" borderId="7" xfId="47" applyFont="1" applyFill="1" applyBorder="1" applyAlignment="1" applyProtection="1">
      <alignment horizontal="center" vertical="center" wrapText="1"/>
    </xf>
    <xf numFmtId="0" fontId="5" fillId="0" borderId="28" xfId="47" applyFont="1" applyFill="1" applyBorder="1" applyAlignment="1" applyProtection="1">
      <alignment horizontal="center" vertical="center" wrapText="1"/>
    </xf>
    <xf numFmtId="0" fontId="60" fillId="0" borderId="0" xfId="52" applyFont="1"/>
    <xf numFmtId="0" fontId="5" fillId="0" borderId="0" xfId="85" applyFont="1" applyFill="1" applyAlignment="1" applyProtection="1">
      <alignment horizontal="right" vertical="center" wrapText="1"/>
    </xf>
    <xf numFmtId="0" fontId="60" fillId="0" borderId="0" xfId="76" applyFont="1" applyFill="1" applyBorder="1" applyAlignment="1" applyProtection="1">
      <alignment vertical="center"/>
    </xf>
    <xf numFmtId="49" fontId="5" fillId="0" borderId="44" xfId="0" applyFont="1" applyBorder="1">
      <alignment vertical="top"/>
    </xf>
    <xf numFmtId="49" fontId="5" fillId="0" borderId="0" xfId="0" applyFont="1">
      <alignment vertical="top"/>
    </xf>
    <xf numFmtId="0" fontId="60" fillId="0" borderId="44" xfId="52" applyFont="1" applyBorder="1"/>
    <xf numFmtId="49" fontId="5" fillId="0" borderId="0" xfId="0" applyFont="1" applyBorder="1">
      <alignment vertical="top"/>
    </xf>
    <xf numFmtId="4" fontId="5" fillId="10" borderId="8" xfId="85" applyNumberFormat="1" applyFont="1" applyFill="1" applyBorder="1" applyAlignment="1" applyProtection="1">
      <alignment horizontal="right" vertical="center" wrapText="1"/>
    </xf>
    <xf numFmtId="0" fontId="5" fillId="0" borderId="0" xfId="86" applyFont="1" applyBorder="1" applyAlignment="1">
      <alignment horizontal="center" vertical="center" wrapText="1"/>
    </xf>
    <xf numFmtId="0" fontId="5" fillId="5" borderId="0" xfId="52" applyNumberFormat="1" applyFont="1" applyFill="1" applyBorder="1" applyAlignment="1" applyProtection="1"/>
    <xf numFmtId="0" fontId="5" fillId="0" borderId="43" xfId="85" applyFont="1" applyFill="1" applyBorder="1" applyAlignment="1" applyProtection="1">
      <alignment vertical="center" wrapText="1"/>
    </xf>
    <xf numFmtId="0" fontId="60" fillId="0" borderId="43" xfId="52" applyFont="1" applyBorder="1"/>
    <xf numFmtId="0" fontId="60" fillId="5" borderId="0" xfId="52" applyNumberFormat="1" applyFont="1" applyFill="1" applyBorder="1" applyAlignment="1" applyProtection="1">
      <alignment horizontal="right"/>
    </xf>
    <xf numFmtId="0" fontId="60" fillId="5" borderId="0" xfId="52" applyNumberFormat="1" applyFont="1" applyFill="1" applyBorder="1" applyAlignment="1" applyProtection="1"/>
    <xf numFmtId="0" fontId="59" fillId="5" borderId="44" xfId="52" applyNumberFormat="1" applyFont="1" applyFill="1" applyBorder="1" applyAlignment="1" applyProtection="1">
      <alignment horizontal="center" wrapText="1"/>
    </xf>
    <xf numFmtId="0" fontId="59" fillId="5" borderId="0" xfId="52" applyNumberFormat="1" applyFont="1" applyFill="1" applyBorder="1" applyAlignment="1" applyProtection="1">
      <alignment horizontal="center" wrapText="1"/>
    </xf>
    <xf numFmtId="0" fontId="59" fillId="5" borderId="44" xfId="52" applyNumberFormat="1" applyFont="1" applyFill="1" applyBorder="1" applyAlignment="1" applyProtection="1"/>
    <xf numFmtId="0" fontId="59" fillId="5" borderId="0" xfId="52" applyNumberFormat="1" applyFont="1" applyFill="1" applyBorder="1" applyAlignment="1" applyProtection="1"/>
    <xf numFmtId="49" fontId="31" fillId="0" borderId="44" xfId="0" applyFont="1" applyFill="1" applyBorder="1" applyAlignment="1" applyProtection="1">
      <alignment horizontal="center" vertical="center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" fillId="0" borderId="0" xfId="85" applyFont="1" applyFill="1" applyAlignment="1" applyProtection="1">
      <alignment horizontal="right" vertical="top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3" fillId="0" borderId="0" xfId="74"/>
    <xf numFmtId="49" fontId="0" fillId="0" borderId="8" xfId="84" applyNumberFormat="1" applyFont="1" applyFill="1" applyBorder="1" applyAlignment="1" applyProtection="1">
      <alignment horizontal="center" vertical="center" wrapText="1"/>
    </xf>
    <xf numFmtId="0" fontId="0" fillId="11" borderId="8" xfId="84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vertical="top" wrapText="1"/>
    </xf>
    <xf numFmtId="0" fontId="0" fillId="12" borderId="7" xfId="80" applyFont="1" applyFill="1" applyBorder="1" applyAlignment="1">
      <alignment horizontal="center" vertical="center"/>
    </xf>
    <xf numFmtId="49" fontId="5" fillId="11" borderId="8" xfId="78" applyNumberFormat="1" applyFont="1" applyFill="1" applyBorder="1" applyAlignment="1" applyProtection="1">
      <alignment horizontal="left" vertical="center" wrapText="1"/>
      <protection locked="0"/>
    </xf>
    <xf numFmtId="49" fontId="0" fillId="11" borderId="8" xfId="84" applyNumberFormat="1" applyFont="1" applyFill="1" applyBorder="1" applyAlignment="1" applyProtection="1">
      <alignment horizontal="left" vertical="center" wrapText="1"/>
      <protection locked="0"/>
    </xf>
    <xf numFmtId="0" fontId="5" fillId="12" borderId="29" xfId="80" applyFont="1" applyFill="1" applyBorder="1" applyAlignment="1">
      <alignment horizontal="center" vertical="center"/>
    </xf>
    <xf numFmtId="0" fontId="5" fillId="5" borderId="45" xfId="80" applyFont="1" applyFill="1" applyBorder="1" applyAlignment="1" applyProtection="1">
      <alignment horizontal="center" vertical="center"/>
    </xf>
    <xf numFmtId="49" fontId="5" fillId="8" borderId="45" xfId="80" applyNumberFormat="1" applyFont="1" applyFill="1" applyBorder="1" applyAlignment="1" applyProtection="1">
      <alignment horizontal="left" vertical="center" wrapText="1"/>
      <protection locked="0"/>
    </xf>
    <xf numFmtId="49" fontId="0" fillId="0" borderId="8" xfId="84" applyNumberFormat="1" applyFont="1" applyFill="1" applyBorder="1" applyAlignment="1" applyProtection="1">
      <alignment horizontal="left" vertical="center" wrapText="1"/>
    </xf>
    <xf numFmtId="49" fontId="5" fillId="0" borderId="8" xfId="78" applyNumberFormat="1" applyFont="1" applyFill="1" applyBorder="1" applyAlignment="1" applyProtection="1">
      <alignment horizontal="left" vertical="center" wrapText="1"/>
    </xf>
    <xf numFmtId="49" fontId="0" fillId="11" borderId="8" xfId="85" applyNumberFormat="1" applyFont="1" applyFill="1" applyBorder="1" applyAlignment="1" applyProtection="1">
      <alignment horizontal="left" vertical="center" wrapText="1" indent="2"/>
      <protection locked="0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" fillId="0" borderId="0" xfId="85" applyFont="1" applyFill="1" applyAlignment="1" applyProtection="1">
      <alignment horizontal="left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0" fillId="0" borderId="0" xfId="85" applyFont="1" applyFill="1" applyAlignment="1" applyProtection="1">
      <alignment vertical="center"/>
    </xf>
    <xf numFmtId="49" fontId="5" fillId="5" borderId="46" xfId="85" applyNumberFormat="1" applyFont="1" applyFill="1" applyBorder="1" applyAlignment="1" applyProtection="1">
      <alignment horizontal="center" vertical="center" wrapText="1"/>
    </xf>
    <xf numFmtId="0" fontId="5" fillId="5" borderId="45" xfId="85" applyNumberFormat="1" applyFont="1" applyFill="1" applyBorder="1" applyAlignment="1" applyProtection="1">
      <alignment horizontal="center" vertical="center" wrapText="1"/>
    </xf>
    <xf numFmtId="0" fontId="5" fillId="0" borderId="45" xfId="85" applyFont="1" applyFill="1" applyBorder="1" applyAlignment="1" applyProtection="1">
      <alignment horizontal="left" vertical="center" wrapText="1" indent="2"/>
    </xf>
    <xf numFmtId="0" fontId="59" fillId="0" borderId="44" xfId="85" applyFont="1" applyFill="1" applyBorder="1" applyAlignment="1" applyProtection="1">
      <alignment horizontal="center" vertical="center" wrapText="1"/>
    </xf>
    <xf numFmtId="0" fontId="5" fillId="0" borderId="0" xfId="85" applyFont="1" applyFill="1" applyAlignment="1" applyProtection="1">
      <alignment horizontal="left" vertical="center"/>
    </xf>
    <xf numFmtId="3" fontId="5" fillId="11" borderId="45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85" applyFont="1" applyFill="1" applyBorder="1" applyAlignment="1" applyProtection="1">
      <alignment vertical="center" wrapText="1"/>
    </xf>
    <xf numFmtId="0" fontId="5" fillId="5" borderId="42" xfId="85" applyFont="1" applyFill="1" applyBorder="1" applyAlignment="1" applyProtection="1">
      <alignment horizontal="center" vertical="center" wrapText="1"/>
    </xf>
    <xf numFmtId="9" fontId="0" fillId="5" borderId="8" xfId="0" applyNumberFormat="1" applyFont="1" applyFill="1" applyBorder="1" applyAlignment="1" applyProtection="1">
      <alignment horizontal="center" vertical="center" wrapText="1"/>
    </xf>
    <xf numFmtId="49" fontId="31" fillId="18" borderId="26" xfId="0" applyFont="1" applyFill="1" applyBorder="1" applyAlignment="1" applyProtection="1">
      <alignment horizontal="left" vertical="center" indent="1"/>
    </xf>
    <xf numFmtId="49" fontId="5" fillId="5" borderId="47" xfId="85" applyNumberFormat="1" applyFont="1" applyFill="1" applyBorder="1" applyAlignment="1" applyProtection="1">
      <alignment horizontal="center" vertical="center" wrapText="1"/>
    </xf>
    <xf numFmtId="0" fontId="5" fillId="0" borderId="42" xfId="85" applyFont="1" applyFill="1" applyBorder="1" applyAlignment="1" applyProtection="1">
      <alignment horizontal="left" vertical="center" wrapText="1"/>
    </xf>
    <xf numFmtId="0" fontId="5" fillId="0" borderId="42" xfId="85" applyFont="1" applyFill="1" applyBorder="1" applyAlignment="1" applyProtection="1">
      <alignment horizontal="center" vertical="center" wrapText="1"/>
    </xf>
    <xf numFmtId="4" fontId="5" fillId="10" borderId="48" xfId="85" applyNumberFormat="1" applyFont="1" applyFill="1" applyBorder="1" applyAlignment="1" applyProtection="1">
      <alignment horizontal="right" vertical="center" wrapText="1"/>
    </xf>
    <xf numFmtId="4" fontId="59" fillId="0" borderId="49" xfId="85" applyNumberFormat="1" applyFont="1" applyFill="1" applyBorder="1" applyAlignment="1" applyProtection="1">
      <alignment horizontal="right" vertical="center" wrapText="1"/>
    </xf>
    <xf numFmtId="4" fontId="59" fillId="0" borderId="48" xfId="85" applyNumberFormat="1" applyFont="1" applyFill="1" applyBorder="1" applyAlignment="1" applyProtection="1">
      <alignment horizontal="right" vertical="center" wrapText="1"/>
    </xf>
    <xf numFmtId="49" fontId="7" fillId="18" borderId="49" xfId="0" applyFont="1" applyFill="1" applyBorder="1" applyAlignment="1" applyProtection="1">
      <alignment horizontal="center" vertical="center"/>
    </xf>
    <xf numFmtId="49" fontId="31" fillId="18" borderId="50" xfId="0" applyFont="1" applyFill="1" applyBorder="1" applyAlignment="1" applyProtection="1">
      <alignment horizontal="left" vertical="center" indent="1"/>
    </xf>
    <xf numFmtId="49" fontId="31" fillId="18" borderId="50" xfId="0" applyFont="1" applyFill="1" applyBorder="1" applyAlignment="1" applyProtection="1">
      <alignment horizontal="left" vertical="center"/>
    </xf>
    <xf numFmtId="49" fontId="31" fillId="18" borderId="51" xfId="0" applyFont="1" applyFill="1" applyBorder="1" applyAlignment="1" applyProtection="1">
      <alignment horizontal="right" vertical="center"/>
    </xf>
    <xf numFmtId="0" fontId="5" fillId="0" borderId="42" xfId="85" applyFont="1" applyFill="1" applyBorder="1" applyAlignment="1" applyProtection="1">
      <alignment horizontal="left" vertical="center" wrapText="1" indent="1"/>
    </xf>
    <xf numFmtId="4" fontId="5" fillId="11" borderId="48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42" xfId="85" applyFont="1" applyFill="1" applyBorder="1" applyAlignment="1" applyProtection="1">
      <alignment horizontal="left" vertical="center" wrapText="1" indent="2"/>
    </xf>
    <xf numFmtId="221" fontId="5" fillId="11" borderId="48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42" xfId="85" applyFont="1" applyFill="1" applyBorder="1" applyAlignment="1" applyProtection="1">
      <alignment horizontal="left" vertical="center" wrapText="1" indent="1"/>
    </xf>
    <xf numFmtId="49" fontId="5" fillId="2" borderId="48" xfId="84" applyNumberFormat="1" applyFont="1" applyFill="1" applyBorder="1" applyAlignment="1" applyProtection="1">
      <alignment horizontal="center" vertical="center" wrapText="1"/>
    </xf>
    <xf numFmtId="49" fontId="31" fillId="18" borderId="50" xfId="0" applyFont="1" applyFill="1" applyBorder="1" applyAlignment="1" applyProtection="1">
      <alignment horizontal="left" vertical="center" indent="2"/>
    </xf>
    <xf numFmtId="49" fontId="11" fillId="8" borderId="48" xfId="35" applyNumberFormat="1" applyFont="1" applyFill="1" applyBorder="1" applyAlignment="1" applyProtection="1">
      <alignment horizontal="left" vertical="center" wrapText="1"/>
      <protection locked="0"/>
    </xf>
    <xf numFmtId="221" fontId="5" fillId="10" borderId="48" xfId="85" applyNumberFormat="1" applyFont="1" applyFill="1" applyBorder="1" applyAlignment="1" applyProtection="1">
      <alignment horizontal="right" vertical="center" wrapText="1"/>
    </xf>
    <xf numFmtId="0" fontId="5" fillId="5" borderId="52" xfId="85" applyFont="1" applyFill="1" applyBorder="1" applyAlignment="1" applyProtection="1">
      <alignment horizontal="center" vertical="center" wrapText="1"/>
    </xf>
    <xf numFmtId="0" fontId="5" fillId="0" borderId="52" xfId="47" applyFont="1" applyFill="1" applyBorder="1" applyAlignment="1" applyProtection="1">
      <alignment horizontal="center" vertical="center" wrapText="1"/>
    </xf>
    <xf numFmtId="49" fontId="7" fillId="18" borderId="53" xfId="0" applyFont="1" applyFill="1" applyBorder="1" applyAlignment="1" applyProtection="1">
      <alignment horizontal="center" vertical="center"/>
    </xf>
    <xf numFmtId="49" fontId="5" fillId="5" borderId="45" xfId="85" applyNumberFormat="1" applyFont="1" applyFill="1" applyBorder="1" applyAlignment="1" applyProtection="1">
      <alignment horizontal="center" vertical="center" wrapText="1"/>
    </xf>
    <xf numFmtId="0" fontId="5" fillId="0" borderId="45" xfId="85" applyFont="1" applyFill="1" applyBorder="1" applyAlignment="1" applyProtection="1">
      <alignment horizontal="left" vertical="center" wrapText="1"/>
    </xf>
    <xf numFmtId="4" fontId="5" fillId="11" borderId="45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45" xfId="85" applyFont="1" applyFill="1" applyBorder="1" applyAlignment="1" applyProtection="1">
      <alignment horizontal="left" vertical="center" wrapText="1" indent="1"/>
    </xf>
    <xf numFmtId="3" fontId="5" fillId="10" borderId="45" xfId="85" applyNumberFormat="1" applyFont="1" applyFill="1" applyBorder="1" applyAlignment="1" applyProtection="1">
      <alignment horizontal="right" vertical="center" wrapText="1"/>
    </xf>
    <xf numFmtId="4" fontId="5" fillId="0" borderId="45" xfId="85" applyNumberFormat="1" applyFont="1" applyFill="1" applyBorder="1" applyAlignment="1" applyProtection="1">
      <alignment horizontal="right" vertical="center" wrapText="1"/>
    </xf>
    <xf numFmtId="49" fontId="32" fillId="5" borderId="54" xfId="47" applyNumberFormat="1" applyFont="1" applyFill="1" applyBorder="1" applyAlignment="1" applyProtection="1">
      <alignment horizontal="center" vertical="center" wrapText="1"/>
    </xf>
    <xf numFmtId="49" fontId="5" fillId="2" borderId="42" xfId="84" applyNumberFormat="1" applyFont="1" applyFill="1" applyBorder="1" applyAlignment="1" applyProtection="1">
      <alignment horizontal="left" vertical="center" wrapText="1"/>
    </xf>
    <xf numFmtId="1" fontId="5" fillId="11" borderId="42" xfId="85" applyNumberFormat="1" applyFont="1" applyFill="1" applyBorder="1" applyAlignment="1" applyProtection="1">
      <alignment horizontal="left" vertical="center" wrapText="1" indent="1"/>
      <protection locked="0"/>
    </xf>
    <xf numFmtId="0" fontId="5" fillId="5" borderId="42" xfId="85" applyNumberFormat="1" applyFont="1" applyFill="1" applyBorder="1" applyAlignment="1" applyProtection="1">
      <alignment horizontal="center" vertical="center" wrapText="1"/>
    </xf>
    <xf numFmtId="0" fontId="5" fillId="11" borderId="42" xfId="85" applyNumberFormat="1" applyFont="1" applyFill="1" applyBorder="1" applyAlignment="1" applyProtection="1">
      <alignment horizontal="left" vertical="center" wrapText="1" indent="2"/>
      <protection locked="0"/>
    </xf>
    <xf numFmtId="0" fontId="5" fillId="0" borderId="42" xfId="85" applyFont="1" applyFill="1" applyBorder="1" applyAlignment="1" applyProtection="1">
      <alignment horizontal="center" vertical="center" wrapText="1"/>
    </xf>
    <xf numFmtId="49" fontId="5" fillId="11" borderId="42" xfId="85" applyNumberFormat="1" applyFont="1" applyFill="1" applyBorder="1" applyAlignment="1" applyProtection="1">
      <alignment horizontal="left" vertical="center" wrapText="1" indent="1"/>
      <protection locked="0"/>
    </xf>
    <xf numFmtId="49" fontId="5" fillId="11" borderId="42" xfId="85" applyNumberFormat="1" applyFont="1" applyFill="1" applyBorder="1" applyAlignment="1" applyProtection="1">
      <alignment horizontal="center" vertical="center" wrapText="1"/>
      <protection locked="0"/>
    </xf>
    <xf numFmtId="0" fontId="5" fillId="0" borderId="42" xfId="85" applyNumberFormat="1" applyFont="1" applyFill="1" applyBorder="1" applyAlignment="1" applyProtection="1">
      <alignment horizontal="center" vertical="center" wrapText="1"/>
    </xf>
    <xf numFmtId="0" fontId="5" fillId="11" borderId="42" xfId="85" applyNumberFormat="1" applyFont="1" applyFill="1" applyBorder="1" applyAlignment="1" applyProtection="1">
      <alignment horizontal="left" vertical="center" wrapText="1" indent="1"/>
      <protection locked="0"/>
    </xf>
    <xf numFmtId="0" fontId="5" fillId="0" borderId="42" xfId="85" applyFont="1" applyFill="1" applyBorder="1" applyAlignment="1" applyProtection="1">
      <alignment horizontal="left" vertical="center" wrapText="1" indent="2"/>
    </xf>
    <xf numFmtId="49" fontId="5" fillId="5" borderId="42" xfId="85" applyNumberFormat="1" applyFont="1" applyFill="1" applyBorder="1" applyAlignment="1" applyProtection="1">
      <alignment horizontal="center" vertical="center" wrapText="1"/>
    </xf>
    <xf numFmtId="49" fontId="5" fillId="5" borderId="49" xfId="85" applyNumberFormat="1" applyFont="1" applyFill="1" applyBorder="1" applyAlignment="1" applyProtection="1">
      <alignment horizontal="center" vertical="center" wrapText="1"/>
    </xf>
    <xf numFmtId="49" fontId="31" fillId="18" borderId="50" xfId="0" applyFont="1" applyFill="1" applyBorder="1" applyAlignment="1" applyProtection="1">
      <alignment vertical="center"/>
    </xf>
    <xf numFmtId="49" fontId="31" fillId="18" borderId="51" xfId="0" applyFont="1" applyFill="1" applyBorder="1" applyAlignment="1" applyProtection="1">
      <alignment vertical="center"/>
    </xf>
    <xf numFmtId="0" fontId="5" fillId="5" borderId="52" xfId="85" applyFont="1" applyFill="1" applyBorder="1" applyAlignment="1" applyProtection="1">
      <alignment horizontal="center" vertical="center" wrapText="1"/>
    </xf>
    <xf numFmtId="49" fontId="0" fillId="0" borderId="20" xfId="0" applyBorder="1" applyProtection="1">
      <alignment vertical="top"/>
    </xf>
    <xf numFmtId="0" fontId="5" fillId="0" borderId="52" xfId="47" applyFont="1" applyFill="1" applyBorder="1" applyAlignment="1" applyProtection="1">
      <alignment horizontal="center" vertical="center" wrapText="1"/>
    </xf>
    <xf numFmtId="0" fontId="5" fillId="5" borderId="55" xfId="80" applyFont="1" applyFill="1" applyBorder="1" applyAlignment="1" applyProtection="1">
      <alignment horizontal="center" vertical="center"/>
    </xf>
    <xf numFmtId="49" fontId="5" fillId="0" borderId="55" xfId="80" applyNumberFormat="1" applyFont="1" applyFill="1" applyBorder="1" applyAlignment="1" applyProtection="1">
      <alignment horizontal="left" vertical="center" wrapText="1"/>
    </xf>
    <xf numFmtId="49" fontId="31" fillId="18" borderId="56" xfId="0" applyFont="1" applyFill="1" applyBorder="1" applyAlignment="1" applyProtection="1">
      <alignment horizontal="left" vertical="center"/>
    </xf>
    <xf numFmtId="0" fontId="5" fillId="0" borderId="43" xfId="80" applyFont="1" applyBorder="1" applyProtection="1"/>
    <xf numFmtId="0" fontId="60" fillId="0" borderId="30" xfId="52" applyFont="1" applyBorder="1"/>
    <xf numFmtId="0" fontId="5" fillId="0" borderId="57" xfId="47" applyFont="1" applyFill="1" applyBorder="1" applyAlignment="1" applyProtection="1">
      <alignment horizontal="center" vertical="center" wrapText="1"/>
    </xf>
    <xf numFmtId="0" fontId="5" fillId="0" borderId="48" xfId="85" applyFont="1" applyFill="1" applyBorder="1" applyAlignment="1" applyProtection="1">
      <alignment horizontal="center" vertical="center" wrapText="1"/>
    </xf>
    <xf numFmtId="49" fontId="5" fillId="2" borderId="48" xfId="84" applyNumberFormat="1" applyFont="1" applyFill="1" applyBorder="1" applyAlignment="1" applyProtection="1">
      <alignment horizontal="center" vertical="center" wrapText="1"/>
      <protection locked="0"/>
    </xf>
    <xf numFmtId="49" fontId="31" fillId="18" borderId="51" xfId="0" applyFont="1" applyFill="1" applyBorder="1" applyAlignment="1" applyProtection="1">
      <alignment horizontal="left" vertical="center" indent="1"/>
    </xf>
    <xf numFmtId="4" fontId="5" fillId="8" borderId="48" xfId="85" applyNumberFormat="1" applyFont="1" applyFill="1" applyBorder="1" applyAlignment="1" applyProtection="1">
      <alignment horizontal="right" vertical="center" wrapText="1"/>
      <protection locked="0"/>
    </xf>
    <xf numFmtId="49" fontId="5" fillId="10" borderId="48" xfId="85" applyNumberFormat="1" applyFont="1" applyFill="1" applyBorder="1" applyAlignment="1" applyProtection="1">
      <alignment horizontal="left" vertical="center" wrapText="1"/>
    </xf>
    <xf numFmtId="0" fontId="38" fillId="0" borderId="44" xfId="85" applyFont="1" applyFill="1" applyBorder="1" applyAlignment="1" applyProtection="1">
      <alignment vertical="center" wrapText="1"/>
    </xf>
    <xf numFmtId="0" fontId="5" fillId="0" borderId="44" xfId="80" applyFont="1" applyBorder="1" applyProtection="1"/>
    <xf numFmtId="0" fontId="57" fillId="0" borderId="23" xfId="52" applyBorder="1"/>
    <xf numFmtId="4" fontId="5" fillId="10" borderId="42" xfId="85" applyNumberFormat="1" applyFont="1" applyFill="1" applyBorder="1" applyAlignment="1" applyProtection="1">
      <alignment horizontal="right" vertical="center" wrapText="1"/>
    </xf>
    <xf numFmtId="49" fontId="31" fillId="18" borderId="43" xfId="0" applyFont="1" applyFill="1" applyBorder="1" applyAlignment="1" applyProtection="1">
      <alignment horizontal="left" vertical="center"/>
    </xf>
    <xf numFmtId="49" fontId="31" fillId="18" borderId="58" xfId="0" applyFont="1" applyFill="1" applyBorder="1" applyAlignment="1" applyProtection="1">
      <alignment horizontal="left" vertical="center" indent="1"/>
    </xf>
    <xf numFmtId="0" fontId="5" fillId="0" borderId="59" xfId="85" applyFont="1" applyFill="1" applyBorder="1" applyAlignment="1" applyProtection="1">
      <alignment horizontal="center" vertical="center" wrapText="1"/>
    </xf>
    <xf numFmtId="0" fontId="5" fillId="0" borderId="60" xfId="85" applyFont="1" applyFill="1" applyBorder="1" applyAlignment="1" applyProtection="1">
      <alignment horizontal="center" vertical="center" wrapText="1"/>
    </xf>
    <xf numFmtId="4" fontId="5" fillId="8" borderId="42" xfId="85" applyNumberFormat="1" applyFont="1" applyFill="1" applyBorder="1" applyAlignment="1" applyProtection="1">
      <alignment horizontal="right" vertical="center" wrapText="1"/>
      <protection locked="0"/>
    </xf>
    <xf numFmtId="0" fontId="8" fillId="5" borderId="0" xfId="85" applyFont="1" applyFill="1" applyBorder="1" applyAlignment="1" applyProtection="1">
      <alignment horizontal="right" vertical="center"/>
    </xf>
    <xf numFmtId="0" fontId="1" fillId="0" borderId="0" xfId="62" applyProtection="1"/>
    <xf numFmtId="49" fontId="59" fillId="0" borderId="0" xfId="85" applyNumberFormat="1" applyFont="1" applyFill="1" applyAlignment="1" applyProtection="1">
      <alignment horizontal="center" vertical="center" wrapText="1"/>
    </xf>
    <xf numFmtId="14" fontId="5" fillId="2" borderId="42" xfId="84" applyNumberFormat="1" applyFont="1" applyFill="1" applyBorder="1" applyAlignment="1" applyProtection="1">
      <alignment horizontal="left" vertical="center" wrapText="1"/>
    </xf>
    <xf numFmtId="0" fontId="5" fillId="5" borderId="42" xfId="85" applyFont="1" applyFill="1" applyBorder="1" applyAlignment="1" applyProtection="1">
      <alignment horizontal="center" vertical="center" wrapText="1"/>
    </xf>
    <xf numFmtId="0" fontId="5" fillId="0" borderId="42" xfId="85" applyFont="1" applyFill="1" applyBorder="1" applyAlignment="1" applyProtection="1">
      <alignment horizontal="center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22" fontId="5" fillId="0" borderId="0" xfId="80" applyNumberFormat="1" applyFont="1" applyAlignment="1" applyProtection="1">
      <alignment horizontal="left" vertical="center" wrapText="1"/>
    </xf>
    <xf numFmtId="0" fontId="0" fillId="11" borderId="8" xfId="83" applyNumberFormat="1" applyFont="1" applyFill="1" applyBorder="1" applyAlignment="1" applyProtection="1">
      <alignment horizontal="center" vertical="center" wrapText="1"/>
      <protection locked="0"/>
    </xf>
    <xf numFmtId="49" fontId="0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54" fillId="0" borderId="0" xfId="35" applyFont="1" applyAlignment="1" applyProtection="1">
      <alignment horizontal="center" vertical="center"/>
    </xf>
    <xf numFmtId="0" fontId="5" fillId="0" borderId="0" xfId="80" applyFont="1" applyAlignment="1">
      <alignment vertical="center" wrapText="1"/>
    </xf>
    <xf numFmtId="0" fontId="5" fillId="0" borderId="0" xfId="80" applyFont="1" applyAlignment="1">
      <alignment horizontal="center" vertical="center"/>
    </xf>
    <xf numFmtId="49" fontId="5" fillId="8" borderId="48" xfId="85" applyNumberFormat="1" applyFont="1" applyFill="1" applyBorder="1" applyAlignment="1" applyProtection="1">
      <alignment horizontal="left" vertical="center" wrapText="1"/>
      <protection locked="0"/>
    </xf>
    <xf numFmtId="49" fontId="5" fillId="8" borderId="45" xfId="85" applyNumberFormat="1" applyFont="1" applyFill="1" applyBorder="1" applyAlignment="1" applyProtection="1">
      <alignment horizontal="left" vertical="center" wrapText="1"/>
      <protection locked="0"/>
    </xf>
    <xf numFmtId="49" fontId="5" fillId="2" borderId="42" xfId="84" applyNumberFormat="1" applyFont="1" applyFill="1" applyBorder="1" applyAlignment="1" applyProtection="1">
      <alignment horizontal="center" vertical="center" wrapText="1"/>
      <protection locked="0"/>
    </xf>
    <xf numFmtId="49" fontId="5" fillId="11" borderId="42" xfId="85" applyNumberFormat="1" applyFont="1" applyFill="1" applyBorder="1" applyAlignment="1" applyProtection="1">
      <alignment horizontal="left" vertical="center" wrapText="1"/>
      <protection locked="0"/>
    </xf>
    <xf numFmtId="49" fontId="5" fillId="11" borderId="60" xfId="85" applyNumberFormat="1" applyFont="1" applyFill="1" applyBorder="1" applyAlignment="1" applyProtection="1">
      <alignment horizontal="left" vertical="center" wrapText="1"/>
      <protection locked="0"/>
    </xf>
    <xf numFmtId="49" fontId="5" fillId="11" borderId="59" xfId="85" applyNumberFormat="1" applyFont="1" applyFill="1" applyBorder="1" applyAlignment="1" applyProtection="1">
      <alignment horizontal="left" vertical="center" wrapText="1"/>
      <protection locked="0"/>
    </xf>
    <xf numFmtId="49" fontId="11" fillId="11" borderId="8" xfId="35" applyNumberFormat="1" applyFont="1" applyFill="1" applyBorder="1" applyAlignment="1" applyProtection="1">
      <alignment horizontal="center" vertical="center" wrapText="1"/>
      <protection locked="0"/>
    </xf>
    <xf numFmtId="49" fontId="5" fillId="2" borderId="42" xfId="84" applyNumberFormat="1" applyFont="1" applyFill="1" applyBorder="1" applyAlignment="1" applyProtection="1">
      <alignment horizontal="center" vertical="center" wrapText="1"/>
      <protection locked="0"/>
    </xf>
    <xf numFmtId="49" fontId="5" fillId="11" borderId="60" xfId="85" applyNumberFormat="1" applyFont="1" applyFill="1" applyBorder="1" applyAlignment="1" applyProtection="1">
      <alignment horizontal="left" vertical="center" wrapText="1"/>
      <protection locked="0"/>
    </xf>
    <xf numFmtId="49" fontId="5" fillId="2" borderId="48" xfId="84" applyNumberFormat="1" applyFont="1" applyFill="1" applyBorder="1" applyAlignment="1" applyProtection="1">
      <alignment horizontal="center" vertical="center" wrapText="1"/>
      <protection locked="0"/>
    </xf>
    <xf numFmtId="49" fontId="5" fillId="11" borderId="42" xfId="85" applyNumberFormat="1" applyFont="1" applyFill="1" applyBorder="1" applyAlignment="1" applyProtection="1">
      <alignment horizontal="center" vertical="center" wrapText="1"/>
      <protection locked="0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" fillId="19" borderId="8" xfId="85" applyNumberFormat="1" applyFont="1" applyFill="1" applyBorder="1" applyAlignment="1" applyProtection="1">
      <alignment horizontal="left" vertical="center" wrapText="1" indent="2"/>
      <protection locked="0"/>
    </xf>
    <xf numFmtId="49" fontId="5" fillId="19" borderId="8" xfId="85" quotePrefix="1" applyNumberFormat="1" applyFont="1" applyFill="1" applyBorder="1" applyAlignment="1" applyProtection="1">
      <alignment horizontal="left" vertical="center" wrapText="1" indent="2"/>
      <protection locked="0"/>
    </xf>
    <xf numFmtId="49" fontId="14" fillId="5" borderId="30" xfId="71" applyFont="1" applyFill="1" applyBorder="1" applyAlignment="1">
      <alignment horizontal="left" vertical="center" wrapText="1"/>
    </xf>
    <xf numFmtId="49" fontId="14" fillId="5" borderId="0" xfId="71" applyFont="1" applyFill="1" applyBorder="1" applyAlignment="1">
      <alignment horizontal="left" vertical="center" wrapText="1"/>
    </xf>
    <xf numFmtId="0" fontId="14" fillId="5" borderId="0" xfId="71" applyNumberFormat="1" applyFont="1" applyFill="1" applyBorder="1" applyAlignment="1">
      <alignment horizontal="justify" vertical="center" wrapText="1"/>
    </xf>
    <xf numFmtId="0" fontId="18" fillId="0" borderId="0" xfId="26" applyFont="1" applyFill="1" applyBorder="1" applyAlignment="1" applyProtection="1">
      <alignment horizontal="right" vertical="top" wrapText="1" indent="1"/>
    </xf>
    <xf numFmtId="0" fontId="42" fillId="5" borderId="0" xfId="71" applyNumberFormat="1" applyFont="1" applyFill="1" applyBorder="1" applyAlignment="1">
      <alignment horizontal="justify" vertical="top" wrapText="1"/>
    </xf>
    <xf numFmtId="0" fontId="14" fillId="5" borderId="0" xfId="71" applyNumberFormat="1" applyFont="1" applyFill="1" applyBorder="1" applyAlignment="1">
      <alignment horizontal="justify" vertical="top" wrapText="1"/>
    </xf>
    <xf numFmtId="0" fontId="43" fillId="5" borderId="0" xfId="71" applyNumberFormat="1" applyFont="1" applyFill="1" applyBorder="1" applyAlignment="1">
      <alignment horizontal="left" vertical="center" wrapText="1"/>
    </xf>
    <xf numFmtId="49" fontId="45" fillId="0" borderId="0" xfId="40" applyNumberFormat="1" applyFont="1" applyFill="1" applyBorder="1" applyAlignment="1" applyProtection="1">
      <alignment horizontal="left" vertical="top" wrapText="1"/>
    </xf>
    <xf numFmtId="49" fontId="14" fillId="5" borderId="30" xfId="71" applyFont="1" applyFill="1" applyBorder="1" applyAlignment="1">
      <alignment vertical="center" wrapText="1"/>
    </xf>
    <xf numFmtId="49" fontId="14" fillId="5" borderId="0" xfId="71" applyFont="1" applyFill="1" applyBorder="1" applyAlignment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31" xfId="33" applyNumberFormat="1" applyFont="1" applyFill="1" applyBorder="1" applyAlignment="1">
      <alignment horizontal="center" vertical="center" wrapText="1"/>
    </xf>
    <xf numFmtId="0" fontId="18" fillId="14" borderId="32" xfId="33" applyNumberFormat="1" applyFont="1" applyFill="1" applyBorder="1" applyAlignment="1">
      <alignment horizontal="center" vertical="center" wrapText="1"/>
    </xf>
    <xf numFmtId="0" fontId="18" fillId="14" borderId="33" xfId="33" applyNumberFormat="1" applyFont="1" applyFill="1" applyBorder="1" applyAlignment="1">
      <alignment horizontal="center" vertical="center" wrapText="1"/>
    </xf>
    <xf numFmtId="0" fontId="14" fillId="5" borderId="0" xfId="71" applyNumberFormat="1" applyFont="1" applyFill="1" applyBorder="1" applyAlignment="1" applyProtection="1">
      <alignment horizontal="justify" vertical="top" wrapText="1"/>
    </xf>
    <xf numFmtId="49" fontId="14" fillId="5" borderId="0" xfId="71" applyFont="1" applyFill="1" applyBorder="1" applyAlignment="1">
      <alignment horizontal="left" vertical="top" wrapText="1" indent="1"/>
    </xf>
    <xf numFmtId="0" fontId="18" fillId="0" borderId="0" xfId="26" applyFont="1" applyFill="1" applyBorder="1" applyAlignment="1" applyProtection="1">
      <alignment horizontal="left" vertical="top" wrapText="1"/>
    </xf>
    <xf numFmtId="49" fontId="45" fillId="0" borderId="0" xfId="40" applyNumberFormat="1" applyFont="1" applyFill="1" applyBorder="1" applyAlignment="1" applyProtection="1">
      <alignment horizontal="left" vertical="top" wrapText="1" indent="1"/>
    </xf>
    <xf numFmtId="0" fontId="61" fillId="0" borderId="0" xfId="36" applyFont="1" applyBorder="1" applyAlignment="1" applyProtection="1">
      <alignment vertical="center" wrapText="1"/>
    </xf>
    <xf numFmtId="0" fontId="42" fillId="5" borderId="0" xfId="71" applyNumberFormat="1" applyFont="1" applyFill="1" applyBorder="1" applyAlignment="1">
      <alignment horizontal="right" vertical="center" wrapText="1" indent="1"/>
    </xf>
    <xf numFmtId="49" fontId="14" fillId="5" borderId="0" xfId="71" applyFont="1" applyFill="1" applyBorder="1" applyAlignment="1">
      <alignment horizontal="left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49" fontId="45" fillId="0" borderId="0" xfId="40" applyNumberFormat="1" applyFont="1" applyFill="1" applyBorder="1" applyAlignment="1" applyProtection="1">
      <alignment horizontal="left" vertical="center" wrapText="1"/>
    </xf>
    <xf numFmtId="49" fontId="14" fillId="5" borderId="0" xfId="71" applyFont="1" applyFill="1" applyBorder="1" applyAlignment="1">
      <alignment horizontal="justify" vertical="justify" wrapText="1"/>
    </xf>
    <xf numFmtId="0" fontId="18" fillId="0" borderId="34" xfId="86" applyFont="1" applyBorder="1" applyAlignment="1">
      <alignment horizontal="center" vertical="center" wrapText="1"/>
    </xf>
    <xf numFmtId="0" fontId="18" fillId="0" borderId="35" xfId="46" applyFont="1" applyFill="1" applyBorder="1" applyAlignment="1" applyProtection="1">
      <alignment horizontal="center" vertical="center" wrapText="1"/>
    </xf>
    <xf numFmtId="0" fontId="5" fillId="0" borderId="36" xfId="46" applyFont="1" applyFill="1" applyBorder="1" applyAlignment="1" applyProtection="1">
      <alignment horizontal="center" vertical="center" wrapText="1"/>
    </xf>
    <xf numFmtId="4" fontId="0" fillId="0" borderId="0" xfId="48" applyFont="1" applyFill="1" applyBorder="1" applyAlignment="1" applyProtection="1">
      <alignment horizontal="center" vertical="center" wrapText="1"/>
    </xf>
    <xf numFmtId="4" fontId="5" fillId="0" borderId="0" xfId="48" applyFont="1" applyFill="1" applyBorder="1" applyAlignment="1" applyProtection="1">
      <alignment horizontal="center" vertical="center" wrapText="1"/>
    </xf>
    <xf numFmtId="0" fontId="5" fillId="11" borderId="24" xfId="48" applyNumberFormat="1" applyFont="1" applyFill="1" applyBorder="1" applyAlignment="1" applyProtection="1">
      <alignment horizontal="center" vertical="center" wrapText="1"/>
      <protection locked="0"/>
    </xf>
    <xf numFmtId="0" fontId="5" fillId="11" borderId="26" xfId="48" applyNumberFormat="1" applyFont="1" applyFill="1" applyBorder="1" applyAlignment="1" applyProtection="1">
      <alignment horizontal="center" vertical="center" wrapText="1"/>
      <protection locked="0"/>
    </xf>
    <xf numFmtId="0" fontId="5" fillId="11" borderId="27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4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6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7" xfId="48" applyNumberFormat="1" applyFont="1" applyFill="1" applyBorder="1" applyAlignment="1" applyProtection="1">
      <alignment horizontal="center" vertical="center" wrapText="1"/>
      <protection locked="0"/>
    </xf>
    <xf numFmtId="0" fontId="5" fillId="5" borderId="42" xfId="85" applyFont="1" applyFill="1" applyBorder="1" applyAlignment="1" applyProtection="1">
      <alignment horizontal="center" vertical="center" wrapText="1"/>
    </xf>
    <xf numFmtId="14" fontId="5" fillId="2" borderId="37" xfId="84" applyNumberFormat="1" applyFont="1" applyFill="1" applyBorder="1" applyAlignment="1" applyProtection="1">
      <alignment horizontal="left" vertical="center" wrapText="1"/>
    </xf>
    <xf numFmtId="14" fontId="5" fillId="2" borderId="38" xfId="84" applyNumberFormat="1" applyFont="1" applyFill="1" applyBorder="1" applyAlignment="1" applyProtection="1">
      <alignment horizontal="left" vertical="center" wrapText="1"/>
    </xf>
    <xf numFmtId="0" fontId="5" fillId="0" borderId="0" xfId="85" applyFont="1" applyFill="1" applyAlignment="1" applyProtection="1">
      <alignment horizontal="justify" vertical="center" wrapText="1"/>
    </xf>
    <xf numFmtId="0" fontId="18" fillId="0" borderId="35" xfId="86" applyFont="1" applyBorder="1" applyAlignment="1">
      <alignment horizontal="center" vertical="center" wrapText="1"/>
    </xf>
    <xf numFmtId="0" fontId="5" fillId="0" borderId="0" xfId="85" applyFont="1" applyFill="1" applyAlignment="1" applyProtection="1">
      <alignment horizontal="justify" vertical="top" wrapText="1"/>
    </xf>
    <xf numFmtId="0" fontId="0" fillId="0" borderId="24" xfId="85" applyFont="1" applyFill="1" applyBorder="1" applyAlignment="1" applyProtection="1">
      <alignment horizontal="left" vertical="center" wrapText="1"/>
    </xf>
    <xf numFmtId="0" fontId="5" fillId="0" borderId="26" xfId="85" applyFont="1" applyFill="1" applyBorder="1" applyAlignment="1" applyProtection="1">
      <alignment horizontal="left" vertical="center" wrapText="1"/>
    </xf>
    <xf numFmtId="0" fontId="5" fillId="0" borderId="27" xfId="85" applyFont="1" applyFill="1" applyBorder="1" applyAlignment="1" applyProtection="1">
      <alignment horizontal="left" vertical="center" wrapText="1"/>
    </xf>
    <xf numFmtId="0" fontId="18" fillId="0" borderId="43" xfId="86" applyFont="1" applyBorder="1" applyAlignment="1">
      <alignment horizontal="center" vertical="center" wrapText="1"/>
    </xf>
    <xf numFmtId="0" fontId="5" fillId="0" borderId="41" xfId="46" applyFont="1" applyFill="1" applyBorder="1" applyAlignment="1" applyProtection="1">
      <alignment horizontal="center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0" fillId="0" borderId="0" xfId="85" applyFont="1" applyFill="1" applyAlignment="1" applyProtection="1">
      <alignment horizontal="justify" vertical="top" wrapText="1"/>
    </xf>
    <xf numFmtId="0" fontId="18" fillId="0" borderId="43" xfId="46" applyFont="1" applyFill="1" applyBorder="1" applyAlignment="1" applyProtection="1">
      <alignment horizontal="center" vertical="center" wrapText="1"/>
    </xf>
    <xf numFmtId="49" fontId="10" fillId="0" borderId="0" xfId="0" applyFont="1" applyAlignment="1">
      <alignment horizontal="center" vertical="center"/>
    </xf>
    <xf numFmtId="0" fontId="5" fillId="20" borderId="24" xfId="78" applyNumberFormat="1" applyFont="1" applyFill="1" applyBorder="1" applyAlignment="1" applyProtection="1">
      <alignment horizontal="left" vertical="center" wrapText="1"/>
    </xf>
    <xf numFmtId="0" fontId="5" fillId="20" borderId="26" xfId="78" applyNumberFormat="1" applyFont="1" applyFill="1" applyBorder="1" applyAlignment="1" applyProtection="1">
      <alignment horizontal="left" vertical="center" wrapText="1"/>
    </xf>
    <xf numFmtId="0" fontId="18" fillId="0" borderId="34" xfId="86" applyFont="1" applyBorder="1" applyAlignment="1">
      <alignment horizontal="center" vertical="center"/>
    </xf>
    <xf numFmtId="0" fontId="19" fillId="13" borderId="0" xfId="85" applyFont="1" applyFill="1" applyAlignment="1" applyProtection="1">
      <alignment horizontal="center" vertical="center" wrapText="1"/>
    </xf>
    <xf numFmtId="0" fontId="19" fillId="13" borderId="22" xfId="85" applyFont="1" applyFill="1" applyBorder="1" applyAlignment="1" applyProtection="1">
      <alignment horizontal="center" vertical="center" wrapText="1"/>
    </xf>
    <xf numFmtId="14" fontId="5" fillId="2" borderId="42" xfId="84" applyNumberFormat="1" applyFont="1" applyFill="1" applyBorder="1" applyAlignment="1" applyProtection="1">
      <alignment horizontal="left" vertical="center" wrapText="1"/>
    </xf>
    <xf numFmtId="49" fontId="0" fillId="5" borderId="37" xfId="85" applyNumberFormat="1" applyFont="1" applyFill="1" applyBorder="1" applyAlignment="1" applyProtection="1">
      <alignment horizontal="center" vertical="center" wrapText="1"/>
    </xf>
    <xf numFmtId="49" fontId="0" fillId="5" borderId="39" xfId="85" applyNumberFormat="1" applyFont="1" applyFill="1" applyBorder="1" applyAlignment="1" applyProtection="1">
      <alignment horizontal="center" vertical="center" wrapText="1"/>
    </xf>
    <xf numFmtId="49" fontId="0" fillId="5" borderId="38" xfId="85" applyNumberFormat="1" applyFont="1" applyFill="1" applyBorder="1" applyAlignment="1" applyProtection="1">
      <alignment horizontal="center" vertical="center" wrapText="1"/>
    </xf>
    <xf numFmtId="49" fontId="0" fillId="11" borderId="8" xfId="85" applyNumberFormat="1" applyFont="1" applyFill="1" applyBorder="1" applyAlignment="1" applyProtection="1">
      <alignment horizontal="center" vertical="center" wrapText="1"/>
      <protection locked="0"/>
    </xf>
    <xf numFmtId="0" fontId="0" fillId="11" borderId="37" xfId="85" applyNumberFormat="1" applyFont="1" applyFill="1" applyBorder="1" applyAlignment="1" applyProtection="1">
      <alignment horizontal="left" vertical="center" wrapText="1"/>
      <protection locked="0"/>
    </xf>
    <xf numFmtId="0" fontId="0" fillId="11" borderId="38" xfId="85" applyNumberFormat="1" applyFont="1" applyFill="1" applyBorder="1" applyAlignment="1" applyProtection="1">
      <alignment horizontal="left" vertical="center" wrapText="1"/>
      <protection locked="0"/>
    </xf>
    <xf numFmtId="49" fontId="40" fillId="0" borderId="0" xfId="0" applyFont="1" applyAlignment="1">
      <alignment horizontal="center" vertical="center"/>
    </xf>
    <xf numFmtId="0" fontId="5" fillId="20" borderId="8" xfId="78" applyNumberFormat="1" applyFont="1" applyFill="1" applyBorder="1" applyAlignment="1" applyProtection="1">
      <alignment horizontal="left" vertical="center" wrapText="1"/>
    </xf>
    <xf numFmtId="0" fontId="5" fillId="11" borderId="8" xfId="78" applyNumberFormat="1" applyFont="1" applyFill="1" applyBorder="1" applyAlignment="1" applyProtection="1">
      <alignment horizontal="left" vertical="center" wrapText="1"/>
      <protection locked="0"/>
    </xf>
    <xf numFmtId="49" fontId="0" fillId="11" borderId="37" xfId="85" applyNumberFormat="1" applyFont="1" applyFill="1" applyBorder="1" applyAlignment="1" applyProtection="1">
      <alignment horizontal="left" vertical="center" wrapText="1"/>
      <protection locked="0"/>
    </xf>
    <xf numFmtId="49" fontId="0" fillId="11" borderId="38" xfId="85" applyNumberFormat="1" applyFont="1" applyFill="1" applyBorder="1" applyAlignment="1" applyProtection="1">
      <alignment horizontal="left" vertical="center" wrapText="1"/>
      <protection locked="0"/>
    </xf>
    <xf numFmtId="0" fontId="54" fillId="0" borderId="35" xfId="35" applyFont="1" applyBorder="1" applyAlignment="1" applyProtection="1">
      <alignment horizontal="center" vertical="center"/>
    </xf>
    <xf numFmtId="0" fontId="5" fillId="0" borderId="35" xfId="80" applyFont="1" applyBorder="1"/>
    <xf numFmtId="0" fontId="5" fillId="0" borderId="35" xfId="80" applyFont="1" applyBorder="1" applyAlignment="1">
      <alignment vertical="center" wrapText="1"/>
    </xf>
    <xf numFmtId="0" fontId="5" fillId="0" borderId="35" xfId="80" applyFont="1" applyBorder="1" applyAlignment="1">
      <alignment horizontal="center" vertical="center"/>
    </xf>
  </cellXfs>
  <cellStyles count="134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11" builtinId="30" hidden="1"/>
    <cellStyle name="20% - Акцент2" xfId="115" builtinId="34" hidden="1"/>
    <cellStyle name="20% - Акцент3" xfId="119" builtinId="38" hidden="1"/>
    <cellStyle name="20% - Акцент4" xfId="123" builtinId="42" hidden="1"/>
    <cellStyle name="20% - Акцент5" xfId="127" builtinId="46" hidden="1"/>
    <cellStyle name="20% - Акцент6" xfId="131" builtinId="50" hidden="1"/>
    <cellStyle name="40% - Акцент1" xfId="112" builtinId="31" hidden="1"/>
    <cellStyle name="40% - Акцент2" xfId="116" builtinId="35" hidden="1"/>
    <cellStyle name="40% - Акцент3" xfId="120" builtinId="39" hidden="1"/>
    <cellStyle name="40% - Акцент4" xfId="124" builtinId="43" hidden="1"/>
    <cellStyle name="40% - Акцент5" xfId="128" builtinId="47" hidden="1"/>
    <cellStyle name="40% - Акцент6" xfId="132" builtinId="51" hidden="1"/>
    <cellStyle name="60% - Акцент1" xfId="113" builtinId="32" hidden="1"/>
    <cellStyle name="60% - Акцент2" xfId="117" builtinId="36" hidden="1"/>
    <cellStyle name="60% - Акцент3" xfId="121" builtinId="40" hidden="1"/>
    <cellStyle name="60% - Акцент4" xfId="125" builtinId="44" hidden="1"/>
    <cellStyle name="60% - Акцент5" xfId="129" builtinId="48" hidden="1"/>
    <cellStyle name="60% - Акцент6" xfId="133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Акцент1" xfId="110" builtinId="29" hidden="1"/>
    <cellStyle name="Акцент2" xfId="114" builtinId="33" hidden="1"/>
    <cellStyle name="Акцент3" xfId="118" builtinId="37" hidden="1"/>
    <cellStyle name="Акцент4" xfId="122" builtinId="41" hidden="1"/>
    <cellStyle name="Акцент5" xfId="126" builtinId="45" hidden="1"/>
    <cellStyle name="Акцент6" xfId="130" builtinId="49" hidden="1"/>
    <cellStyle name="Ввод " xfId="34" builtinId="20" customBuiltin="1"/>
    <cellStyle name="Вывод" xfId="102" builtinId="21" hidden="1"/>
    <cellStyle name="Вычисление" xfId="103" builtinId="22" hidden="1"/>
    <cellStyle name="Гиперссылка" xfId="35" builtinId="8"/>
    <cellStyle name="Гиперссылка 2" xfId="36"/>
    <cellStyle name="Гиперссылка 2 2" xfId="37"/>
    <cellStyle name="Гиперссылка 2 2 2" xfId="38"/>
    <cellStyle name="Гиперссылка 3" xfId="39"/>
    <cellStyle name="Гиперссылка 4" xfId="40"/>
    <cellStyle name="Гиперссылка 4 2" xfId="41"/>
    <cellStyle name="Гиперссылка 4 2 2" xfId="42"/>
    <cellStyle name="Гиперссылка 4 3" xfId="43"/>
    <cellStyle name="Гиперссылка 4 6" xfId="44"/>
    <cellStyle name="Гиперссылка 5" xfId="45"/>
    <cellStyle name="Заголовок" xfId="46"/>
    <cellStyle name="Заголовок 1" xfId="95" builtinId="16" hidden="1"/>
    <cellStyle name="Заголовок 2" xfId="96" builtinId="17" hidden="1"/>
    <cellStyle name="Заголовок 3" xfId="97" builtinId="18" hidden="1"/>
    <cellStyle name="Заголовок 4" xfId="98" builtinId="19" hidden="1"/>
    <cellStyle name="ЗаголовокСтолбца" xfId="47"/>
    <cellStyle name="Значение" xfId="48"/>
    <cellStyle name="Итог" xfId="109" builtinId="25" hidden="1"/>
    <cellStyle name="Контрольная ячейка" xfId="105" builtinId="23" hidden="1"/>
    <cellStyle name="Название" xfId="94" builtinId="15" hidden="1"/>
    <cellStyle name="Нейтральный" xfId="101" builtinId="28" hidden="1"/>
    <cellStyle name="Обычный" xfId="0" builtinId="0"/>
    <cellStyle name="Обычный 10" xfId="49"/>
    <cellStyle name="Обычный 11" xfId="50"/>
    <cellStyle name="Обычный 11 3" xfId="51"/>
    <cellStyle name="Обычный 12" xfId="52"/>
    <cellStyle name="Обычный 12 2" xfId="53"/>
    <cellStyle name="Обычный 12 3" xfId="54"/>
    <cellStyle name="Обычный 12 3 2" xfId="55"/>
    <cellStyle name="Обычный 12 4" xfId="56"/>
    <cellStyle name="Обычный 14" xfId="57"/>
    <cellStyle name="Обычный 14 2" xfId="58"/>
    <cellStyle name="Обычный 16" xfId="59"/>
    <cellStyle name="Обычный 2" xfId="60"/>
    <cellStyle name="Обычный 2 10" xfId="61"/>
    <cellStyle name="Обычный 2 10 2" xfId="62"/>
    <cellStyle name="Обычный 2 14" xfId="63"/>
    <cellStyle name="Обычный 2 2" xfId="64"/>
    <cellStyle name="Обычный 2 3" xfId="65"/>
    <cellStyle name="Обычный 2 7" xfId="66"/>
    <cellStyle name="Обычный 2 8" xfId="67"/>
    <cellStyle name="Обычный 2_НВВ - сети долгосрочный (15.07) - передано на оформление 2" xfId="68"/>
    <cellStyle name="Обычный 3" xfId="69"/>
    <cellStyle name="Обычный 3 2" xfId="70"/>
    <cellStyle name="Обычный 3 3" xfId="71"/>
    <cellStyle name="Обычный 3 3 2" xfId="72"/>
    <cellStyle name="Обычный 4" xfId="73"/>
    <cellStyle name="Обычный 5" xfId="74"/>
    <cellStyle name="Обычный 9 2" xfId="75"/>
    <cellStyle name="Обычный_Forma_5_Книга2" xfId="76"/>
    <cellStyle name="Обычный_INVEST.WARM.PLAN.4.78(v0.1)" xfId="77"/>
    <cellStyle name="Обычный_JKH.OPEN.INFO.PRICE.VO_v4.0(10.02.11)" xfId="78"/>
    <cellStyle name="Обычный_KRU.TARIFF.FACT-0.3" xfId="79"/>
    <cellStyle name="Обычный_MINENERGO.340.PRIL79(v0.1)" xfId="80"/>
    <cellStyle name="Обычный_PREDEL.JKH.2010(v1.3)" xfId="81"/>
    <cellStyle name="Обычный_razrabotka_sablonov_po_WKU" xfId="82"/>
    <cellStyle name="Обычный_SIMPLE_1_massive2" xfId="83"/>
    <cellStyle name="Обычный_ЖКУ_проект3" xfId="84"/>
    <cellStyle name="Обычный_Мониторинг инвестиций" xfId="85"/>
    <cellStyle name="Обычный_Шаблон по источникам для Модуля Реестр (2)" xfId="86"/>
    <cellStyle name="Плохой" xfId="100" builtinId="27" hidden="1"/>
    <cellStyle name="Пояснение" xfId="108" builtinId="53" hidden="1"/>
    <cellStyle name="Примечание" xfId="107" builtinId="10" hidden="1"/>
    <cellStyle name="Процентный 10" xfId="87"/>
    <cellStyle name="Процентный 2" xfId="88"/>
    <cellStyle name="Связанная ячейка" xfId="104" builtinId="24" hidden="1"/>
    <cellStyle name="Стиль 1" xfId="89"/>
    <cellStyle name="Текст предупреждения" xfId="106" builtinId="11" hidden="1"/>
    <cellStyle name="Формула" xfId="90"/>
    <cellStyle name="Формула 3" xfId="91"/>
    <cellStyle name="Формула_GRES.2007.5" xfId="92"/>
    <cellStyle name="ФормулаВБ_Мониторинг инвестиций" xfId="93"/>
    <cellStyle name="Хороший" xfId="99" builtinId="26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Relationship Id="rId5" Type="http://schemas.openxmlformats.org/officeDocument/2006/relationships/image" Target="../media/image21.png"/><Relationship Id="rId4" Type="http://schemas.openxmlformats.org/officeDocument/2006/relationships/image" Target="../media/image2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78</xdr:row>
      <xdr:rowOff>84455</xdr:rowOff>
    </xdr:from>
    <xdr:to>
      <xdr:col>3</xdr:col>
      <xdr:colOff>0</xdr:colOff>
      <xdr:row>112</xdr:row>
      <xdr:rowOff>60433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75</xdr:row>
      <xdr:rowOff>125730</xdr:rowOff>
    </xdr:from>
    <xdr:to>
      <xdr:col>3</xdr:col>
      <xdr:colOff>0</xdr:colOff>
      <xdr:row>78</xdr:row>
      <xdr:rowOff>84455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74</xdr:row>
      <xdr:rowOff>69850</xdr:rowOff>
    </xdr:from>
    <xdr:to>
      <xdr:col>3</xdr:col>
      <xdr:colOff>0</xdr:colOff>
      <xdr:row>75</xdr:row>
      <xdr:rowOff>125813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73</xdr:row>
      <xdr:rowOff>6350</xdr:rowOff>
    </xdr:from>
    <xdr:to>
      <xdr:col>3</xdr:col>
      <xdr:colOff>0</xdr:colOff>
      <xdr:row>74</xdr:row>
      <xdr:rowOff>69850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72</xdr:row>
      <xdr:rowOff>66675</xdr:rowOff>
    </xdr:from>
    <xdr:to>
      <xdr:col>3</xdr:col>
      <xdr:colOff>0</xdr:colOff>
      <xdr:row>73</xdr:row>
      <xdr:rowOff>6350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71</xdr:row>
      <xdr:rowOff>12700</xdr:rowOff>
    </xdr:from>
    <xdr:to>
      <xdr:col>3</xdr:col>
      <xdr:colOff>0</xdr:colOff>
      <xdr:row>72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63500</xdr:rowOff>
    </xdr:from>
    <xdr:to>
      <xdr:col>3</xdr:col>
      <xdr:colOff>0</xdr:colOff>
      <xdr:row>71</xdr:row>
      <xdr:rowOff>12700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80</xdr:row>
      <xdr:rowOff>0</xdr:rowOff>
    </xdr:from>
    <xdr:to>
      <xdr:col>9</xdr:col>
      <xdr:colOff>177925</xdr:colOff>
      <xdr:row>80</xdr:row>
      <xdr:rowOff>0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255270</xdr:colOff>
      <xdr:row>80</xdr:row>
      <xdr:rowOff>0</xdr:rowOff>
    </xdr:from>
    <xdr:to>
      <xdr:col>15</xdr:col>
      <xdr:colOff>99853</xdr:colOff>
      <xdr:row>80</xdr:row>
      <xdr:rowOff>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523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523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523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63500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38100</xdr:rowOff>
    </xdr:to>
    <xdr:pic macro="[0]!Instruction.BlockClick">
      <xdr:nvPicPr>
        <xdr:cNvPr id="325237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95250</xdr:rowOff>
    </xdr:from>
    <xdr:to>
      <xdr:col>1</xdr:col>
      <xdr:colOff>428625</xdr:colOff>
      <xdr:row>70</xdr:row>
      <xdr:rowOff>485775</xdr:rowOff>
    </xdr:to>
    <xdr:pic macro="[0]!Instruction.BlockClick">
      <xdr:nvPicPr>
        <xdr:cNvPr id="325238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71</xdr:row>
      <xdr:rowOff>47625</xdr:rowOff>
    </xdr:from>
    <xdr:to>
      <xdr:col>1</xdr:col>
      <xdr:colOff>428625</xdr:colOff>
      <xdr:row>72</xdr:row>
      <xdr:rowOff>38100</xdr:rowOff>
    </xdr:to>
    <xdr:pic macro="[0]!Instruction.BlockClick">
      <xdr:nvPicPr>
        <xdr:cNvPr id="325239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72</xdr:row>
      <xdr:rowOff>114300</xdr:rowOff>
    </xdr:from>
    <xdr:to>
      <xdr:col>1</xdr:col>
      <xdr:colOff>428625</xdr:colOff>
      <xdr:row>72</xdr:row>
      <xdr:rowOff>514350</xdr:rowOff>
    </xdr:to>
    <xdr:pic macro="[0]!Instruction.BlockClick">
      <xdr:nvPicPr>
        <xdr:cNvPr id="325240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57150</xdr:rowOff>
    </xdr:from>
    <xdr:to>
      <xdr:col>1</xdr:col>
      <xdr:colOff>428625</xdr:colOff>
      <xdr:row>74</xdr:row>
      <xdr:rowOff>38100</xdr:rowOff>
    </xdr:to>
    <xdr:pic macro="[0]!Instruction.BlockClick">
      <xdr:nvPicPr>
        <xdr:cNvPr id="325241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74</xdr:row>
      <xdr:rowOff>133350</xdr:rowOff>
    </xdr:from>
    <xdr:to>
      <xdr:col>1</xdr:col>
      <xdr:colOff>447675</xdr:colOff>
      <xdr:row>75</xdr:row>
      <xdr:rowOff>114300</xdr:rowOff>
    </xdr:to>
    <xdr:pic macro="[0]!Instruction.BlockClick">
      <xdr:nvPicPr>
        <xdr:cNvPr id="325242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75</xdr:row>
      <xdr:rowOff>209550</xdr:rowOff>
    </xdr:from>
    <xdr:to>
      <xdr:col>1</xdr:col>
      <xdr:colOff>457200</xdr:colOff>
      <xdr:row>78</xdr:row>
      <xdr:rowOff>66675</xdr:rowOff>
    </xdr:to>
    <xdr:pic macro="[0]!Instruction.BlockClick">
      <xdr:nvPicPr>
        <xdr:cNvPr id="325243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2524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2524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78</xdr:row>
      <xdr:rowOff>123825</xdr:rowOff>
    </xdr:from>
    <xdr:to>
      <xdr:col>1</xdr:col>
      <xdr:colOff>447675</xdr:colOff>
      <xdr:row>112</xdr:row>
      <xdr:rowOff>76200</xdr:rowOff>
    </xdr:to>
    <xdr:pic macro="[0]!Instruction.BlockClick">
      <xdr:nvPicPr>
        <xdr:cNvPr id="325246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25247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70535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25248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70535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25249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70535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25250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70535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25251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7053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25252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7053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25254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25256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203835</xdr:colOff>
      <xdr:row>1</xdr:row>
      <xdr:rowOff>47625</xdr:rowOff>
    </xdr:from>
    <xdr:to>
      <xdr:col>24</xdr:col>
      <xdr:colOff>263997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119</xdr:row>
          <xdr:rowOff>133350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16</xdr:row>
      <xdr:rowOff>0</xdr:rowOff>
    </xdr:from>
    <xdr:to>
      <xdr:col>7</xdr:col>
      <xdr:colOff>228600</xdr:colOff>
      <xdr:row>17</xdr:row>
      <xdr:rowOff>0</xdr:rowOff>
    </xdr:to>
    <xdr:grpSp>
      <xdr:nvGrpSpPr>
        <xdr:cNvPr id="320960" name="shCalendar" hidden="1"/>
        <xdr:cNvGrpSpPr>
          <a:grpSpLocks/>
        </xdr:cNvGrpSpPr>
      </xdr:nvGrpSpPr>
      <xdr:grpSpPr bwMode="auto">
        <a:xfrm>
          <a:off x="11725275" y="2476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096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096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38100</xdr:colOff>
      <xdr:row>16</xdr:row>
      <xdr:rowOff>0</xdr:rowOff>
    </xdr:from>
    <xdr:to>
      <xdr:col>8</xdr:col>
      <xdr:colOff>228600</xdr:colOff>
      <xdr:row>17</xdr:row>
      <xdr:rowOff>0</xdr:rowOff>
    </xdr:to>
    <xdr:grpSp>
      <xdr:nvGrpSpPr>
        <xdr:cNvPr id="320961" name="shCalendar" hidden="1"/>
        <xdr:cNvGrpSpPr>
          <a:grpSpLocks/>
        </xdr:cNvGrpSpPr>
      </xdr:nvGrpSpPr>
      <xdr:grpSpPr bwMode="auto">
        <a:xfrm>
          <a:off x="13106400" y="2476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096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096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15</xdr:row>
      <xdr:rowOff>49530</xdr:rowOff>
    </xdr:from>
    <xdr:to>
      <xdr:col>6</xdr:col>
      <xdr:colOff>1</xdr:colOff>
      <xdr:row>15</xdr:row>
      <xdr:rowOff>343003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285750</xdr:colOff>
      <xdr:row>4</xdr:row>
      <xdr:rowOff>85725</xdr:rowOff>
    </xdr:to>
    <xdr:pic>
      <xdr:nvPicPr>
        <xdr:cNvPr id="323879" name="cmdCreatePrintedForm" descr="Создание печатной формы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323880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638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323881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8858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33</xdr:row>
      <xdr:rowOff>0</xdr:rowOff>
    </xdr:from>
    <xdr:to>
      <xdr:col>6</xdr:col>
      <xdr:colOff>228600</xdr:colOff>
      <xdr:row>33</xdr:row>
      <xdr:rowOff>190500</xdr:rowOff>
    </xdr:to>
    <xdr:grpSp>
      <xdr:nvGrpSpPr>
        <xdr:cNvPr id="323882" name="shCalendar" hidden="1"/>
        <xdr:cNvGrpSpPr>
          <a:grpSpLocks/>
        </xdr:cNvGrpSpPr>
      </xdr:nvGrpSpPr>
      <xdr:grpSpPr bwMode="auto">
        <a:xfrm>
          <a:off x="6210300" y="58578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388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388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23883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000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31405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2477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31405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2477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314057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42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314058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495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59</xdr:row>
      <xdr:rowOff>0</xdr:rowOff>
    </xdr:from>
    <xdr:to>
      <xdr:col>7</xdr:col>
      <xdr:colOff>219075</xdr:colOff>
      <xdr:row>59</xdr:row>
      <xdr:rowOff>219075</xdr:rowOff>
    </xdr:to>
    <xdr:pic macro="[0]!modInfo.MainSheetHelp">
      <xdr:nvPicPr>
        <xdr:cNvPr id="249794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14801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0</xdr:rowOff>
    </xdr:from>
    <xdr:to>
      <xdr:col>2</xdr:col>
      <xdr:colOff>228600</xdr:colOff>
      <xdr:row>4</xdr:row>
      <xdr:rowOff>38100</xdr:rowOff>
    </xdr:to>
    <xdr:grpSp>
      <xdr:nvGrpSpPr>
        <xdr:cNvPr id="307023" name="shCalendar" hidden="1"/>
        <xdr:cNvGrpSpPr>
          <a:grpSpLocks/>
        </xdr:cNvGrpSpPr>
      </xdr:nvGrpSpPr>
      <xdr:grpSpPr bwMode="auto">
        <a:xfrm>
          <a:off x="3810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702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02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0</xdr:rowOff>
    </xdr:from>
    <xdr:to>
      <xdr:col>2</xdr:col>
      <xdr:colOff>228600</xdr:colOff>
      <xdr:row>4</xdr:row>
      <xdr:rowOff>38100</xdr:rowOff>
    </xdr:to>
    <xdr:grpSp>
      <xdr:nvGrpSpPr>
        <xdr:cNvPr id="325639" name="shCalendar" hidden="1"/>
        <xdr:cNvGrpSpPr>
          <a:grpSpLocks/>
        </xdr:cNvGrpSpPr>
      </xdr:nvGrpSpPr>
      <xdr:grpSpPr bwMode="auto">
        <a:xfrm>
          <a:off x="3810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56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56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318384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66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9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318385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66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38100</xdr:colOff>
      <xdr:row>13</xdr:row>
      <xdr:rowOff>0</xdr:rowOff>
    </xdr:from>
    <xdr:to>
      <xdr:col>10</xdr:col>
      <xdr:colOff>228600</xdr:colOff>
      <xdr:row>13</xdr:row>
      <xdr:rowOff>190500</xdr:rowOff>
    </xdr:to>
    <xdr:grpSp>
      <xdr:nvGrpSpPr>
        <xdr:cNvPr id="318386" name="shCalendar"/>
        <xdr:cNvGrpSpPr>
          <a:grpSpLocks/>
        </xdr:cNvGrpSpPr>
      </xdr:nvGrpSpPr>
      <xdr:grpSpPr bwMode="auto">
        <a:xfrm>
          <a:off x="6324600" y="22479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8390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8391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38100</xdr:colOff>
      <xdr:row>13</xdr:row>
      <xdr:rowOff>0</xdr:rowOff>
    </xdr:from>
    <xdr:to>
      <xdr:col>10</xdr:col>
      <xdr:colOff>190500</xdr:colOff>
      <xdr:row>13</xdr:row>
      <xdr:rowOff>190500</xdr:rowOff>
    </xdr:to>
    <xdr:grpSp>
      <xdr:nvGrpSpPr>
        <xdr:cNvPr id="318387" name="shCalendar" hidden="1"/>
        <xdr:cNvGrpSpPr>
          <a:grpSpLocks/>
        </xdr:cNvGrpSpPr>
      </xdr:nvGrpSpPr>
      <xdr:grpSpPr bwMode="auto">
        <a:xfrm>
          <a:off x="6286500" y="22479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838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838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64;&#1087;&#1072;&#1075;&#1080;&#1085;&#1072;\&#1086;&#1090;&#1095;&#1077;&#1090;&#1085;&#1086;&#1089;&#1090;&#1100;\&#1089;&#1090;&#1072;&#1085;&#1076;&#1072;&#1088;&#1090;&#1099;%20&#1088;&#1072;&#1089;&#1082;&#1088;&#1099;&#1090;&#1080;&#1103;%20&#1080;&#1085;&#1092;&#1086;\2017\4.&#1092;&#1072;&#1082;&#1090;%202017\1.&#1042;&#1080;&#1042;\2.&#1088;&#1072;&#1073;&#1086;&#1095;&#1080;&#1077;\2.1.&#1092;&#1086;&#1088;&#1084;&#1099;%20&#1088;&#1072;&#1089;&#1082;&#1088;&#1099;&#1090;&#1080;&#1103;%20&#1087;&#1086;%20&#1061;&#1042;&#1057;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"/>
      <sheetName val="показатели (факт)Тюмень"/>
      <sheetName val="показателиТюмень +подв.+ХВС ГВС"/>
      <sheetName val="показатели (факт)Утешево"/>
      <sheetName val="показатели (факт)МР"/>
      <sheetName val="показатели тех.вода"/>
      <sheetName val="потр.характеристки"/>
      <sheetName val="инвестиции"/>
      <sheetName val="инвестиции исправления"/>
      <sheetName val="комментарии"/>
    </sheetNames>
    <sheetDataSet>
      <sheetData sheetId="0"/>
      <sheetData sheetId="1"/>
      <sheetData sheetId="2"/>
      <sheetData sheetId="3">
        <row r="13">
          <cell r="D13">
            <v>807.13979000000006</v>
          </cell>
        </row>
        <row r="17">
          <cell r="D17">
            <v>73.407130000000009</v>
          </cell>
        </row>
        <row r="18">
          <cell r="D18">
            <v>3.4837327883472158</v>
          </cell>
        </row>
        <row r="19">
          <cell r="D19">
            <v>21.071400839220647</v>
          </cell>
        </row>
        <row r="20">
          <cell r="D20">
            <v>47.031359999999999</v>
          </cell>
        </row>
        <row r="21">
          <cell r="D21">
            <v>52.966649999999994</v>
          </cell>
        </row>
        <row r="22">
          <cell r="D22">
            <v>15.892910000000001</v>
          </cell>
        </row>
        <row r="23">
          <cell r="D23">
            <v>56.800139999999999</v>
          </cell>
        </row>
        <row r="24">
          <cell r="D24">
            <v>14.414719999999999</v>
          </cell>
        </row>
        <row r="25">
          <cell r="D25">
            <v>31.868849999999998</v>
          </cell>
        </row>
        <row r="26">
          <cell r="D26">
            <v>35.518550000000005</v>
          </cell>
        </row>
        <row r="27">
          <cell r="D27">
            <v>55.25367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76.719770000000011</v>
          </cell>
        </row>
        <row r="33">
          <cell r="D33">
            <v>83.110799999999998</v>
          </cell>
        </row>
        <row r="39">
          <cell r="D39">
            <v>0</v>
          </cell>
        </row>
        <row r="40">
          <cell r="D40">
            <v>7.33392</v>
          </cell>
        </row>
        <row r="41">
          <cell r="D41">
            <v>11.57222</v>
          </cell>
        </row>
        <row r="42">
          <cell r="D42">
            <v>0.53913999999999995</v>
          </cell>
        </row>
        <row r="43">
          <cell r="D43">
            <v>0.12509000000000001</v>
          </cell>
        </row>
        <row r="44">
          <cell r="D44">
            <v>10.17855</v>
          </cell>
        </row>
        <row r="45">
          <cell r="D45">
            <v>0.48135999999999995</v>
          </cell>
        </row>
        <row r="46">
          <cell r="D46">
            <v>5.9176700000000002</v>
          </cell>
        </row>
        <row r="47">
          <cell r="D47">
            <v>0.76573000000000002</v>
          </cell>
        </row>
        <row r="48">
          <cell r="D48">
            <v>1.2558900000000002</v>
          </cell>
        </row>
        <row r="49">
          <cell r="D49">
            <v>0</v>
          </cell>
        </row>
        <row r="50">
          <cell r="D50">
            <v>43.900309999999998</v>
          </cell>
        </row>
        <row r="51">
          <cell r="D51">
            <v>0.11445</v>
          </cell>
        </row>
        <row r="52">
          <cell r="D52">
            <v>1.4009899999999906</v>
          </cell>
        </row>
        <row r="53">
          <cell r="D53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22.emf"/><Relationship Id="rId4" Type="http://schemas.openxmlformats.org/officeDocument/2006/relationships/control" Target="../activeX/activeX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?page=show_templates" TargetMode="External"/><Relationship Id="rId13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18" Type="http://schemas.openxmlformats.org/officeDocument/2006/relationships/image" Target="../media/image1.emf"/><Relationship Id="rId3" Type="http://schemas.openxmlformats.org/officeDocument/2006/relationships/hyperlink" Target="http://eias.ru/?page=show_templates" TargetMode="External"/><Relationship Id="rId7" Type="http://schemas.openxmlformats.org/officeDocument/2006/relationships/hyperlink" Target="http://www.fstrf.ru/regions/region/showlist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oleObject" Target="../embeddings/_________Microsoft_Word_97-20031.doc"/><Relationship Id="rId2" Type="http://schemas.openxmlformats.org/officeDocument/2006/relationships/hyperlink" Target="http://support.eias.ru/index.php?a=add&amp;catid=5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www.fstrf.ru/regions/region/showlist" TargetMode="External"/><Relationship Id="rId11" Type="http://schemas.openxmlformats.org/officeDocument/2006/relationships/hyperlink" Target="http://eias.ru/?page=show_distrs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://eias.ru/files/shablon/manual_loading_through_monitoring.pdf" TargetMode="External"/><Relationship Id="rId4" Type="http://schemas.openxmlformats.org/officeDocument/2006/relationships/hyperlink" Target="mailto:sp@eias.ru" TargetMode="External"/><Relationship Id="rId9" Type="http://schemas.openxmlformats.org/officeDocument/2006/relationships/hyperlink" Target="http://eias.ru/files/shablon/manual_loading_through_monitoring.pdf" TargetMode="External"/><Relationship Id="rId14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313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indexed="31"/>
  </sheetPr>
  <dimension ref="A1:G13"/>
  <sheetViews>
    <sheetView showGridLines="0" topLeftCell="C4" zoomScaleNormal="100" workbookViewId="0">
      <selection activeCell="C11" sqref="C11"/>
    </sheetView>
  </sheetViews>
  <sheetFormatPr defaultColWidth="10.5703125" defaultRowHeight="11.25"/>
  <cols>
    <col min="1" max="1" width="9.140625" style="216" hidden="1" customWidth="1"/>
    <col min="2" max="2" width="9.140625" style="140" hidden="1" customWidth="1"/>
    <col min="3" max="3" width="3.7109375" style="47" customWidth="1"/>
    <col min="4" max="4" width="7.7109375" style="47" customWidth="1"/>
    <col min="5" max="5" width="16.5703125" style="47" bestFit="1" customWidth="1"/>
    <col min="6" max="6" width="57.7109375" style="47" customWidth="1"/>
    <col min="7" max="7" width="3.7109375" style="47" customWidth="1"/>
    <col min="8" max="16384" width="10.5703125" style="47"/>
  </cols>
  <sheetData>
    <row r="1" spans="3:7" hidden="1"/>
    <row r="2" spans="3:7" hidden="1"/>
    <row r="3" spans="3:7" hidden="1"/>
    <row r="4" spans="3:7" ht="12.6" customHeight="1">
      <c r="C4" s="48"/>
      <c r="D4" s="48"/>
      <c r="E4" s="48"/>
      <c r="F4" s="312" t="s">
        <v>609</v>
      </c>
    </row>
    <row r="5" spans="3:7" ht="17.100000000000001" customHeight="1">
      <c r="C5" s="48"/>
      <c r="D5" s="385" t="s">
        <v>438</v>
      </c>
      <c r="E5" s="385"/>
      <c r="F5" s="385"/>
    </row>
    <row r="6" spans="3:7" ht="12.75" customHeight="1">
      <c r="C6" s="48"/>
      <c r="D6" s="386" t="str">
        <f>IF(org=0,"Не определено",org)</f>
        <v>ООО "Тюмень Водоканал"</v>
      </c>
      <c r="E6" s="386"/>
      <c r="F6" s="386"/>
    </row>
    <row r="7" spans="3:7" ht="3" customHeight="1">
      <c r="C7" s="48"/>
      <c r="D7" s="48"/>
      <c r="E7" s="124"/>
      <c r="F7" s="124"/>
    </row>
    <row r="8" spans="3:7" ht="23.25" thickBot="1">
      <c r="D8" s="265" t="s">
        <v>59</v>
      </c>
      <c r="E8" s="289" t="s">
        <v>439</v>
      </c>
      <c r="F8" s="289" t="s">
        <v>440</v>
      </c>
      <c r="G8" s="193"/>
    </row>
    <row r="9" spans="3:7" ht="12" thickTop="1">
      <c r="D9" s="274" t="s">
        <v>60</v>
      </c>
      <c r="E9" s="274" t="s">
        <v>5</v>
      </c>
      <c r="F9" s="274" t="s">
        <v>6</v>
      </c>
    </row>
    <row r="10" spans="3:7" hidden="1">
      <c r="D10" s="285" t="s">
        <v>368</v>
      </c>
      <c r="E10" s="285"/>
      <c r="F10" s="286"/>
      <c r="G10" s="193"/>
    </row>
    <row r="11" spans="3:7" ht="15" customHeight="1">
      <c r="D11" s="252"/>
      <c r="E11" s="287" t="s">
        <v>441</v>
      </c>
      <c r="F11" s="288"/>
      <c r="G11" s="193"/>
    </row>
    <row r="12" spans="3:7" ht="3" customHeight="1">
      <c r="D12" s="206"/>
      <c r="E12" s="206"/>
      <c r="F12" s="206"/>
    </row>
    <row r="13" spans="3:7" ht="38.25" customHeight="1">
      <c r="D13" s="217" t="s">
        <v>286</v>
      </c>
      <c r="E13" s="388" t="s">
        <v>601</v>
      </c>
      <c r="F13" s="388"/>
    </row>
  </sheetData>
  <sheetProtection password="FA9C" sheet="1" objects="1" scenarios="1" formatColumns="0" formatRows="0"/>
  <mergeCells count="3">
    <mergeCell ref="D5:F5"/>
    <mergeCell ref="D6:F6"/>
    <mergeCell ref="E13:F13"/>
  </mergeCell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M19"/>
  <sheetViews>
    <sheetView showGridLines="0" topLeftCell="C4" zoomScaleNormal="100" workbookViewId="0">
      <selection activeCell="G14" sqref="G14"/>
    </sheetView>
  </sheetViews>
  <sheetFormatPr defaultRowHeight="14.25"/>
  <cols>
    <col min="1" max="1" width="9.140625" style="127" hidden="1" customWidth="1"/>
    <col min="2" max="2" width="9.140625" style="126" hidden="1" customWidth="1"/>
    <col min="3" max="3" width="3.7109375" style="130" customWidth="1"/>
    <col min="4" max="4" width="7" style="125" bestFit="1" customWidth="1"/>
    <col min="5" max="5" width="31.7109375" style="125" customWidth="1"/>
    <col min="6" max="6" width="38.140625" style="125" customWidth="1"/>
    <col min="7" max="7" width="13.7109375" style="125" customWidth="1"/>
    <col min="8" max="9" width="13.7109375" style="125" hidden="1" customWidth="1"/>
    <col min="10" max="10" width="35.7109375" style="125" hidden="1" customWidth="1"/>
    <col min="11" max="11" width="39.42578125" style="125" customWidth="1"/>
    <col min="12" max="12" width="3.7109375" style="125" customWidth="1"/>
    <col min="13" max="13" width="5.7109375" style="125" customWidth="1"/>
    <col min="14" max="16384" width="9.140625" style="125"/>
  </cols>
  <sheetData>
    <row r="1" spans="1:13" hidden="1"/>
    <row r="2" spans="1:13" hidden="1"/>
    <row r="3" spans="1:13" hidden="1"/>
    <row r="4" spans="1:13" ht="3" customHeight="1"/>
    <row r="5" spans="1:13" s="47" customFormat="1" ht="18" customHeight="1">
      <c r="A5" s="90"/>
      <c r="C5" s="71"/>
      <c r="D5" s="389" t="s">
        <v>153</v>
      </c>
      <c r="E5" s="389"/>
      <c r="F5" s="389"/>
      <c r="G5" s="389"/>
      <c r="H5" s="389"/>
      <c r="I5" s="389"/>
      <c r="J5" s="389"/>
      <c r="K5" s="389"/>
    </row>
    <row r="6" spans="1:13" s="47" customFormat="1" ht="12.75" customHeight="1">
      <c r="A6" s="90"/>
      <c r="C6" s="71"/>
      <c r="D6" s="386" t="str">
        <f>IF(org=0,"Не определено",org)</f>
        <v>ООО "Тюмень Водоканал"</v>
      </c>
      <c r="E6" s="386"/>
      <c r="F6" s="386"/>
      <c r="G6" s="386"/>
      <c r="H6" s="386"/>
      <c r="I6" s="386"/>
      <c r="J6" s="386"/>
      <c r="K6" s="386"/>
    </row>
    <row r="7" spans="1:13" ht="3" customHeight="1">
      <c r="D7" s="129"/>
      <c r="E7" s="129"/>
      <c r="G7" s="129"/>
      <c r="H7" s="129"/>
      <c r="I7" s="129"/>
      <c r="J7" s="129"/>
      <c r="K7" s="129"/>
    </row>
    <row r="8" spans="1:13" s="127" customFormat="1" hidden="1">
      <c r="B8" s="126"/>
      <c r="C8" s="130"/>
      <c r="D8" s="131"/>
      <c r="E8" s="131"/>
      <c r="G8" s="131"/>
      <c r="H8" s="131"/>
      <c r="I8" s="131"/>
      <c r="J8" s="131"/>
      <c r="K8" s="131"/>
      <c r="L8" s="128"/>
    </row>
    <row r="9" spans="1:13" ht="34.5" thickBot="1">
      <c r="D9" s="132" t="s">
        <v>59</v>
      </c>
      <c r="E9" s="132" t="s">
        <v>152</v>
      </c>
      <c r="F9" s="92" t="s">
        <v>274</v>
      </c>
      <c r="G9" s="132" t="s">
        <v>151</v>
      </c>
      <c r="H9" s="132" t="s">
        <v>268</v>
      </c>
      <c r="I9" s="132" t="s">
        <v>269</v>
      </c>
      <c r="J9" s="132" t="s">
        <v>270</v>
      </c>
      <c r="K9" s="164" t="s">
        <v>604</v>
      </c>
      <c r="L9" s="166"/>
    </row>
    <row r="10" spans="1:13" ht="15" customHeight="1" thickTop="1">
      <c r="D10" s="153" t="s">
        <v>60</v>
      </c>
      <c r="E10" s="153" t="s">
        <v>5</v>
      </c>
      <c r="F10" s="153" t="s">
        <v>6</v>
      </c>
      <c r="G10" s="153" t="s">
        <v>7</v>
      </c>
      <c r="H10" s="153" t="s">
        <v>28</v>
      </c>
      <c r="I10" s="153" t="s">
        <v>29</v>
      </c>
      <c r="J10" s="153" t="s">
        <v>154</v>
      </c>
      <c r="K10" s="153" t="s">
        <v>155</v>
      </c>
      <c r="L10" s="166"/>
    </row>
    <row r="11" spans="1:13" customFormat="1" ht="34.5" customHeight="1">
      <c r="A11" s="390" t="s">
        <v>60</v>
      </c>
      <c r="B11" s="68"/>
      <c r="C11" s="72"/>
      <c r="D11" s="133" t="str">
        <f>A11</f>
        <v>1</v>
      </c>
      <c r="E11" s="391" t="s">
        <v>598</v>
      </c>
      <c r="F11" s="392"/>
      <c r="G11" s="392"/>
      <c r="H11" s="392"/>
      <c r="I11" s="392"/>
      <c r="J11" s="392"/>
      <c r="K11" s="392"/>
      <c r="L11" s="165"/>
      <c r="M11" s="59"/>
    </row>
    <row r="12" spans="1:13" customFormat="1" ht="22.5">
      <c r="A12" s="390"/>
      <c r="B12" s="68"/>
      <c r="C12" s="72"/>
      <c r="D12" s="134" t="str">
        <f>A11&amp;".1"</f>
        <v>1.1</v>
      </c>
      <c r="E12" s="138" t="s">
        <v>205</v>
      </c>
      <c r="F12" s="331" t="s">
        <v>1484</v>
      </c>
      <c r="G12" s="118" t="s">
        <v>1626</v>
      </c>
      <c r="H12" s="168" t="s">
        <v>271</v>
      </c>
      <c r="I12" s="168" t="s">
        <v>271</v>
      </c>
      <c r="J12" s="168" t="s">
        <v>271</v>
      </c>
      <c r="K12" s="331" t="s">
        <v>1485</v>
      </c>
      <c r="L12" s="162"/>
      <c r="M12" s="59"/>
    </row>
    <row r="13" spans="1:13" customFormat="1" ht="33.75" customHeight="1">
      <c r="A13" s="390" t="s">
        <v>5</v>
      </c>
      <c r="B13" s="68"/>
      <c r="C13" s="137"/>
      <c r="D13" s="133" t="str">
        <f>A13</f>
        <v>2</v>
      </c>
      <c r="E13" s="391" t="s">
        <v>599</v>
      </c>
      <c r="F13" s="392"/>
      <c r="G13" s="392"/>
      <c r="H13" s="392"/>
      <c r="I13" s="392"/>
      <c r="J13" s="392"/>
      <c r="K13" s="392"/>
      <c r="L13" s="165"/>
      <c r="M13" s="59"/>
    </row>
    <row r="14" spans="1:13" customFormat="1" ht="22.5">
      <c r="A14" s="390"/>
      <c r="B14" s="68"/>
      <c r="C14" s="72"/>
      <c r="D14" s="134" t="str">
        <f>A13&amp;".1"</f>
        <v>2.1</v>
      </c>
      <c r="E14" s="138" t="s">
        <v>205</v>
      </c>
      <c r="F14" s="331" t="s">
        <v>1484</v>
      </c>
      <c r="G14" s="118" t="s">
        <v>1626</v>
      </c>
      <c r="H14" s="168" t="s">
        <v>271</v>
      </c>
      <c r="I14" s="168" t="s">
        <v>271</v>
      </c>
      <c r="J14" s="168" t="s">
        <v>271</v>
      </c>
      <c r="K14" s="331" t="s">
        <v>1485</v>
      </c>
      <c r="L14" s="162"/>
      <c r="M14" s="59"/>
    </row>
    <row r="15" spans="1:13" customFormat="1" ht="15" hidden="1" customHeight="1">
      <c r="A15" s="161"/>
      <c r="B15" s="68"/>
      <c r="C15" s="72"/>
      <c r="D15" s="134" t="str">
        <f>A13&amp;".2"</f>
        <v>2.2</v>
      </c>
      <c r="E15" s="167" t="s">
        <v>272</v>
      </c>
      <c r="F15" s="229"/>
      <c r="G15" s="220"/>
      <c r="H15" s="230"/>
      <c r="I15" s="230"/>
      <c r="J15" s="230"/>
      <c r="K15" s="163" t="s">
        <v>271</v>
      </c>
      <c r="L15" s="162"/>
      <c r="M15" s="59"/>
    </row>
    <row r="16" spans="1:13" customFormat="1" ht="28.5" hidden="1" customHeight="1"/>
    <row r="17" spans="1:12" customFormat="1" ht="11.25" hidden="1"/>
    <row r="18" spans="1:12" ht="15" customHeight="1">
      <c r="A18" s="125"/>
      <c r="B18" s="125"/>
      <c r="C18" s="125"/>
      <c r="D18" s="181"/>
      <c r="E18" s="179" t="s">
        <v>144</v>
      </c>
      <c r="F18" s="179"/>
      <c r="G18" s="179"/>
      <c r="H18" s="179"/>
      <c r="I18" s="179"/>
      <c r="J18" s="179"/>
      <c r="K18" s="180"/>
      <c r="L18" s="166"/>
    </row>
    <row r="19" spans="1:12" ht="18.75" customHeight="1">
      <c r="A19" s="125"/>
      <c r="B19" s="125"/>
      <c r="C19" s="125"/>
      <c r="D19" s="290"/>
      <c r="E19" s="290"/>
      <c r="F19" s="290"/>
      <c r="G19" s="290"/>
      <c r="H19" s="290"/>
      <c r="I19" s="290"/>
      <c r="J19" s="290"/>
      <c r="K19" s="290"/>
    </row>
  </sheetData>
  <sheetProtection password="FA9C" sheet="1" objects="1" scenarios="1" formatColumns="0" formatRows="0"/>
  <mergeCells count="6">
    <mergeCell ref="D5:K5"/>
    <mergeCell ref="D6:K6"/>
    <mergeCell ref="A11:A12"/>
    <mergeCell ref="E11:K11"/>
    <mergeCell ref="A13:A14"/>
    <mergeCell ref="E13:K13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F12 F14:F15 H15:I15 E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" sqref="J15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4:G15 G12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K14 K12">
      <formula1>900</formula1>
    </dataValidation>
  </dataValidations>
  <hyperlinks>
    <hyperlink ref="F12" location="'Ссылки на публикации'!$F$16" tooltip="Кликните по гиперссылке, чтобы перейти на сайт организации или отредактировать её" display="www.vodokanal.info"/>
    <hyperlink ref="K12" location="'Ссылки на публикации'!$K$12" tooltip="Кликните по гиперссылке, чтобы перейти на сайт организации или отредактировать её" display="http://www.vodokanal.info/about/information/"/>
    <hyperlink ref="K14" location="'Ссылки на публикации'!$K$14" tooltip="Кликните по гиперссылке, чтобы перейти на сайт организации или отредактировать её" display="http://www.vodokanal.info/about/information/"/>
    <hyperlink ref="F14" location="'Ссылки на публикации'!$F$16" tooltip="Кликните по гиперссылке, чтобы перейти на сайт организации или отредактировать её" display="www.vodokanal.info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4"/>
  <sheetViews>
    <sheetView showGridLines="0" topLeftCell="C6" zoomScaleNormal="100" workbookViewId="0">
      <selection activeCell="C13" sqref="C13"/>
    </sheetView>
  </sheetViews>
  <sheetFormatPr defaultRowHeight="14.25"/>
  <cols>
    <col min="1" max="2" width="9.140625" style="14" hidden="1" customWidth="1"/>
    <col min="3" max="3" width="3.7109375" style="75" customWidth="1"/>
    <col min="4" max="4" width="6.28515625" style="14" bestFit="1" customWidth="1"/>
    <col min="5" max="5" width="94.85546875" style="14" customWidth="1"/>
    <col min="6" max="6" width="3.7109375" style="14" customWidth="1"/>
    <col min="7" max="16384" width="9.140625" style="14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76"/>
      <c r="D6" s="15"/>
      <c r="E6" s="15"/>
    </row>
    <row r="7" spans="3:5">
      <c r="C7" s="76"/>
      <c r="D7" s="389" t="s">
        <v>12</v>
      </c>
      <c r="E7" s="389"/>
    </row>
    <row r="8" spans="3:5" ht="24" customHeight="1">
      <c r="C8" s="76"/>
      <c r="D8" s="386" t="str">
        <f>IF(org=0,"Не определено",org)</f>
        <v>ООО "Тюмень Водоканал"</v>
      </c>
      <c r="E8" s="386"/>
    </row>
    <row r="9" spans="3:5" ht="3" customHeight="1">
      <c r="C9" s="76"/>
      <c r="D9" s="15"/>
      <c r="E9" s="15"/>
    </row>
    <row r="10" spans="3:5" ht="15.95" customHeight="1" thickBot="1">
      <c r="C10" s="76"/>
      <c r="D10" s="265" t="s">
        <v>59</v>
      </c>
      <c r="E10" s="291" t="s">
        <v>143</v>
      </c>
    </row>
    <row r="11" spans="3:5" ht="12" customHeight="1" thickTop="1">
      <c r="C11" s="76"/>
      <c r="D11" s="274" t="s">
        <v>60</v>
      </c>
      <c r="E11" s="274" t="s">
        <v>5</v>
      </c>
    </row>
    <row r="12" spans="3:5" ht="15" hidden="1" customHeight="1">
      <c r="C12" s="76"/>
      <c r="D12" s="292">
        <v>0</v>
      </c>
      <c r="E12" s="293"/>
    </row>
    <row r="13" spans="3:5" ht="12" customHeight="1">
      <c r="C13" s="76"/>
      <c r="D13" s="252"/>
      <c r="E13" s="294" t="s">
        <v>144</v>
      </c>
    </row>
    <row r="14" spans="3:5">
      <c r="D14" s="295"/>
      <c r="E14" s="295"/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7"/>
  <sheetViews>
    <sheetView showGridLines="0" tabSelected="1" zoomScaleNormal="100" workbookViewId="0"/>
  </sheetViews>
  <sheetFormatPr defaultRowHeight="11.25"/>
  <cols>
    <col min="1" max="1" width="3.7109375" style="16" customWidth="1"/>
    <col min="2" max="3" width="27.28515625" style="16" customWidth="1"/>
    <col min="4" max="4" width="103.28515625" style="16" customWidth="1"/>
    <col min="5" max="5" width="17.7109375" style="16" customWidth="1"/>
    <col min="6" max="6" width="3.7109375" style="16" customWidth="1"/>
    <col min="7" max="16384" width="9.140625" style="16"/>
  </cols>
  <sheetData>
    <row r="1" spans="2:5" ht="3" customHeight="1"/>
    <row r="2" spans="2:5" ht="20.100000000000001" customHeight="1">
      <c r="B2" s="393" t="s">
        <v>13</v>
      </c>
      <c r="C2" s="393"/>
      <c r="D2" s="393"/>
      <c r="E2" s="393"/>
    </row>
    <row r="3" spans="2:5" ht="3" customHeight="1"/>
    <row r="4" spans="2:5" ht="21.75" customHeight="1" thickBot="1">
      <c r="B4" s="223" t="s">
        <v>471</v>
      </c>
      <c r="C4" s="223" t="s">
        <v>472</v>
      </c>
      <c r="D4" s="44" t="s">
        <v>58</v>
      </c>
      <c r="E4" s="226" t="s">
        <v>32</v>
      </c>
    </row>
    <row r="5" spans="2:5" ht="13.5" thickTop="1">
      <c r="B5" s="322" t="s">
        <v>1525</v>
      </c>
      <c r="D5" s="323" t="s">
        <v>1623</v>
      </c>
      <c r="E5" s="324" t="s">
        <v>1483</v>
      </c>
    </row>
    <row r="6" spans="2:5" ht="12.75">
      <c r="B6" s="408" t="s">
        <v>1666</v>
      </c>
      <c r="C6" s="409"/>
      <c r="D6" s="410" t="s">
        <v>1623</v>
      </c>
      <c r="E6" s="411" t="s">
        <v>1483</v>
      </c>
    </row>
    <row r="7" spans="2:5" ht="12.75">
      <c r="B7" s="408" t="s">
        <v>1667</v>
      </c>
      <c r="C7" s="409"/>
      <c r="D7" s="410" t="s">
        <v>1623</v>
      </c>
      <c r="E7" s="411" t="s">
        <v>1483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B5" location="'Показатели (факт)'!G60" tooltip="Предупреждение" display="Показатели (факт)!G60"/>
    <hyperlink ref="B6" location="'Ссылки на публикации'!K12" tooltip="Предупреждение" display="Ссылки на публикации!K12"/>
    <hyperlink ref="B7" location="'Ссылки на публикации'!K14" tooltip="Предупреждение" display="Ссылки на публикации!K14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93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bestFit="1" customWidth="1"/>
    <col min="3" max="16384" width="9.140625" style="1"/>
  </cols>
  <sheetData>
    <row r="1" spans="1:2">
      <c r="A1" s="3" t="s">
        <v>14</v>
      </c>
      <c r="B1" s="3" t="s">
        <v>15</v>
      </c>
    </row>
    <row r="2" spans="1:2">
      <c r="A2" t="s">
        <v>16</v>
      </c>
      <c r="B2" t="s">
        <v>34</v>
      </c>
    </row>
    <row r="3" spans="1:2">
      <c r="A3" t="s">
        <v>35</v>
      </c>
      <c r="B3" t="s">
        <v>19</v>
      </c>
    </row>
    <row r="4" spans="1:2">
      <c r="A4" t="s">
        <v>18</v>
      </c>
      <c r="B4" t="s">
        <v>17</v>
      </c>
    </row>
    <row r="5" spans="1:2">
      <c r="A5" t="s">
        <v>183</v>
      </c>
      <c r="B5" t="s">
        <v>214</v>
      </c>
    </row>
    <row r="6" spans="1:2">
      <c r="A6" t="s">
        <v>443</v>
      </c>
      <c r="B6" t="s">
        <v>215</v>
      </c>
    </row>
    <row r="7" spans="1:2">
      <c r="A7" t="s">
        <v>444</v>
      </c>
      <c r="B7" t="s">
        <v>148</v>
      </c>
    </row>
    <row r="8" spans="1:2">
      <c r="A8" t="s">
        <v>445</v>
      </c>
      <c r="B8" t="s">
        <v>243</v>
      </c>
    </row>
    <row r="9" spans="1:2">
      <c r="A9" t="s">
        <v>446</v>
      </c>
      <c r="B9" t="s">
        <v>36</v>
      </c>
    </row>
    <row r="10" spans="1:2">
      <c r="A10" t="s">
        <v>447</v>
      </c>
      <c r="B10" t="s">
        <v>448</v>
      </c>
    </row>
    <row r="11" spans="1:2">
      <c r="A11" t="s">
        <v>153</v>
      </c>
      <c r="B11" t="s">
        <v>23</v>
      </c>
    </row>
    <row r="12" spans="1:2">
      <c r="A12" t="s">
        <v>12</v>
      </c>
      <c r="B12" t="s">
        <v>37</v>
      </c>
    </row>
    <row r="13" spans="1:2">
      <c r="A13" t="s">
        <v>20</v>
      </c>
      <c r="B13" t="s">
        <v>21</v>
      </c>
    </row>
    <row r="14" spans="1:2">
      <c r="A14"/>
      <c r="B14" t="s">
        <v>33</v>
      </c>
    </row>
    <row r="15" spans="1:2">
      <c r="A15"/>
      <c r="B15" t="s">
        <v>22</v>
      </c>
    </row>
    <row r="16" spans="1:2">
      <c r="A16"/>
      <c r="B16" t="s">
        <v>24</v>
      </c>
    </row>
    <row r="17" spans="1:2">
      <c r="A17"/>
      <c r="B17" t="s">
        <v>38</v>
      </c>
    </row>
    <row r="18" spans="1:2">
      <c r="A18"/>
      <c r="B18" t="s">
        <v>45</v>
      </c>
    </row>
    <row r="19" spans="1:2">
      <c r="A19"/>
      <c r="B19" t="s">
        <v>171</v>
      </c>
    </row>
    <row r="20" spans="1:2">
      <c r="A20"/>
      <c r="B20" t="s">
        <v>449</v>
      </c>
    </row>
    <row r="21" spans="1:2">
      <c r="A21"/>
      <c r="B21" t="s">
        <v>450</v>
      </c>
    </row>
    <row r="22" spans="1:2">
      <c r="A22"/>
      <c r="B22" t="s">
        <v>451</v>
      </c>
    </row>
    <row r="23" spans="1:2">
      <c r="A23"/>
      <c r="B23" t="s">
        <v>452</v>
      </c>
    </row>
    <row r="24" spans="1:2">
      <c r="A24"/>
      <c r="B24" t="s">
        <v>172</v>
      </c>
    </row>
    <row r="25" spans="1:2">
      <c r="A25"/>
      <c r="B25" t="s">
        <v>149</v>
      </c>
    </row>
    <row r="26" spans="1:2">
      <c r="A26"/>
      <c r="B26" t="s">
        <v>146</v>
      </c>
    </row>
    <row r="27" spans="1:2">
      <c r="A27"/>
      <c r="B27" t="s">
        <v>198</v>
      </c>
    </row>
    <row r="28" spans="1:2">
      <c r="A28"/>
      <c r="B28" t="s">
        <v>199</v>
      </c>
    </row>
    <row r="29" spans="1:2">
      <c r="A29"/>
      <c r="B29" t="s">
        <v>147</v>
      </c>
    </row>
    <row r="30" spans="1:2">
      <c r="A30"/>
      <c r="B30" t="s">
        <v>457</v>
      </c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  <row r="390" spans="1:2">
      <c r="A390"/>
      <c r="B390"/>
    </row>
    <row r="391" spans="1:2">
      <c r="A391"/>
      <c r="B391"/>
    </row>
    <row r="392" spans="1:2">
      <c r="A392"/>
      <c r="B392"/>
    </row>
    <row r="393" spans="1:2">
      <c r="A393"/>
      <c r="B393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V85"/>
  <sheetViews>
    <sheetView showGridLines="0" zoomScaleNormal="100" workbookViewId="0"/>
  </sheetViews>
  <sheetFormatPr defaultRowHeight="11.25"/>
  <cols>
    <col min="1" max="1" width="32.5703125" style="7" bestFit="1" customWidth="1"/>
    <col min="2" max="2" width="32.5703125" style="7" customWidth="1"/>
    <col min="3" max="3" width="9" customWidth="1"/>
    <col min="4" max="4" width="9.140625" style="64"/>
    <col min="5" max="5" width="11.42578125" style="64" bestFit="1" customWidth="1"/>
    <col min="6" max="6" width="9.140625" style="5"/>
    <col min="7" max="7" width="11.140625" style="5" customWidth="1"/>
    <col min="8" max="8" width="31.42578125" style="5" bestFit="1" customWidth="1"/>
    <col min="9" max="11" width="35.28515625" style="5" customWidth="1"/>
    <col min="12" max="12" width="14.5703125" style="5" bestFit="1" customWidth="1"/>
    <col min="13" max="13" width="30" style="176" bestFit="1" customWidth="1"/>
    <col min="14" max="14" width="8.7109375" style="176" bestFit="1" customWidth="1"/>
    <col min="15" max="15" width="38.28515625" style="5" customWidth="1"/>
    <col min="16" max="16" width="33.42578125" style="5" bestFit="1" customWidth="1"/>
    <col min="17" max="17" width="45.42578125" style="5" customWidth="1"/>
    <col min="18" max="19" width="9.140625" style="5"/>
    <col min="20" max="20" width="25.5703125" style="5" customWidth="1"/>
    <col min="21" max="21" width="9.140625" style="5"/>
    <col min="22" max="22" width="25.7109375" style="5" customWidth="1"/>
    <col min="23" max="16384" width="9.140625" style="5"/>
  </cols>
  <sheetData>
    <row r="1" spans="1:22" s="62" customFormat="1" ht="38.25">
      <c r="A1" s="61" t="s">
        <v>27</v>
      </c>
      <c r="B1" s="61" t="s">
        <v>464</v>
      </c>
      <c r="C1" s="60"/>
      <c r="D1" s="61" t="s">
        <v>49</v>
      </c>
      <c r="E1" s="61" t="s">
        <v>46</v>
      </c>
      <c r="F1" s="61" t="s">
        <v>157</v>
      </c>
      <c r="G1" s="61" t="s">
        <v>209</v>
      </c>
      <c r="H1" s="61" t="s">
        <v>175</v>
      </c>
      <c r="I1" s="61" t="s">
        <v>259</v>
      </c>
      <c r="J1" s="61" t="s">
        <v>469</v>
      </c>
      <c r="K1" s="61" t="s">
        <v>459</v>
      </c>
      <c r="L1" s="61" t="s">
        <v>208</v>
      </c>
      <c r="M1" s="394" t="s">
        <v>327</v>
      </c>
      <c r="N1" s="394"/>
      <c r="O1" s="61" t="s">
        <v>359</v>
      </c>
      <c r="P1" s="61" t="s">
        <v>431</v>
      </c>
      <c r="Q1" s="395" t="s">
        <v>437</v>
      </c>
      <c r="R1" s="395"/>
      <c r="S1" s="89"/>
      <c r="T1" s="61" t="s">
        <v>538</v>
      </c>
      <c r="V1" s="61" t="s">
        <v>453</v>
      </c>
    </row>
    <row r="2" spans="1:22" ht="22.5">
      <c r="A2" s="6" t="s">
        <v>68</v>
      </c>
      <c r="B2" s="222" t="s">
        <v>465</v>
      </c>
      <c r="D2" s="63">
        <v>2013</v>
      </c>
      <c r="E2" s="63" t="s">
        <v>47</v>
      </c>
      <c r="F2" s="66" t="s">
        <v>158</v>
      </c>
      <c r="G2" s="66" t="s">
        <v>210</v>
      </c>
      <c r="H2" s="66" t="s">
        <v>173</v>
      </c>
      <c r="I2" s="66" t="s">
        <v>177</v>
      </c>
      <c r="J2" s="61" t="s">
        <v>465</v>
      </c>
      <c r="K2" s="66" t="s">
        <v>460</v>
      </c>
      <c r="L2" s="66" t="s">
        <v>60</v>
      </c>
      <c r="M2" s="66" t="s">
        <v>328</v>
      </c>
      <c r="N2" s="66" t="s">
        <v>362</v>
      </c>
      <c r="O2" s="66" t="s">
        <v>360</v>
      </c>
      <c r="P2" s="66" t="s">
        <v>419</v>
      </c>
      <c r="Q2" s="66" t="s">
        <v>433</v>
      </c>
      <c r="R2" s="66" t="b">
        <v>0</v>
      </c>
      <c r="S2" s="89"/>
      <c r="T2" s="66" t="s">
        <v>297</v>
      </c>
      <c r="V2" s="66" t="b">
        <v>1</v>
      </c>
    </row>
    <row r="3" spans="1:22" ht="22.5">
      <c r="A3" s="6" t="s">
        <v>69</v>
      </c>
      <c r="B3" s="6"/>
      <c r="D3" s="63">
        <v>2014</v>
      </c>
      <c r="E3" s="63" t="s">
        <v>48</v>
      </c>
      <c r="F3" s="66" t="s">
        <v>159</v>
      </c>
      <c r="G3" s="66" t="s">
        <v>211</v>
      </c>
      <c r="H3" s="66" t="s">
        <v>174</v>
      </c>
      <c r="I3" s="66" t="s">
        <v>178</v>
      </c>
      <c r="J3" s="66" t="s">
        <v>611</v>
      </c>
      <c r="K3" s="66" t="s">
        <v>461</v>
      </c>
      <c r="L3" s="66" t="s">
        <v>5</v>
      </c>
      <c r="M3" s="66" t="s">
        <v>329</v>
      </c>
      <c r="N3" s="66" t="s">
        <v>362</v>
      </c>
      <c r="O3" s="66" t="s">
        <v>361</v>
      </c>
      <c r="P3" s="66" t="s">
        <v>420</v>
      </c>
      <c r="Q3" s="66" t="s">
        <v>434</v>
      </c>
      <c r="R3" s="66" t="b">
        <v>0</v>
      </c>
      <c r="S3" s="89"/>
      <c r="T3" s="66" t="s">
        <v>362</v>
      </c>
    </row>
    <row r="4" spans="1:22" ht="56.25">
      <c r="A4" s="6" t="s">
        <v>70</v>
      </c>
      <c r="B4" s="6"/>
      <c r="D4" s="63">
        <v>2015</v>
      </c>
      <c r="F4" s="66" t="s">
        <v>160</v>
      </c>
      <c r="G4" s="66" t="s">
        <v>212</v>
      </c>
      <c r="I4" s="66" t="s">
        <v>179</v>
      </c>
      <c r="J4" s="4" t="s">
        <v>612</v>
      </c>
      <c r="K4" s="66" t="s">
        <v>462</v>
      </c>
      <c r="L4" s="66" t="s">
        <v>6</v>
      </c>
      <c r="M4" s="66" t="s">
        <v>330</v>
      </c>
      <c r="N4" s="66" t="s">
        <v>331</v>
      </c>
      <c r="O4" s="66" t="s">
        <v>358</v>
      </c>
      <c r="P4" s="66" t="s">
        <v>421</v>
      </c>
      <c r="Q4" s="66" t="s">
        <v>435</v>
      </c>
      <c r="R4" s="66" t="b">
        <v>0</v>
      </c>
      <c r="S4" s="89"/>
      <c r="T4" s="89"/>
    </row>
    <row r="5" spans="1:22" ht="33.75">
      <c r="A5" s="6" t="s">
        <v>71</v>
      </c>
      <c r="B5" s="6"/>
      <c r="D5" s="63">
        <v>2016</v>
      </c>
      <c r="E5" s="61" t="s">
        <v>289</v>
      </c>
      <c r="F5" s="66" t="s">
        <v>161</v>
      </c>
      <c r="G5" s="66" t="s">
        <v>213</v>
      </c>
      <c r="J5" s="66" t="s">
        <v>610</v>
      </c>
      <c r="L5" s="66" t="s">
        <v>7</v>
      </c>
      <c r="M5" s="66" t="s">
        <v>332</v>
      </c>
      <c r="N5" s="66" t="s">
        <v>333</v>
      </c>
      <c r="P5" s="66" t="s">
        <v>422</v>
      </c>
      <c r="Q5" s="66" t="s">
        <v>436</v>
      </c>
      <c r="R5" s="66" t="b">
        <v>0</v>
      </c>
      <c r="S5" s="89"/>
      <c r="T5" s="89"/>
    </row>
    <row r="6" spans="1:22" ht="38.25">
      <c r="A6" s="6" t="s">
        <v>72</v>
      </c>
      <c r="B6" s="6"/>
      <c r="D6" s="63">
        <v>2017</v>
      </c>
      <c r="E6" s="66" t="s">
        <v>290</v>
      </c>
      <c r="F6" s="66" t="s">
        <v>162</v>
      </c>
      <c r="G6" s="89"/>
      <c r="I6" s="61" t="s">
        <v>260</v>
      </c>
      <c r="L6" s="66" t="s">
        <v>28</v>
      </c>
      <c r="M6" s="66" t="s">
        <v>334</v>
      </c>
      <c r="N6" s="66" t="s">
        <v>333</v>
      </c>
      <c r="P6" s="66" t="s">
        <v>423</v>
      </c>
      <c r="Q6" s="66" t="s">
        <v>358</v>
      </c>
      <c r="R6" s="66" t="b">
        <v>1</v>
      </c>
      <c r="S6" s="89"/>
      <c r="T6" s="89"/>
    </row>
    <row r="7" spans="1:22" ht="22.5">
      <c r="A7" s="6" t="s">
        <v>73</v>
      </c>
      <c r="B7" s="6"/>
      <c r="E7" s="66" t="s">
        <v>291</v>
      </c>
      <c r="F7" s="66" t="s">
        <v>163</v>
      </c>
      <c r="G7" s="89"/>
      <c r="I7" s="66" t="s">
        <v>255</v>
      </c>
      <c r="J7" s="61" t="s">
        <v>466</v>
      </c>
      <c r="L7" s="66" t="s">
        <v>29</v>
      </c>
      <c r="M7" s="66" t="s">
        <v>335</v>
      </c>
      <c r="N7" s="66" t="s">
        <v>333</v>
      </c>
      <c r="P7" s="66" t="s">
        <v>424</v>
      </c>
    </row>
    <row r="8" spans="1:22" ht="22.5">
      <c r="A8" s="6" t="s">
        <v>74</v>
      </c>
      <c r="B8" s="6"/>
      <c r="F8" s="66" t="s">
        <v>164</v>
      </c>
      <c r="G8" s="89"/>
      <c r="I8" s="66" t="s">
        <v>256</v>
      </c>
      <c r="J8" s="66" t="s">
        <v>611</v>
      </c>
      <c r="L8" s="66" t="s">
        <v>154</v>
      </c>
      <c r="M8" s="66" t="s">
        <v>336</v>
      </c>
      <c r="N8" s="66" t="s">
        <v>333</v>
      </c>
      <c r="P8" s="66" t="s">
        <v>425</v>
      </c>
    </row>
    <row r="9" spans="1:22" ht="22.5">
      <c r="A9" s="6" t="s">
        <v>75</v>
      </c>
      <c r="B9" s="6"/>
      <c r="F9" s="66" t="s">
        <v>165</v>
      </c>
      <c r="G9" s="89"/>
      <c r="J9" s="4" t="s">
        <v>612</v>
      </c>
      <c r="L9" s="66" t="s">
        <v>155</v>
      </c>
      <c r="M9" s="66" t="s">
        <v>337</v>
      </c>
      <c r="N9" s="66" t="s">
        <v>333</v>
      </c>
      <c r="P9" s="66" t="s">
        <v>426</v>
      </c>
    </row>
    <row r="10" spans="1:22" ht="38.25">
      <c r="A10" s="6" t="s">
        <v>76</v>
      </c>
      <c r="B10" s="6"/>
      <c r="F10" s="66" t="s">
        <v>166</v>
      </c>
      <c r="G10" s="89"/>
      <c r="I10" s="61" t="s">
        <v>261</v>
      </c>
      <c r="J10" s="66" t="s">
        <v>610</v>
      </c>
      <c r="L10" s="66" t="s">
        <v>184</v>
      </c>
      <c r="M10" s="66" t="s">
        <v>338</v>
      </c>
      <c r="N10" s="66" t="s">
        <v>333</v>
      </c>
      <c r="P10" s="66" t="s">
        <v>427</v>
      </c>
    </row>
    <row r="11" spans="1:22" ht="22.5">
      <c r="A11" s="6" t="s">
        <v>77</v>
      </c>
      <c r="B11" s="6"/>
      <c r="F11" s="66" t="s">
        <v>167</v>
      </c>
      <c r="G11" s="89"/>
      <c r="I11" s="66" t="s">
        <v>257</v>
      </c>
      <c r="L11" s="66" t="s">
        <v>185</v>
      </c>
      <c r="M11" s="66" t="s">
        <v>339</v>
      </c>
      <c r="N11" s="66" t="s">
        <v>333</v>
      </c>
      <c r="P11" s="66" t="s">
        <v>428</v>
      </c>
    </row>
    <row r="12" spans="1:22">
      <c r="A12" s="6" t="s">
        <v>25</v>
      </c>
      <c r="B12" s="6"/>
      <c r="F12" s="66" t="s">
        <v>168</v>
      </c>
      <c r="G12" s="89"/>
      <c r="L12" s="66" t="s">
        <v>186</v>
      </c>
      <c r="M12" s="66" t="s">
        <v>340</v>
      </c>
      <c r="N12" s="66" t="s">
        <v>333</v>
      </c>
      <c r="P12" s="66" t="s">
        <v>429</v>
      </c>
    </row>
    <row r="13" spans="1:22" ht="12.75">
      <c r="A13" s="6" t="s">
        <v>78</v>
      </c>
      <c r="B13" s="6"/>
      <c r="F13" s="66" t="s">
        <v>169</v>
      </c>
      <c r="G13" s="89"/>
      <c r="J13" s="61" t="s">
        <v>467</v>
      </c>
      <c r="L13" s="66" t="s">
        <v>187</v>
      </c>
      <c r="M13" s="66" t="s">
        <v>341</v>
      </c>
      <c r="N13" s="66" t="s">
        <v>342</v>
      </c>
      <c r="P13" s="66" t="s">
        <v>430</v>
      </c>
    </row>
    <row r="14" spans="1:22">
      <c r="A14" s="6" t="s">
        <v>26</v>
      </c>
      <c r="B14" s="6"/>
      <c r="J14" s="66" t="s">
        <v>611</v>
      </c>
      <c r="L14" s="66" t="s">
        <v>188</v>
      </c>
      <c r="M14" s="66" t="s">
        <v>343</v>
      </c>
      <c r="N14" s="66" t="s">
        <v>342</v>
      </c>
    </row>
    <row r="15" spans="1:22">
      <c r="A15" s="6" t="s">
        <v>79</v>
      </c>
      <c r="B15" s="6"/>
      <c r="J15" s="4" t="s">
        <v>612</v>
      </c>
      <c r="L15" s="66" t="s">
        <v>189</v>
      </c>
      <c r="M15" s="66" t="s">
        <v>344</v>
      </c>
      <c r="N15" s="66" t="s">
        <v>342</v>
      </c>
    </row>
    <row r="16" spans="1:22" ht="33.75">
      <c r="A16" s="6" t="s">
        <v>80</v>
      </c>
      <c r="B16" s="6"/>
      <c r="J16" s="66" t="s">
        <v>610</v>
      </c>
      <c r="L16" s="66" t="s">
        <v>190</v>
      </c>
      <c r="M16" s="66" t="s">
        <v>345</v>
      </c>
      <c r="N16" s="66" t="s">
        <v>342</v>
      </c>
    </row>
    <row r="17" spans="1:14">
      <c r="A17" s="6" t="s">
        <v>81</v>
      </c>
      <c r="B17" s="6"/>
      <c r="L17" s="66" t="s">
        <v>191</v>
      </c>
      <c r="M17" s="66" t="s">
        <v>346</v>
      </c>
      <c r="N17" s="66" t="s">
        <v>333</v>
      </c>
    </row>
    <row r="18" spans="1:14">
      <c r="A18" s="6" t="s">
        <v>82</v>
      </c>
      <c r="B18" s="6"/>
      <c r="L18" s="66" t="s">
        <v>192</v>
      </c>
      <c r="M18" s="66" t="s">
        <v>347</v>
      </c>
      <c r="N18" s="66" t="s">
        <v>333</v>
      </c>
    </row>
    <row r="19" spans="1:14">
      <c r="A19" s="6" t="s">
        <v>83</v>
      </c>
      <c r="B19" s="6"/>
      <c r="L19" s="66" t="s">
        <v>193</v>
      </c>
      <c r="M19" s="66" t="s">
        <v>348</v>
      </c>
      <c r="N19" s="66" t="s">
        <v>333</v>
      </c>
    </row>
    <row r="20" spans="1:14">
      <c r="A20" s="6" t="s">
        <v>84</v>
      </c>
      <c r="B20" s="6"/>
      <c r="L20" s="66" t="s">
        <v>194</v>
      </c>
      <c r="M20" s="66" t="s">
        <v>349</v>
      </c>
      <c r="N20" s="66" t="s">
        <v>342</v>
      </c>
    </row>
    <row r="21" spans="1:14">
      <c r="A21" s="6" t="s">
        <v>85</v>
      </c>
      <c r="B21" s="6"/>
      <c r="L21" s="66" t="s">
        <v>195</v>
      </c>
      <c r="M21" s="66" t="s">
        <v>350</v>
      </c>
      <c r="N21" s="66" t="s">
        <v>333</v>
      </c>
    </row>
    <row r="22" spans="1:14">
      <c r="A22" s="6" t="s">
        <v>86</v>
      </c>
      <c r="B22" s="6"/>
      <c r="M22" s="66" t="s">
        <v>351</v>
      </c>
      <c r="N22" s="66" t="s">
        <v>333</v>
      </c>
    </row>
    <row r="23" spans="1:14">
      <c r="A23" s="6" t="s">
        <v>87</v>
      </c>
      <c r="B23" s="6"/>
      <c r="M23" s="66" t="s">
        <v>352</v>
      </c>
      <c r="N23" s="66" t="s">
        <v>362</v>
      </c>
    </row>
    <row r="24" spans="1:14">
      <c r="A24" s="6" t="s">
        <v>88</v>
      </c>
      <c r="B24" s="6"/>
      <c r="M24" s="66" t="s">
        <v>353</v>
      </c>
      <c r="N24" s="66" t="s">
        <v>297</v>
      </c>
    </row>
    <row r="25" spans="1:14">
      <c r="A25" s="6" t="s">
        <v>89</v>
      </c>
      <c r="B25" s="6"/>
      <c r="M25" s="66" t="s">
        <v>354</v>
      </c>
      <c r="N25" s="66" t="s">
        <v>297</v>
      </c>
    </row>
    <row r="26" spans="1:14">
      <c r="A26" s="6" t="s">
        <v>90</v>
      </c>
      <c r="B26" s="6"/>
      <c r="M26" s="66" t="s">
        <v>355</v>
      </c>
      <c r="N26" s="66" t="s">
        <v>297</v>
      </c>
    </row>
    <row r="27" spans="1:14">
      <c r="A27" s="6" t="s">
        <v>91</v>
      </c>
      <c r="B27" s="6"/>
      <c r="M27" s="66" t="s">
        <v>356</v>
      </c>
      <c r="N27" s="66" t="s">
        <v>297</v>
      </c>
    </row>
    <row r="28" spans="1:14">
      <c r="A28" s="6" t="s">
        <v>92</v>
      </c>
      <c r="B28" s="6"/>
      <c r="M28" s="66" t="s">
        <v>357</v>
      </c>
      <c r="N28" s="66" t="s">
        <v>363</v>
      </c>
    </row>
    <row r="29" spans="1:14">
      <c r="A29" s="6" t="s">
        <v>93</v>
      </c>
      <c r="B29" s="6"/>
      <c r="M29" s="66" t="s">
        <v>358</v>
      </c>
      <c r="N29" s="66"/>
    </row>
    <row r="30" spans="1:14">
      <c r="A30" s="6" t="s">
        <v>94</v>
      </c>
      <c r="B30" s="6"/>
      <c r="M30" s="8"/>
      <c r="N30" s="8"/>
    </row>
    <row r="31" spans="1:14">
      <c r="A31" s="6" t="s">
        <v>95</v>
      </c>
      <c r="B31" s="6"/>
    </row>
    <row r="32" spans="1:14">
      <c r="A32" s="6" t="s">
        <v>96</v>
      </c>
      <c r="B32" s="6"/>
    </row>
    <row r="33" spans="1:2">
      <c r="A33" s="6" t="s">
        <v>97</v>
      </c>
      <c r="B33" s="6"/>
    </row>
    <row r="34" spans="1:2">
      <c r="A34" s="6" t="s">
        <v>98</v>
      </c>
      <c r="B34" s="6"/>
    </row>
    <row r="35" spans="1:2">
      <c r="A35" s="6" t="s">
        <v>62</v>
      </c>
      <c r="B35" s="6"/>
    </row>
    <row r="36" spans="1:2">
      <c r="A36" s="6" t="s">
        <v>63</v>
      </c>
      <c r="B36" s="6"/>
    </row>
    <row r="37" spans="1:2">
      <c r="A37" s="6" t="s">
        <v>64</v>
      </c>
      <c r="B37" s="6"/>
    </row>
    <row r="38" spans="1:2">
      <c r="A38" s="6" t="s">
        <v>65</v>
      </c>
      <c r="B38" s="6"/>
    </row>
    <row r="39" spans="1:2">
      <c r="A39" s="6" t="s">
        <v>66</v>
      </c>
      <c r="B39" s="6"/>
    </row>
    <row r="40" spans="1:2">
      <c r="A40" s="6" t="s">
        <v>67</v>
      </c>
      <c r="B40" s="222"/>
    </row>
    <row r="41" spans="1:2">
      <c r="A41" s="6" t="s">
        <v>99</v>
      </c>
      <c r="B41" s="6"/>
    </row>
    <row r="42" spans="1:2">
      <c r="A42" s="6" t="s">
        <v>100</v>
      </c>
      <c r="B42" s="6"/>
    </row>
    <row r="43" spans="1:2">
      <c r="A43" s="6" t="s">
        <v>101</v>
      </c>
      <c r="B43" s="6"/>
    </row>
    <row r="44" spans="1:2">
      <c r="A44" s="6" t="s">
        <v>102</v>
      </c>
      <c r="B44" s="6"/>
    </row>
    <row r="45" spans="1:2">
      <c r="A45" s="6" t="s">
        <v>103</v>
      </c>
      <c r="B45" s="6"/>
    </row>
    <row r="46" spans="1:2">
      <c r="A46" s="6" t="s">
        <v>124</v>
      </c>
      <c r="B46" s="6"/>
    </row>
    <row r="47" spans="1:2">
      <c r="A47" s="6" t="s">
        <v>125</v>
      </c>
      <c r="B47" s="6"/>
    </row>
    <row r="48" spans="1:2">
      <c r="A48" s="6" t="s">
        <v>126</v>
      </c>
      <c r="B48" s="6"/>
    </row>
    <row r="49" spans="1:2">
      <c r="A49" s="6" t="s">
        <v>104</v>
      </c>
      <c r="B49" s="6"/>
    </row>
    <row r="50" spans="1:2">
      <c r="A50" s="6" t="s">
        <v>105</v>
      </c>
      <c r="B50" s="6"/>
    </row>
    <row r="51" spans="1:2">
      <c r="A51" s="6" t="s">
        <v>106</v>
      </c>
      <c r="B51" s="6"/>
    </row>
    <row r="52" spans="1:2">
      <c r="A52" s="6" t="s">
        <v>107</v>
      </c>
      <c r="B52" s="6"/>
    </row>
    <row r="53" spans="1:2">
      <c r="A53" s="6" t="s">
        <v>108</v>
      </c>
      <c r="B53" s="6"/>
    </row>
    <row r="54" spans="1:2">
      <c r="A54" s="6" t="s">
        <v>109</v>
      </c>
      <c r="B54" s="6"/>
    </row>
    <row r="55" spans="1:2">
      <c r="A55" s="6" t="s">
        <v>110</v>
      </c>
      <c r="B55" s="6"/>
    </row>
    <row r="56" spans="1:2">
      <c r="A56" s="6" t="s">
        <v>111</v>
      </c>
      <c r="B56" s="6"/>
    </row>
    <row r="57" spans="1:2">
      <c r="A57" s="6" t="s">
        <v>112</v>
      </c>
      <c r="B57" s="6"/>
    </row>
    <row r="58" spans="1:2">
      <c r="A58" s="6" t="s">
        <v>113</v>
      </c>
      <c r="B58" s="6"/>
    </row>
    <row r="59" spans="1:2">
      <c r="A59" s="6" t="s">
        <v>114</v>
      </c>
      <c r="B59" s="6"/>
    </row>
    <row r="60" spans="1:2">
      <c r="A60" s="6" t="s">
        <v>57</v>
      </c>
      <c r="B60" s="6"/>
    </row>
    <row r="61" spans="1:2">
      <c r="A61" s="6" t="s">
        <v>115</v>
      </c>
      <c r="B61" s="6"/>
    </row>
    <row r="62" spans="1:2">
      <c r="A62" s="6" t="s">
        <v>116</v>
      </c>
      <c r="B62" s="6"/>
    </row>
    <row r="63" spans="1:2">
      <c r="A63" s="6" t="s">
        <v>117</v>
      </c>
      <c r="B63" s="6"/>
    </row>
    <row r="64" spans="1:2">
      <c r="A64" s="6" t="s">
        <v>118</v>
      </c>
      <c r="B64" s="6"/>
    </row>
    <row r="65" spans="1:2">
      <c r="A65" s="6" t="s">
        <v>119</v>
      </c>
      <c r="B65" s="6"/>
    </row>
    <row r="66" spans="1:2">
      <c r="A66" s="6" t="s">
        <v>120</v>
      </c>
      <c r="B66" s="6"/>
    </row>
    <row r="67" spans="1:2">
      <c r="A67" s="6" t="s">
        <v>121</v>
      </c>
      <c r="B67" s="6"/>
    </row>
    <row r="68" spans="1:2">
      <c r="A68" s="6" t="s">
        <v>122</v>
      </c>
      <c r="B68" s="6"/>
    </row>
    <row r="69" spans="1:2">
      <c r="A69" s="6" t="s">
        <v>123</v>
      </c>
      <c r="B69" s="6"/>
    </row>
    <row r="70" spans="1:2">
      <c r="A70" s="6" t="s">
        <v>127</v>
      </c>
      <c r="B70" s="6"/>
    </row>
    <row r="71" spans="1:2">
      <c r="A71" s="6" t="s">
        <v>128</v>
      </c>
      <c r="B71" s="6"/>
    </row>
    <row r="72" spans="1:2">
      <c r="A72" s="6" t="s">
        <v>129</v>
      </c>
      <c r="B72" s="6"/>
    </row>
    <row r="73" spans="1:2">
      <c r="A73" s="6" t="s">
        <v>130</v>
      </c>
      <c r="B73" s="6"/>
    </row>
    <row r="74" spans="1:2">
      <c r="A74" s="6" t="s">
        <v>131</v>
      </c>
      <c r="B74" s="6"/>
    </row>
    <row r="75" spans="1:2">
      <c r="A75" s="6" t="s">
        <v>132</v>
      </c>
      <c r="B75" s="6"/>
    </row>
    <row r="76" spans="1:2">
      <c r="A76" s="6" t="s">
        <v>133</v>
      </c>
      <c r="B76" s="6"/>
    </row>
    <row r="77" spans="1:2">
      <c r="A77" s="6" t="s">
        <v>61</v>
      </c>
      <c r="B77" s="222"/>
    </row>
    <row r="78" spans="1:2">
      <c r="A78" s="6" t="s">
        <v>134</v>
      </c>
      <c r="B78" s="6"/>
    </row>
    <row r="79" spans="1:2">
      <c r="A79" s="6" t="s">
        <v>135</v>
      </c>
      <c r="B79" s="222"/>
    </row>
    <row r="80" spans="1:2">
      <c r="A80" s="6" t="s">
        <v>136</v>
      </c>
      <c r="B80" s="6"/>
    </row>
    <row r="81" spans="1:2">
      <c r="A81" s="6" t="s">
        <v>0</v>
      </c>
      <c r="B81" s="6"/>
    </row>
    <row r="82" spans="1:2">
      <c r="A82" s="6" t="s">
        <v>1</v>
      </c>
      <c r="B82" s="6"/>
    </row>
    <row r="83" spans="1:2">
      <c r="A83" s="6" t="s">
        <v>2</v>
      </c>
      <c r="B83" s="6"/>
    </row>
    <row r="84" spans="1:2">
      <c r="A84" s="6" t="s">
        <v>3</v>
      </c>
      <c r="B84" s="6"/>
    </row>
    <row r="85" spans="1:2">
      <c r="A85" s="6" t="s">
        <v>4</v>
      </c>
      <c r="B85" s="6"/>
    </row>
  </sheetData>
  <sheetProtection formatColumns="0" formatRows="0"/>
  <mergeCells count="2">
    <mergeCell ref="M1:N1"/>
    <mergeCell ref="Q1:R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Q57"/>
  <sheetViews>
    <sheetView showGridLines="0" zoomScaleNormal="100" workbookViewId="0">
      <selection activeCell="A24" sqref="A24:IV25"/>
    </sheetView>
  </sheetViews>
  <sheetFormatPr defaultRowHeight="11.25"/>
  <cols>
    <col min="1" max="1" width="16.5703125" bestFit="1" customWidth="1"/>
    <col min="2" max="3" width="10" bestFit="1" customWidth="1"/>
    <col min="5" max="5" width="105.42578125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2" s="46" customFormat="1">
      <c r="A2" s="46" t="s">
        <v>145</v>
      </c>
      <c r="B2" s="46" t="s">
        <v>196</v>
      </c>
    </row>
    <row r="3" spans="1:12">
      <c r="D3" s="155"/>
      <c r="E3" s="155"/>
      <c r="F3" s="155"/>
      <c r="G3" s="155"/>
      <c r="H3" s="155"/>
    </row>
    <row r="4" spans="1:12" s="47" customFormat="1" ht="15" customHeight="1">
      <c r="C4" s="71"/>
      <c r="D4" s="376"/>
      <c r="E4" s="396"/>
      <c r="F4" s="243">
        <v>1</v>
      </c>
      <c r="G4" s="156"/>
      <c r="H4" s="302"/>
      <c r="I4" s="303"/>
    </row>
    <row r="5" spans="1:12" s="47" customFormat="1" ht="15" customHeight="1">
      <c r="C5" s="71"/>
      <c r="D5" s="376"/>
      <c r="E5" s="396"/>
      <c r="F5" s="252"/>
      <c r="G5" s="254" t="s">
        <v>197</v>
      </c>
      <c r="H5" s="300"/>
      <c r="I5" s="193"/>
    </row>
    <row r="6" spans="1:12">
      <c r="C6" s="59"/>
      <c r="D6" s="157"/>
      <c r="E6" s="157"/>
      <c r="F6" s="157"/>
      <c r="G6" s="157"/>
      <c r="H6" s="157"/>
    </row>
    <row r="8" spans="1:12" s="46" customFormat="1">
      <c r="A8" s="46" t="s">
        <v>142</v>
      </c>
    </row>
    <row r="10" spans="1:12" s="14" customFormat="1" ht="15" customHeight="1">
      <c r="C10" s="74"/>
      <c r="D10" s="227"/>
      <c r="E10" s="228"/>
      <c r="F10" s="304"/>
    </row>
    <row r="13" spans="1:12" s="46" customFormat="1">
      <c r="A13" s="46" t="s">
        <v>156</v>
      </c>
    </row>
    <row r="14" spans="1:12" s="70" customFormat="1"/>
    <row r="16" spans="1:12" ht="15" customHeight="1">
      <c r="A16" s="390" t="s">
        <v>7</v>
      </c>
      <c r="B16" s="68"/>
      <c r="C16" s="72"/>
      <c r="D16" s="133" t="str">
        <f>A16</f>
        <v>4</v>
      </c>
      <c r="E16" s="405"/>
      <c r="F16" s="405"/>
      <c r="G16" s="405"/>
      <c r="H16" s="405"/>
      <c r="I16" s="405"/>
      <c r="J16" s="405"/>
      <c r="K16" s="405"/>
      <c r="L16" s="165"/>
    </row>
    <row r="17" spans="1:13" ht="15" customHeight="1">
      <c r="A17" s="390"/>
      <c r="B17" s="68"/>
      <c r="C17" s="72"/>
      <c r="D17" s="134" t="str">
        <f>A16&amp;".1"</f>
        <v>4.1</v>
      </c>
      <c r="E17" s="138" t="s">
        <v>205</v>
      </c>
      <c r="F17" s="225"/>
      <c r="G17" s="118"/>
      <c r="H17" s="168" t="s">
        <v>271</v>
      </c>
      <c r="I17" s="168" t="s">
        <v>271</v>
      </c>
      <c r="J17" s="168" t="s">
        <v>271</v>
      </c>
      <c r="K17" s="224"/>
      <c r="L17" s="165"/>
    </row>
    <row r="18" spans="1:13" ht="15" customHeight="1">
      <c r="A18" s="403"/>
      <c r="B18" s="68"/>
      <c r="C18" s="72"/>
      <c r="D18" s="134" t="str">
        <f>A16&amp;".2"</f>
        <v>4.2</v>
      </c>
      <c r="E18" s="167" t="s">
        <v>272</v>
      </c>
      <c r="F18" s="225"/>
      <c r="G18" s="118" t="s">
        <v>470</v>
      </c>
      <c r="H18" s="224"/>
      <c r="I18" s="224"/>
      <c r="J18" s="224"/>
      <c r="K18" s="168" t="s">
        <v>271</v>
      </c>
      <c r="L18" s="165"/>
    </row>
    <row r="22" spans="1:13" s="46" customFormat="1">
      <c r="A22" s="46" t="s">
        <v>273</v>
      </c>
    </row>
    <row r="23" spans="1:13">
      <c r="G23" s="154"/>
      <c r="H23" s="154"/>
    </row>
    <row r="24" spans="1:13" ht="28.5" customHeight="1">
      <c r="A24" s="390" t="s">
        <v>6</v>
      </c>
      <c r="B24" s="68"/>
      <c r="C24" s="137"/>
      <c r="D24" s="133" t="str">
        <f>A24</f>
        <v>3</v>
      </c>
      <c r="E24" s="404" t="s">
        <v>600</v>
      </c>
      <c r="F24" s="404"/>
      <c r="G24" s="404"/>
      <c r="H24" s="404"/>
      <c r="I24" s="404"/>
      <c r="J24" s="404"/>
      <c r="K24" s="404"/>
      <c r="L24" s="165"/>
      <c r="M24" s="59"/>
    </row>
    <row r="25" spans="1:13" ht="15" customHeight="1">
      <c r="A25" s="403"/>
      <c r="B25" s="68"/>
      <c r="C25" s="72"/>
      <c r="D25" s="134" t="str">
        <f>A24&amp;".1"</f>
        <v>3.1</v>
      </c>
      <c r="E25" s="138" t="s">
        <v>205</v>
      </c>
      <c r="F25" s="225"/>
      <c r="G25" s="118"/>
      <c r="H25" s="168" t="s">
        <v>271</v>
      </c>
      <c r="I25" s="168" t="s">
        <v>271</v>
      </c>
      <c r="J25" s="168" t="s">
        <v>271</v>
      </c>
      <c r="K25" s="224"/>
      <c r="L25" s="165"/>
      <c r="M25" s="59"/>
    </row>
    <row r="28" spans="1:13" s="46" customFormat="1">
      <c r="A28" s="46" t="s">
        <v>241</v>
      </c>
    </row>
    <row r="30" spans="1:13" s="47" customFormat="1" ht="15" customHeight="1">
      <c r="A30" s="159"/>
      <c r="B30" s="140"/>
      <c r="C30" s="136"/>
      <c r="D30" s="135"/>
      <c r="E30" s="171"/>
      <c r="F30" s="170" t="s">
        <v>293</v>
      </c>
      <c r="G30" s="178"/>
      <c r="H30" s="305"/>
    </row>
    <row r="32" spans="1:13" s="46" customFormat="1">
      <c r="A32" s="46" t="s">
        <v>242</v>
      </c>
    </row>
    <row r="34" spans="1:17" s="47" customFormat="1" ht="15" customHeight="1">
      <c r="A34" s="159"/>
      <c r="B34" s="140"/>
      <c r="C34" s="136"/>
      <c r="D34" s="135"/>
      <c r="E34" s="119"/>
      <c r="F34" s="170" t="s">
        <v>412</v>
      </c>
      <c r="G34" s="178"/>
      <c r="H34" s="305"/>
    </row>
    <row r="36" spans="1:17" s="46" customFormat="1">
      <c r="A36" s="46" t="s">
        <v>455</v>
      </c>
    </row>
    <row r="38" spans="1:17" s="47" customFormat="1" ht="15" customHeight="1">
      <c r="A38" s="218"/>
      <c r="B38" s="140"/>
      <c r="C38" s="136"/>
      <c r="D38" s="135"/>
      <c r="E38" s="231"/>
      <c r="F38" s="170" t="s">
        <v>293</v>
      </c>
      <c r="G38" s="178"/>
      <c r="H38" s="305"/>
    </row>
    <row r="41" spans="1:17" s="46" customFormat="1">
      <c r="A41" s="46" t="s">
        <v>365</v>
      </c>
      <c r="B41" s="46" t="s">
        <v>366</v>
      </c>
      <c r="C41" s="46" t="s">
        <v>367</v>
      </c>
    </row>
    <row r="43" spans="1:17" s="47" customFormat="1" ht="15" customHeight="1">
      <c r="A43" s="172"/>
      <c r="B43" s="140"/>
      <c r="C43" s="136"/>
      <c r="D43" s="397" t="s">
        <v>60</v>
      </c>
      <c r="E43" s="400"/>
      <c r="F43" s="189"/>
      <c r="G43" s="135"/>
      <c r="H43" s="184" t="s">
        <v>322</v>
      </c>
      <c r="I43" s="183"/>
      <c r="J43" s="189"/>
      <c r="K43" s="185"/>
      <c r="L43" s="186"/>
      <c r="M43" s="187"/>
      <c r="N43" s="188"/>
      <c r="O43" s="177">
        <f>SUM(O44:O46)</f>
        <v>0</v>
      </c>
      <c r="P43" s="177">
        <f>nerr(O43/List02_costs_OPS)*100</f>
        <v>0</v>
      </c>
      <c r="Q43" s="192"/>
    </row>
    <row r="44" spans="1:17" s="47" customFormat="1" ht="15" customHeight="1">
      <c r="A44" s="172"/>
      <c r="B44" s="140"/>
      <c r="C44" s="136"/>
      <c r="D44" s="398"/>
      <c r="E44" s="400"/>
      <c r="F44" s="190"/>
      <c r="G44" s="397" t="s">
        <v>60</v>
      </c>
      <c r="H44" s="401"/>
      <c r="I44" s="406"/>
      <c r="J44" s="190"/>
      <c r="K44" s="135" t="s">
        <v>60</v>
      </c>
      <c r="L44" s="119"/>
      <c r="M44" s="178"/>
      <c r="N44" s="171"/>
      <c r="O44" s="178"/>
      <c r="P44" s="244" t="s">
        <v>271</v>
      </c>
      <c r="Q44" s="192"/>
    </row>
    <row r="45" spans="1:17" s="47" customFormat="1" ht="15" customHeight="1">
      <c r="A45" s="172"/>
      <c r="B45" s="140"/>
      <c r="C45" s="136"/>
      <c r="D45" s="398"/>
      <c r="E45" s="400"/>
      <c r="F45" s="190"/>
      <c r="G45" s="399"/>
      <c r="H45" s="402"/>
      <c r="I45" s="407"/>
      <c r="J45" s="190"/>
      <c r="K45" s="181"/>
      <c r="L45" s="179" t="s">
        <v>364</v>
      </c>
      <c r="M45" s="179"/>
      <c r="N45" s="179"/>
      <c r="O45" s="179"/>
      <c r="P45" s="180"/>
      <c r="Q45" s="192"/>
    </row>
    <row r="46" spans="1:17" s="47" customFormat="1" ht="15" customHeight="1">
      <c r="A46" s="172"/>
      <c r="B46" s="140"/>
      <c r="C46" s="136"/>
      <c r="D46" s="399"/>
      <c r="E46" s="400"/>
      <c r="F46" s="191"/>
      <c r="G46" s="181"/>
      <c r="H46" s="179" t="s">
        <v>323</v>
      </c>
      <c r="I46" s="179"/>
      <c r="J46" s="179"/>
      <c r="K46" s="179"/>
      <c r="L46" s="179"/>
      <c r="M46" s="179"/>
      <c r="N46" s="179"/>
      <c r="O46" s="179"/>
      <c r="P46" s="180"/>
      <c r="Q46" s="192"/>
    </row>
    <row r="49" spans="1:7" s="46" customFormat="1">
      <c r="A49" s="46" t="s">
        <v>442</v>
      </c>
    </row>
    <row r="51" spans="1:7" s="47" customFormat="1" ht="15" customHeight="1">
      <c r="A51" s="216"/>
      <c r="B51" s="140"/>
      <c r="D51" s="135"/>
      <c r="E51" s="118"/>
      <c r="F51" s="119"/>
      <c r="G51" s="192"/>
    </row>
    <row r="54" spans="1:7" s="46" customFormat="1">
      <c r="A54" s="46" t="s">
        <v>574</v>
      </c>
    </row>
    <row r="56" spans="1:7" s="47" customFormat="1" ht="15" customHeight="1">
      <c r="A56" s="387" t="s">
        <v>489</v>
      </c>
      <c r="B56" s="140"/>
      <c r="D56" s="237" t="str">
        <f>A56&amp;".1"</f>
        <v>2.1.1</v>
      </c>
      <c r="E56" s="238" t="s">
        <v>583</v>
      </c>
      <c r="F56" s="241"/>
      <c r="G56" s="239" t="s">
        <v>567</v>
      </c>
    </row>
    <row r="57" spans="1:7" s="47" customFormat="1" ht="15" customHeight="1">
      <c r="A57" s="387"/>
      <c r="B57" s="140"/>
      <c r="D57" s="237" t="str">
        <f>A56&amp;".2"</f>
        <v>2.1.2</v>
      </c>
      <c r="E57" s="238" t="s">
        <v>584</v>
      </c>
      <c r="F57" s="241"/>
      <c r="G57" s="193"/>
    </row>
  </sheetData>
  <sheetProtection formatColumns="0" formatRows="0"/>
  <dataConsolidate/>
  <mergeCells count="12">
    <mergeCell ref="A24:A25"/>
    <mergeCell ref="E24:K24"/>
    <mergeCell ref="E16:K16"/>
    <mergeCell ref="A16:A18"/>
    <mergeCell ref="A56:A57"/>
    <mergeCell ref="I44:I45"/>
    <mergeCell ref="E4:E5"/>
    <mergeCell ref="D4:D5"/>
    <mergeCell ref="D43:D46"/>
    <mergeCell ref="E43:E46"/>
    <mergeCell ref="G44:G45"/>
    <mergeCell ref="H44:H45"/>
  </mergeCells>
  <phoneticPr fontId="8" type="noConversion"/>
  <dataValidations count="12">
    <dataValidation type="textLength" operator="lessThanOrEqual" allowBlank="1" showInputMessage="1" showErrorMessage="1" errorTitle="Ошибка" error="Допускается ввод не более 900 символов!" sqref="E34 E38 F51 I44 N43:N44 L44 H18:I18 F17:F18 E16 E30 F25 E10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E51 G17:G18 G25"/>
    <dataValidation type="decimal" allowBlank="1" showErrorMessage="1" errorTitle="Ошибка" error="Допускается ввод только неотрицательных чисел!" sqref="M43:M44 O44 G38 G30 H4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H44">
      <formula1>kind_of_purchase_method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наименование поставщика" sqref="E43:E46">
      <formula1>900</formula1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K25 K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" sqref="J18">
      <formula1>900</formula1>
    </dataValidation>
    <dataValidation type="whole" allowBlank="1" showErrorMessage="1" errorTitle="Ошибка" error="Допускается ввод только неотрицательных целых чисел!" sqref="F56">
      <formula1>0</formula1>
      <formula2>9.99999999999999E+23</formula2>
    </dataValidation>
    <dataValidation type="whole" allowBlank="1" showErrorMessage="1" errorTitle="Ошибка" error="Допускается ввод от 0 до 24!" sqref="F57">
      <formula1>0</formula1>
      <formula2>24</formula2>
    </dataValidation>
    <dataValidation type="decimal" allowBlank="1" showErrorMessage="1" errorTitle="Ошибка" error="Допускается ввод от 0 до 100%!" sqref="G34">
      <formula1>0</formula1>
      <formula2>100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7"/>
  <sheetViews>
    <sheetView showGridLines="0" zoomScaleNormal="100" workbookViewId="0"/>
  </sheetViews>
  <sheetFormatPr defaultRowHeight="11.25"/>
  <cols>
    <col min="1" max="1" width="3.7109375" style="59" customWidth="1"/>
    <col min="2" max="2" width="90.7109375" style="59" customWidth="1"/>
    <col min="3" max="16384" width="9.140625" style="59"/>
  </cols>
  <sheetData>
    <row r="1" spans="2:4">
      <c r="B1" s="77" t="s">
        <v>18</v>
      </c>
    </row>
    <row r="2" spans="2:4" ht="90">
      <c r="B2" s="85" t="s">
        <v>250</v>
      </c>
    </row>
    <row r="3" spans="2:4" ht="60.75" customHeight="1">
      <c r="B3" s="85" t="s">
        <v>475</v>
      </c>
    </row>
    <row r="4" spans="2:4" ht="33.75">
      <c r="B4" s="85" t="s">
        <v>251</v>
      </c>
    </row>
    <row r="5" spans="2:4">
      <c r="B5" s="85" t="s">
        <v>207</v>
      </c>
    </row>
    <row r="6" spans="2:4" ht="22.5">
      <c r="B6" s="85" t="s">
        <v>468</v>
      </c>
    </row>
    <row r="7" spans="2:4">
      <c r="B7" s="77" t="s">
        <v>153</v>
      </c>
    </row>
    <row r="8" spans="2:4" ht="25.5" customHeight="1">
      <c r="B8" s="85" t="s">
        <v>170</v>
      </c>
    </row>
    <row r="9" spans="2:4" ht="67.5">
      <c r="B9" s="85" t="s">
        <v>463</v>
      </c>
    </row>
    <row r="10" spans="2:4" ht="22.5">
      <c r="B10" s="85" t="s">
        <v>220</v>
      </c>
    </row>
    <row r="11" spans="2:4">
      <c r="B11" s="77" t="s">
        <v>183</v>
      </c>
    </row>
    <row r="12" spans="2:4" ht="22.5">
      <c r="B12" s="85" t="s">
        <v>507</v>
      </c>
    </row>
    <row r="13" spans="2:4" ht="22.5">
      <c r="B13" s="85" t="s">
        <v>508</v>
      </c>
    </row>
    <row r="14" spans="2:4">
      <c r="B14" s="85" t="s">
        <v>252</v>
      </c>
      <c r="D14" s="148"/>
    </row>
    <row r="15" spans="2:4" ht="33.75">
      <c r="B15" s="85" t="s">
        <v>509</v>
      </c>
    </row>
    <row r="16" spans="2:4">
      <c r="B16" s="77" t="s">
        <v>371</v>
      </c>
    </row>
    <row r="17" spans="2:2" ht="56.25">
      <c r="B17" s="85" t="s">
        <v>456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16" customWidth="1"/>
  </cols>
  <sheetData>
    <row r="1" spans="1:27" ht="10.5" customHeight="1">
      <c r="AA1" s="116" t="s">
        <v>231</v>
      </c>
    </row>
    <row r="2" spans="1:27" ht="16.5" customHeight="1">
      <c r="B2" s="349" t="str">
        <f>"Код шаблона: " &amp; GetCode()</f>
        <v>Код шаблона: JKH.OPEN.INFO.BALANCE.HVS</v>
      </c>
      <c r="C2" s="349"/>
      <c r="D2" s="349"/>
      <c r="E2" s="349"/>
      <c r="F2" s="349"/>
      <c r="G2" s="349"/>
      <c r="V2" s="59"/>
    </row>
    <row r="3" spans="1:27" ht="18" customHeight="1">
      <c r="B3" s="350" t="str">
        <f>"Версия " &amp; GetVersion()</f>
        <v>Версия 6.0.3</v>
      </c>
      <c r="C3" s="350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V3" s="59"/>
      <c r="W3" s="59"/>
      <c r="X3" s="59"/>
      <c r="Y3" s="59"/>
    </row>
    <row r="4" spans="1:27" ht="6" customHeight="1"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</row>
    <row r="5" spans="1:27" ht="32.25" customHeight="1">
      <c r="B5" s="351" t="s">
        <v>505</v>
      </c>
      <c r="C5" s="352"/>
      <c r="D5" s="352"/>
      <c r="E5" s="352"/>
      <c r="F5" s="352"/>
      <c r="G5" s="352"/>
      <c r="H5" s="352"/>
      <c r="I5" s="352"/>
      <c r="J5" s="352"/>
      <c r="K5" s="352"/>
      <c r="L5" s="352"/>
      <c r="M5" s="352"/>
      <c r="N5" s="352"/>
      <c r="O5" s="352"/>
      <c r="P5" s="352"/>
      <c r="Q5" s="352"/>
      <c r="R5" s="352"/>
      <c r="S5" s="352"/>
      <c r="T5" s="352"/>
      <c r="U5" s="352"/>
      <c r="V5" s="352"/>
      <c r="W5" s="352"/>
      <c r="X5" s="352"/>
      <c r="Y5" s="353"/>
    </row>
    <row r="6" spans="1:27" ht="9.75" customHeight="1">
      <c r="A6" s="59"/>
      <c r="B6" s="115"/>
      <c r="C6" s="114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6"/>
    </row>
    <row r="7" spans="1:27" ht="15" hidden="1" customHeight="1">
      <c r="A7" s="59"/>
      <c r="B7" s="115"/>
      <c r="C7" s="114"/>
      <c r="D7" s="97"/>
      <c r="E7" s="354" t="s">
        <v>237</v>
      </c>
      <c r="F7" s="354"/>
      <c r="G7" s="354"/>
      <c r="H7" s="354"/>
      <c r="I7" s="354"/>
      <c r="J7" s="354"/>
      <c r="K7" s="354"/>
      <c r="L7" s="354"/>
      <c r="M7" s="354"/>
      <c r="N7" s="354"/>
      <c r="O7" s="354"/>
      <c r="P7" s="354"/>
      <c r="Q7" s="354"/>
      <c r="R7" s="354"/>
      <c r="S7" s="354"/>
      <c r="T7" s="354"/>
      <c r="U7" s="354"/>
      <c r="V7" s="354"/>
      <c r="W7" s="354"/>
      <c r="X7" s="354"/>
      <c r="Y7" s="96"/>
    </row>
    <row r="8" spans="1:27" ht="15" hidden="1" customHeight="1">
      <c r="A8" s="59"/>
      <c r="B8" s="115"/>
      <c r="C8" s="114"/>
      <c r="D8" s="97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4"/>
      <c r="Q8" s="354"/>
      <c r="R8" s="354"/>
      <c r="S8" s="354"/>
      <c r="T8" s="354"/>
      <c r="U8" s="354"/>
      <c r="V8" s="354"/>
      <c r="W8" s="354"/>
      <c r="X8" s="354"/>
      <c r="Y8" s="96"/>
    </row>
    <row r="9" spans="1:27" ht="15" hidden="1" customHeight="1">
      <c r="A9" s="59"/>
      <c r="B9" s="115"/>
      <c r="C9" s="114"/>
      <c r="D9" s="97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4"/>
      <c r="U9" s="354"/>
      <c r="V9" s="354"/>
      <c r="W9" s="354"/>
      <c r="X9" s="354"/>
      <c r="Y9" s="96"/>
    </row>
    <row r="10" spans="1:27" ht="10.5" hidden="1" customHeight="1">
      <c r="A10" s="59"/>
      <c r="B10" s="115"/>
      <c r="C10" s="114"/>
      <c r="D10" s="97"/>
      <c r="E10" s="354"/>
      <c r="F10" s="354"/>
      <c r="G10" s="354"/>
      <c r="H10" s="354"/>
      <c r="I10" s="354"/>
      <c r="J10" s="354"/>
      <c r="K10" s="354"/>
      <c r="L10" s="354"/>
      <c r="M10" s="354"/>
      <c r="N10" s="354"/>
      <c r="O10" s="354"/>
      <c r="P10" s="354"/>
      <c r="Q10" s="354"/>
      <c r="R10" s="354"/>
      <c r="S10" s="354"/>
      <c r="T10" s="354"/>
      <c r="U10" s="354"/>
      <c r="V10" s="354"/>
      <c r="W10" s="354"/>
      <c r="X10" s="354"/>
      <c r="Y10" s="96"/>
    </row>
    <row r="11" spans="1:27" ht="27" hidden="1" customHeight="1">
      <c r="A11" s="59"/>
      <c r="B11" s="115"/>
      <c r="C11" s="114"/>
      <c r="D11" s="97"/>
      <c r="E11" s="354"/>
      <c r="F11" s="354"/>
      <c r="G11" s="354"/>
      <c r="H11" s="354"/>
      <c r="I11" s="354"/>
      <c r="J11" s="354"/>
      <c r="K11" s="354"/>
      <c r="L11" s="354"/>
      <c r="M11" s="354"/>
      <c r="N11" s="354"/>
      <c r="O11" s="354"/>
      <c r="P11" s="354"/>
      <c r="Q11" s="354"/>
      <c r="R11" s="354"/>
      <c r="S11" s="354"/>
      <c r="T11" s="354"/>
      <c r="U11" s="354"/>
      <c r="V11" s="354"/>
      <c r="W11" s="354"/>
      <c r="X11" s="354"/>
      <c r="Y11" s="96"/>
    </row>
    <row r="12" spans="1:27" ht="12" hidden="1" customHeight="1">
      <c r="A12" s="59"/>
      <c r="B12" s="115"/>
      <c r="C12" s="114"/>
      <c r="D12" s="97"/>
      <c r="E12" s="354"/>
      <c r="F12" s="354"/>
      <c r="G12" s="354"/>
      <c r="H12" s="354"/>
      <c r="I12" s="354"/>
      <c r="J12" s="354"/>
      <c r="K12" s="354"/>
      <c r="L12" s="354"/>
      <c r="M12" s="354"/>
      <c r="N12" s="354"/>
      <c r="O12" s="354"/>
      <c r="P12" s="354"/>
      <c r="Q12" s="354"/>
      <c r="R12" s="354"/>
      <c r="S12" s="354"/>
      <c r="T12" s="354"/>
      <c r="U12" s="354"/>
      <c r="V12" s="354"/>
      <c r="W12" s="354"/>
      <c r="X12" s="354"/>
      <c r="Y12" s="96"/>
    </row>
    <row r="13" spans="1:27" ht="38.25" hidden="1" customHeight="1">
      <c r="A13" s="59"/>
      <c r="B13" s="115"/>
      <c r="C13" s="114"/>
      <c r="D13" s="97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4"/>
      <c r="T13" s="354"/>
      <c r="U13" s="354"/>
      <c r="V13" s="354"/>
      <c r="W13" s="354"/>
      <c r="X13" s="354"/>
      <c r="Y13" s="110"/>
    </row>
    <row r="14" spans="1:27" ht="15" hidden="1" customHeight="1">
      <c r="A14" s="59"/>
      <c r="B14" s="115"/>
      <c r="C14" s="114"/>
      <c r="D14" s="97"/>
      <c r="E14" s="354"/>
      <c r="F14" s="354"/>
      <c r="G14" s="354"/>
      <c r="H14" s="354"/>
      <c r="I14" s="354"/>
      <c r="J14" s="354"/>
      <c r="K14" s="354"/>
      <c r="L14" s="354"/>
      <c r="M14" s="354"/>
      <c r="N14" s="354"/>
      <c r="O14" s="354"/>
      <c r="P14" s="354"/>
      <c r="Q14" s="354"/>
      <c r="R14" s="354"/>
      <c r="S14" s="354"/>
      <c r="T14" s="354"/>
      <c r="U14" s="354"/>
      <c r="V14" s="354"/>
      <c r="W14" s="354"/>
      <c r="X14" s="354"/>
      <c r="Y14" s="96"/>
    </row>
    <row r="15" spans="1:27" ht="15" hidden="1">
      <c r="A15" s="59"/>
      <c r="B15" s="115"/>
      <c r="C15" s="114"/>
      <c r="D15" s="97"/>
      <c r="E15" s="354"/>
      <c r="F15" s="354"/>
      <c r="G15" s="354"/>
      <c r="H15" s="354"/>
      <c r="I15" s="354"/>
      <c r="J15" s="354"/>
      <c r="K15" s="354"/>
      <c r="L15" s="354"/>
      <c r="M15" s="354"/>
      <c r="N15" s="354"/>
      <c r="O15" s="354"/>
      <c r="P15" s="354"/>
      <c r="Q15" s="354"/>
      <c r="R15" s="354"/>
      <c r="S15" s="354"/>
      <c r="T15" s="354"/>
      <c r="U15" s="354"/>
      <c r="V15" s="354"/>
      <c r="W15" s="354"/>
      <c r="X15" s="354"/>
      <c r="Y15" s="96"/>
    </row>
    <row r="16" spans="1:27" ht="15" hidden="1">
      <c r="A16" s="59"/>
      <c r="B16" s="115"/>
      <c r="C16" s="114"/>
      <c r="D16" s="97"/>
      <c r="E16" s="354"/>
      <c r="F16" s="354"/>
      <c r="G16" s="354"/>
      <c r="H16" s="354"/>
      <c r="I16" s="354"/>
      <c r="J16" s="354"/>
      <c r="K16" s="354"/>
      <c r="L16" s="354"/>
      <c r="M16" s="354"/>
      <c r="N16" s="354"/>
      <c r="O16" s="354"/>
      <c r="P16" s="354"/>
      <c r="Q16" s="354"/>
      <c r="R16" s="354"/>
      <c r="S16" s="354"/>
      <c r="T16" s="354"/>
      <c r="U16" s="354"/>
      <c r="V16" s="354"/>
      <c r="W16" s="354"/>
      <c r="X16" s="354"/>
      <c r="Y16" s="96"/>
    </row>
    <row r="17" spans="1:25" ht="15" hidden="1" customHeight="1">
      <c r="A17" s="59"/>
      <c r="B17" s="115"/>
      <c r="C17" s="114"/>
      <c r="D17" s="97"/>
      <c r="E17" s="354"/>
      <c r="F17" s="354"/>
      <c r="G17" s="354"/>
      <c r="H17" s="354"/>
      <c r="I17" s="354"/>
      <c r="J17" s="354"/>
      <c r="K17" s="354"/>
      <c r="L17" s="354"/>
      <c r="M17" s="354"/>
      <c r="N17" s="354"/>
      <c r="O17" s="354"/>
      <c r="P17" s="354"/>
      <c r="Q17" s="354"/>
      <c r="R17" s="354"/>
      <c r="S17" s="354"/>
      <c r="T17" s="354"/>
      <c r="U17" s="354"/>
      <c r="V17" s="354"/>
      <c r="W17" s="354"/>
      <c r="X17" s="354"/>
      <c r="Y17" s="96"/>
    </row>
    <row r="18" spans="1:25" ht="15" hidden="1">
      <c r="A18" s="59"/>
      <c r="B18" s="115"/>
      <c r="C18" s="114"/>
      <c r="D18" s="97"/>
      <c r="E18" s="354"/>
      <c r="F18" s="354"/>
      <c r="G18" s="354"/>
      <c r="H18" s="354"/>
      <c r="I18" s="354"/>
      <c r="J18" s="354"/>
      <c r="K18" s="354"/>
      <c r="L18" s="354"/>
      <c r="M18" s="354"/>
      <c r="N18" s="354"/>
      <c r="O18" s="354"/>
      <c r="P18" s="354"/>
      <c r="Q18" s="354"/>
      <c r="R18" s="354"/>
      <c r="S18" s="354"/>
      <c r="T18" s="354"/>
      <c r="U18" s="354"/>
      <c r="V18" s="354"/>
      <c r="W18" s="354"/>
      <c r="X18" s="354"/>
      <c r="Y18" s="96"/>
    </row>
    <row r="19" spans="1:25" ht="59.25" hidden="1" customHeight="1">
      <c r="A19" s="59"/>
      <c r="B19" s="115"/>
      <c r="C19" s="114"/>
      <c r="D19" s="103"/>
      <c r="E19" s="354"/>
      <c r="F19" s="354"/>
      <c r="G19" s="354"/>
      <c r="H19" s="354"/>
      <c r="I19" s="354"/>
      <c r="J19" s="354"/>
      <c r="K19" s="354"/>
      <c r="L19" s="354"/>
      <c r="M19" s="354"/>
      <c r="N19" s="354"/>
      <c r="O19" s="354"/>
      <c r="P19" s="354"/>
      <c r="Q19" s="354"/>
      <c r="R19" s="354"/>
      <c r="S19" s="354"/>
      <c r="T19" s="354"/>
      <c r="U19" s="354"/>
      <c r="V19" s="354"/>
      <c r="W19" s="354"/>
      <c r="X19" s="354"/>
      <c r="Y19" s="96"/>
    </row>
    <row r="20" spans="1:25" ht="15" hidden="1">
      <c r="A20" s="59"/>
      <c r="B20" s="115"/>
      <c r="C20" s="114"/>
      <c r="D20" s="103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96"/>
    </row>
    <row r="21" spans="1:25" ht="14.25" hidden="1" customHeight="1">
      <c r="A21" s="59"/>
      <c r="B21" s="115"/>
      <c r="C21" s="114"/>
      <c r="D21" s="98"/>
      <c r="E21" s="109" t="s">
        <v>229</v>
      </c>
      <c r="F21" s="347" t="s">
        <v>254</v>
      </c>
      <c r="G21" s="348"/>
      <c r="H21" s="348"/>
      <c r="I21" s="348"/>
      <c r="J21" s="348"/>
      <c r="K21" s="348"/>
      <c r="L21" s="348"/>
      <c r="M21" s="348"/>
      <c r="N21" s="97"/>
      <c r="O21" s="108" t="s">
        <v>229</v>
      </c>
      <c r="P21" s="339" t="s">
        <v>230</v>
      </c>
      <c r="Q21" s="340"/>
      <c r="R21" s="340"/>
      <c r="S21" s="340"/>
      <c r="T21" s="340"/>
      <c r="U21" s="340"/>
      <c r="V21" s="340"/>
      <c r="W21" s="340"/>
      <c r="X21" s="340"/>
      <c r="Y21" s="96"/>
    </row>
    <row r="22" spans="1:25" ht="14.25" hidden="1" customHeight="1">
      <c r="A22" s="59"/>
      <c r="B22" s="115"/>
      <c r="C22" s="114"/>
      <c r="D22" s="98"/>
      <c r="E22" s="149" t="s">
        <v>229</v>
      </c>
      <c r="F22" s="347" t="s">
        <v>232</v>
      </c>
      <c r="G22" s="348"/>
      <c r="H22" s="348"/>
      <c r="I22" s="348"/>
      <c r="J22" s="348"/>
      <c r="K22" s="348"/>
      <c r="L22" s="348"/>
      <c r="M22" s="348"/>
      <c r="N22" s="97"/>
      <c r="O22" s="111" t="s">
        <v>229</v>
      </c>
      <c r="P22" s="339" t="s">
        <v>235</v>
      </c>
      <c r="Q22" s="340"/>
      <c r="R22" s="340"/>
      <c r="S22" s="340"/>
      <c r="T22" s="340"/>
      <c r="U22" s="340"/>
      <c r="V22" s="340"/>
      <c r="W22" s="340"/>
      <c r="X22" s="340"/>
      <c r="Y22" s="96"/>
    </row>
    <row r="23" spans="1:25" ht="27" hidden="1" customHeight="1">
      <c r="A23" s="59"/>
      <c r="B23" s="115"/>
      <c r="C23" s="114"/>
      <c r="D23" s="98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355" t="s">
        <v>234</v>
      </c>
      <c r="Q23" s="355"/>
      <c r="R23" s="355"/>
      <c r="S23" s="355"/>
      <c r="T23" s="355"/>
      <c r="U23" s="355"/>
      <c r="V23" s="355"/>
      <c r="W23" s="355"/>
      <c r="X23" s="97"/>
      <c r="Y23" s="96"/>
    </row>
    <row r="24" spans="1:25" ht="10.5" hidden="1" customHeight="1">
      <c r="A24" s="59"/>
      <c r="B24" s="115"/>
      <c r="C24" s="114"/>
      <c r="D24" s="98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6"/>
    </row>
    <row r="25" spans="1:25" ht="27" hidden="1" customHeight="1">
      <c r="A25" s="59"/>
      <c r="B25" s="115"/>
      <c r="C25" s="114"/>
      <c r="D25" s="98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6"/>
    </row>
    <row r="26" spans="1:25" ht="12" hidden="1" customHeight="1">
      <c r="A26" s="59"/>
      <c r="B26" s="115"/>
      <c r="C26" s="114"/>
      <c r="D26" s="98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6"/>
    </row>
    <row r="27" spans="1:25" ht="38.25" hidden="1" customHeight="1">
      <c r="A27" s="59"/>
      <c r="B27" s="115"/>
      <c r="C27" s="114"/>
      <c r="D27" s="98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6"/>
    </row>
    <row r="28" spans="1:25" ht="15" hidden="1">
      <c r="A28" s="59"/>
      <c r="B28" s="115"/>
      <c r="C28" s="114"/>
      <c r="D28" s="98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6"/>
    </row>
    <row r="29" spans="1:25" ht="15" hidden="1">
      <c r="A29" s="59"/>
      <c r="B29" s="115"/>
      <c r="C29" s="114"/>
      <c r="D29" s="98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6"/>
    </row>
    <row r="30" spans="1:25" ht="15" hidden="1">
      <c r="A30" s="59"/>
      <c r="B30" s="115"/>
      <c r="C30" s="114"/>
      <c r="D30" s="98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6"/>
    </row>
    <row r="31" spans="1:25" ht="15" hidden="1">
      <c r="A31" s="59"/>
      <c r="B31" s="115"/>
      <c r="C31" s="114"/>
      <c r="D31" s="98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6"/>
    </row>
    <row r="32" spans="1:25" ht="15" hidden="1">
      <c r="A32" s="59"/>
      <c r="B32" s="115"/>
      <c r="C32" s="114"/>
      <c r="D32" s="98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6"/>
    </row>
    <row r="33" spans="1:25" ht="18.75" hidden="1" customHeight="1">
      <c r="A33" s="59"/>
      <c r="B33" s="115"/>
      <c r="C33" s="114"/>
      <c r="D33" s="103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96"/>
    </row>
    <row r="34" spans="1:25" ht="15" hidden="1">
      <c r="A34" s="59"/>
      <c r="B34" s="115"/>
      <c r="C34" s="114"/>
      <c r="D34" s="103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96"/>
    </row>
    <row r="35" spans="1:25" ht="24" hidden="1" customHeight="1">
      <c r="A35" s="59"/>
      <c r="B35" s="115"/>
      <c r="C35" s="114"/>
      <c r="D35" s="98"/>
      <c r="E35" s="341" t="s">
        <v>228</v>
      </c>
      <c r="F35" s="341"/>
      <c r="G35" s="341"/>
      <c r="H35" s="341"/>
      <c r="I35" s="341"/>
      <c r="J35" s="341"/>
      <c r="K35" s="341"/>
      <c r="L35" s="341"/>
      <c r="M35" s="341"/>
      <c r="N35" s="341"/>
      <c r="O35" s="341"/>
      <c r="P35" s="341"/>
      <c r="Q35" s="341"/>
      <c r="R35" s="341"/>
      <c r="S35" s="341"/>
      <c r="T35" s="341"/>
      <c r="U35" s="341"/>
      <c r="V35" s="341"/>
      <c r="W35" s="341"/>
      <c r="X35" s="341"/>
      <c r="Y35" s="96"/>
    </row>
    <row r="36" spans="1:25" ht="38.25" hidden="1" customHeight="1">
      <c r="A36" s="59"/>
      <c r="B36" s="115"/>
      <c r="C36" s="114"/>
      <c r="D36" s="98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341"/>
      <c r="P36" s="341"/>
      <c r="Q36" s="341"/>
      <c r="R36" s="341"/>
      <c r="S36" s="341"/>
      <c r="T36" s="341"/>
      <c r="U36" s="341"/>
      <c r="V36" s="341"/>
      <c r="W36" s="341"/>
      <c r="X36" s="341"/>
      <c r="Y36" s="96"/>
    </row>
    <row r="37" spans="1:25" ht="9.75" hidden="1" customHeight="1">
      <c r="A37" s="59"/>
      <c r="B37" s="115"/>
      <c r="C37" s="114"/>
      <c r="D37" s="98"/>
      <c r="E37" s="341"/>
      <c r="F37" s="341"/>
      <c r="G37" s="341"/>
      <c r="H37" s="341"/>
      <c r="I37" s="341"/>
      <c r="J37" s="341"/>
      <c r="K37" s="341"/>
      <c r="L37" s="341"/>
      <c r="M37" s="341"/>
      <c r="N37" s="341"/>
      <c r="O37" s="341"/>
      <c r="P37" s="341"/>
      <c r="Q37" s="341"/>
      <c r="R37" s="341"/>
      <c r="S37" s="341"/>
      <c r="T37" s="341"/>
      <c r="U37" s="341"/>
      <c r="V37" s="341"/>
      <c r="W37" s="341"/>
      <c r="X37" s="341"/>
      <c r="Y37" s="96"/>
    </row>
    <row r="38" spans="1:25" ht="51" hidden="1" customHeight="1">
      <c r="A38" s="59"/>
      <c r="B38" s="115"/>
      <c r="C38" s="114"/>
      <c r="D38" s="98"/>
      <c r="E38" s="341"/>
      <c r="F38" s="341"/>
      <c r="G38" s="341"/>
      <c r="H38" s="341"/>
      <c r="I38" s="341"/>
      <c r="J38" s="341"/>
      <c r="K38" s="341"/>
      <c r="L38" s="341"/>
      <c r="M38" s="341"/>
      <c r="N38" s="341"/>
      <c r="O38" s="341"/>
      <c r="P38" s="341"/>
      <c r="Q38" s="341"/>
      <c r="R38" s="341"/>
      <c r="S38" s="341"/>
      <c r="T38" s="341"/>
      <c r="U38" s="341"/>
      <c r="V38" s="341"/>
      <c r="W38" s="341"/>
      <c r="X38" s="341"/>
      <c r="Y38" s="96"/>
    </row>
    <row r="39" spans="1:25" ht="15" hidden="1" customHeight="1">
      <c r="A39" s="59"/>
      <c r="B39" s="115"/>
      <c r="C39" s="114"/>
      <c r="D39" s="98"/>
      <c r="E39" s="341"/>
      <c r="F39" s="341"/>
      <c r="G39" s="341"/>
      <c r="H39" s="341"/>
      <c r="I39" s="341"/>
      <c r="J39" s="341"/>
      <c r="K39" s="341"/>
      <c r="L39" s="341"/>
      <c r="M39" s="341"/>
      <c r="N39" s="341"/>
      <c r="O39" s="341"/>
      <c r="P39" s="341"/>
      <c r="Q39" s="341"/>
      <c r="R39" s="341"/>
      <c r="S39" s="341"/>
      <c r="T39" s="341"/>
      <c r="U39" s="341"/>
      <c r="V39" s="341"/>
      <c r="W39" s="341"/>
      <c r="X39" s="341"/>
      <c r="Y39" s="96"/>
    </row>
    <row r="40" spans="1:25" ht="12" hidden="1" customHeight="1">
      <c r="A40" s="59"/>
      <c r="B40" s="115"/>
      <c r="C40" s="114"/>
      <c r="D40" s="98"/>
      <c r="E40" s="357" t="s">
        <v>50</v>
      </c>
      <c r="F40" s="357"/>
      <c r="G40" s="357"/>
      <c r="H40" s="357"/>
      <c r="I40" s="357"/>
      <c r="J40" s="357"/>
      <c r="K40" s="357"/>
      <c r="L40" s="357"/>
      <c r="M40" s="357"/>
      <c r="N40" s="357"/>
      <c r="O40" s="357"/>
      <c r="P40" s="357"/>
      <c r="Q40" s="357"/>
      <c r="R40" s="357"/>
      <c r="S40" s="357"/>
      <c r="T40" s="357"/>
      <c r="U40" s="357"/>
      <c r="V40" s="357"/>
      <c r="W40" s="357"/>
      <c r="X40" s="357"/>
      <c r="Y40" s="96"/>
    </row>
    <row r="41" spans="1:25" ht="38.25" hidden="1" customHeight="1">
      <c r="A41" s="59"/>
      <c r="B41" s="115"/>
      <c r="C41" s="114"/>
      <c r="D41" s="98"/>
      <c r="E41" s="341"/>
      <c r="F41" s="341"/>
      <c r="G41" s="341"/>
      <c r="H41" s="341"/>
      <c r="I41" s="341"/>
      <c r="J41" s="341"/>
      <c r="K41" s="341"/>
      <c r="L41" s="341"/>
      <c r="M41" s="341"/>
      <c r="N41" s="341"/>
      <c r="O41" s="341"/>
      <c r="P41" s="341"/>
      <c r="Q41" s="341"/>
      <c r="R41" s="341"/>
      <c r="S41" s="341"/>
      <c r="T41" s="341"/>
      <c r="U41" s="341"/>
      <c r="V41" s="341"/>
      <c r="W41" s="341"/>
      <c r="X41" s="341"/>
      <c r="Y41" s="96"/>
    </row>
    <row r="42" spans="1:25" ht="15" hidden="1">
      <c r="A42" s="59"/>
      <c r="B42" s="115"/>
      <c r="C42" s="114"/>
      <c r="D42" s="98"/>
      <c r="E42" s="341"/>
      <c r="F42" s="341"/>
      <c r="G42" s="341"/>
      <c r="H42" s="341"/>
      <c r="I42" s="341"/>
      <c r="J42" s="341"/>
      <c r="K42" s="341"/>
      <c r="L42" s="341"/>
      <c r="M42" s="341"/>
      <c r="N42" s="341"/>
      <c r="O42" s="341"/>
      <c r="P42" s="341"/>
      <c r="Q42" s="341"/>
      <c r="R42" s="341"/>
      <c r="S42" s="341"/>
      <c r="T42" s="341"/>
      <c r="U42" s="341"/>
      <c r="V42" s="341"/>
      <c r="W42" s="341"/>
      <c r="X42" s="341"/>
      <c r="Y42" s="96"/>
    </row>
    <row r="43" spans="1:25" ht="15" hidden="1">
      <c r="A43" s="59"/>
      <c r="B43" s="115"/>
      <c r="C43" s="114"/>
      <c r="D43" s="98"/>
      <c r="E43" s="341"/>
      <c r="F43" s="341"/>
      <c r="G43" s="341"/>
      <c r="H43" s="341"/>
      <c r="I43" s="341"/>
      <c r="J43" s="341"/>
      <c r="K43" s="341"/>
      <c r="L43" s="341"/>
      <c r="M43" s="341"/>
      <c r="N43" s="341"/>
      <c r="O43" s="341"/>
      <c r="P43" s="341"/>
      <c r="Q43" s="341"/>
      <c r="R43" s="341"/>
      <c r="S43" s="341"/>
      <c r="T43" s="341"/>
      <c r="U43" s="341"/>
      <c r="V43" s="341"/>
      <c r="W43" s="341"/>
      <c r="X43" s="341"/>
      <c r="Y43" s="96"/>
    </row>
    <row r="44" spans="1:25" ht="33.75" hidden="1" customHeight="1">
      <c r="A44" s="59"/>
      <c r="B44" s="115"/>
      <c r="C44" s="114"/>
      <c r="D44" s="103"/>
      <c r="E44" s="341"/>
      <c r="F44" s="341"/>
      <c r="G44" s="341"/>
      <c r="H44" s="341"/>
      <c r="I44" s="341"/>
      <c r="J44" s="341"/>
      <c r="K44" s="341"/>
      <c r="L44" s="341"/>
      <c r="M44" s="341"/>
      <c r="N44" s="341"/>
      <c r="O44" s="341"/>
      <c r="P44" s="341"/>
      <c r="Q44" s="341"/>
      <c r="R44" s="341"/>
      <c r="S44" s="341"/>
      <c r="T44" s="341"/>
      <c r="U44" s="341"/>
      <c r="V44" s="341"/>
      <c r="W44" s="341"/>
      <c r="X44" s="341"/>
      <c r="Y44" s="96"/>
    </row>
    <row r="45" spans="1:25" ht="15" hidden="1">
      <c r="A45" s="59"/>
      <c r="B45" s="115"/>
      <c r="C45" s="114"/>
      <c r="D45" s="103"/>
      <c r="E45" s="341"/>
      <c r="F45" s="341"/>
      <c r="G45" s="341"/>
      <c r="H45" s="341"/>
      <c r="I45" s="341"/>
      <c r="J45" s="341"/>
      <c r="K45" s="341"/>
      <c r="L45" s="341"/>
      <c r="M45" s="341"/>
      <c r="N45" s="341"/>
      <c r="O45" s="341"/>
      <c r="P45" s="341"/>
      <c r="Q45" s="341"/>
      <c r="R45" s="341"/>
      <c r="S45" s="341"/>
      <c r="T45" s="341"/>
      <c r="U45" s="341"/>
      <c r="V45" s="341"/>
      <c r="W45" s="341"/>
      <c r="X45" s="341"/>
      <c r="Y45" s="96"/>
    </row>
    <row r="46" spans="1:25" ht="24" hidden="1" customHeight="1">
      <c r="A46" s="59"/>
      <c r="B46" s="115"/>
      <c r="C46" s="114"/>
      <c r="D46" s="98"/>
      <c r="E46" s="344" t="s">
        <v>227</v>
      </c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V46" s="344"/>
      <c r="W46" s="344"/>
      <c r="X46" s="344"/>
      <c r="Y46" s="96"/>
    </row>
    <row r="47" spans="1:25" ht="37.5" hidden="1" customHeight="1">
      <c r="A47" s="59"/>
      <c r="B47" s="115"/>
      <c r="C47" s="114"/>
      <c r="D47" s="98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V47" s="344"/>
      <c r="W47" s="344"/>
      <c r="X47" s="344"/>
      <c r="Y47" s="96"/>
    </row>
    <row r="48" spans="1:25" ht="24" hidden="1" customHeight="1">
      <c r="A48" s="59"/>
      <c r="B48" s="115"/>
      <c r="C48" s="114"/>
      <c r="D48" s="98"/>
      <c r="E48" s="344"/>
      <c r="F48" s="344"/>
      <c r="G48" s="344"/>
      <c r="H48" s="344"/>
      <c r="I48" s="344"/>
      <c r="J48" s="344"/>
      <c r="K48" s="344"/>
      <c r="L48" s="344"/>
      <c r="M48" s="344"/>
      <c r="N48" s="344"/>
      <c r="O48" s="344"/>
      <c r="P48" s="344"/>
      <c r="Q48" s="344"/>
      <c r="R48" s="344"/>
      <c r="S48" s="344"/>
      <c r="T48" s="344"/>
      <c r="U48" s="344"/>
      <c r="V48" s="344"/>
      <c r="W48" s="344"/>
      <c r="X48" s="344"/>
      <c r="Y48" s="96"/>
    </row>
    <row r="49" spans="1:25" ht="51" hidden="1" customHeight="1">
      <c r="A49" s="59"/>
      <c r="B49" s="115"/>
      <c r="C49" s="114"/>
      <c r="D49" s="98"/>
      <c r="E49" s="344"/>
      <c r="F49" s="344"/>
      <c r="G49" s="344"/>
      <c r="H49" s="344"/>
      <c r="I49" s="344"/>
      <c r="J49" s="344"/>
      <c r="K49" s="344"/>
      <c r="L49" s="344"/>
      <c r="M49" s="344"/>
      <c r="N49" s="344"/>
      <c r="O49" s="344"/>
      <c r="P49" s="344"/>
      <c r="Q49" s="344"/>
      <c r="R49" s="344"/>
      <c r="S49" s="344"/>
      <c r="T49" s="344"/>
      <c r="U49" s="344"/>
      <c r="V49" s="344"/>
      <c r="W49" s="344"/>
      <c r="X49" s="344"/>
      <c r="Y49" s="96"/>
    </row>
    <row r="50" spans="1:25" ht="15" hidden="1">
      <c r="A50" s="59"/>
      <c r="B50" s="115"/>
      <c r="C50" s="114"/>
      <c r="D50" s="98"/>
      <c r="E50" s="344"/>
      <c r="F50" s="344"/>
      <c r="G50" s="344"/>
      <c r="H50" s="344"/>
      <c r="I50" s="344"/>
      <c r="J50" s="344"/>
      <c r="K50" s="344"/>
      <c r="L50" s="344"/>
      <c r="M50" s="344"/>
      <c r="N50" s="344"/>
      <c r="O50" s="344"/>
      <c r="P50" s="344"/>
      <c r="Q50" s="344"/>
      <c r="R50" s="344"/>
      <c r="S50" s="344"/>
      <c r="T50" s="344"/>
      <c r="U50" s="344"/>
      <c r="V50" s="344"/>
      <c r="W50" s="344"/>
      <c r="X50" s="344"/>
      <c r="Y50" s="96"/>
    </row>
    <row r="51" spans="1:25" ht="15" hidden="1">
      <c r="A51" s="59"/>
      <c r="B51" s="115"/>
      <c r="C51" s="114"/>
      <c r="D51" s="98"/>
      <c r="E51" s="344"/>
      <c r="F51" s="344"/>
      <c r="G51" s="344"/>
      <c r="H51" s="344"/>
      <c r="I51" s="344"/>
      <c r="J51" s="344"/>
      <c r="K51" s="344"/>
      <c r="L51" s="344"/>
      <c r="M51" s="344"/>
      <c r="N51" s="344"/>
      <c r="O51" s="344"/>
      <c r="P51" s="344"/>
      <c r="Q51" s="344"/>
      <c r="R51" s="344"/>
      <c r="S51" s="344"/>
      <c r="T51" s="344"/>
      <c r="U51" s="344"/>
      <c r="V51" s="344"/>
      <c r="W51" s="344"/>
      <c r="X51" s="344"/>
      <c r="Y51" s="96"/>
    </row>
    <row r="52" spans="1:25" ht="15" hidden="1">
      <c r="A52" s="59"/>
      <c r="B52" s="115"/>
      <c r="C52" s="114"/>
      <c r="D52" s="98"/>
      <c r="E52" s="344"/>
      <c r="F52" s="344"/>
      <c r="G52" s="344"/>
      <c r="H52" s="344"/>
      <c r="I52" s="344"/>
      <c r="J52" s="344"/>
      <c r="K52" s="344"/>
      <c r="L52" s="344"/>
      <c r="M52" s="344"/>
      <c r="N52" s="344"/>
      <c r="O52" s="344"/>
      <c r="P52" s="344"/>
      <c r="Q52" s="344"/>
      <c r="R52" s="344"/>
      <c r="S52" s="344"/>
      <c r="T52" s="344"/>
      <c r="U52" s="344"/>
      <c r="V52" s="344"/>
      <c r="W52" s="344"/>
      <c r="X52" s="344"/>
      <c r="Y52" s="96"/>
    </row>
    <row r="53" spans="1:25" ht="15" hidden="1">
      <c r="A53" s="59"/>
      <c r="B53" s="115"/>
      <c r="C53" s="114"/>
      <c r="D53" s="98"/>
      <c r="E53" s="344"/>
      <c r="F53" s="344"/>
      <c r="G53" s="344"/>
      <c r="H53" s="344"/>
      <c r="I53" s="344"/>
      <c r="J53" s="344"/>
      <c r="K53" s="344"/>
      <c r="L53" s="344"/>
      <c r="M53" s="344"/>
      <c r="N53" s="344"/>
      <c r="O53" s="344"/>
      <c r="P53" s="344"/>
      <c r="Q53" s="344"/>
      <c r="R53" s="344"/>
      <c r="S53" s="344"/>
      <c r="T53" s="344"/>
      <c r="U53" s="344"/>
      <c r="V53" s="344"/>
      <c r="W53" s="344"/>
      <c r="X53" s="344"/>
      <c r="Y53" s="96"/>
    </row>
    <row r="54" spans="1:25" ht="15" hidden="1">
      <c r="A54" s="59"/>
      <c r="B54" s="115"/>
      <c r="C54" s="114"/>
      <c r="D54" s="98"/>
      <c r="E54" s="344"/>
      <c r="F54" s="344"/>
      <c r="G54" s="344"/>
      <c r="H54" s="344"/>
      <c r="I54" s="344"/>
      <c r="J54" s="344"/>
      <c r="K54" s="344"/>
      <c r="L54" s="344"/>
      <c r="M54" s="344"/>
      <c r="N54" s="344"/>
      <c r="O54" s="344"/>
      <c r="P54" s="344"/>
      <c r="Q54" s="344"/>
      <c r="R54" s="344"/>
      <c r="S54" s="344"/>
      <c r="T54" s="344"/>
      <c r="U54" s="344"/>
      <c r="V54" s="344"/>
      <c r="W54" s="344"/>
      <c r="X54" s="344"/>
      <c r="Y54" s="96"/>
    </row>
    <row r="55" spans="1:25" ht="15" hidden="1">
      <c r="A55" s="59"/>
      <c r="B55" s="115"/>
      <c r="C55" s="114"/>
      <c r="D55" s="98"/>
      <c r="E55" s="344"/>
      <c r="F55" s="344"/>
      <c r="G55" s="344"/>
      <c r="H55" s="344"/>
      <c r="I55" s="344"/>
      <c r="J55" s="344"/>
      <c r="K55" s="344"/>
      <c r="L55" s="344"/>
      <c r="M55" s="344"/>
      <c r="N55" s="344"/>
      <c r="O55" s="344"/>
      <c r="P55" s="344"/>
      <c r="Q55" s="344"/>
      <c r="R55" s="344"/>
      <c r="S55" s="344"/>
      <c r="T55" s="344"/>
      <c r="U55" s="344"/>
      <c r="V55" s="344"/>
      <c r="W55" s="344"/>
      <c r="X55" s="344"/>
      <c r="Y55" s="96"/>
    </row>
    <row r="56" spans="1:25" ht="25.5" hidden="1" customHeight="1">
      <c r="A56" s="59"/>
      <c r="B56" s="115"/>
      <c r="C56" s="114"/>
      <c r="D56" s="103"/>
      <c r="E56" s="344"/>
      <c r="F56" s="344"/>
      <c r="G56" s="344"/>
      <c r="H56" s="344"/>
      <c r="I56" s="344"/>
      <c r="J56" s="344"/>
      <c r="K56" s="344"/>
      <c r="L56" s="344"/>
      <c r="M56" s="344"/>
      <c r="N56" s="344"/>
      <c r="O56" s="344"/>
      <c r="P56" s="344"/>
      <c r="Q56" s="344"/>
      <c r="R56" s="344"/>
      <c r="S56" s="344"/>
      <c r="T56" s="344"/>
      <c r="U56" s="344"/>
      <c r="V56" s="344"/>
      <c r="W56" s="344"/>
      <c r="X56" s="344"/>
      <c r="Y56" s="96"/>
    </row>
    <row r="57" spans="1:25" ht="15" hidden="1">
      <c r="A57" s="59"/>
      <c r="B57" s="115"/>
      <c r="C57" s="114"/>
      <c r="D57" s="103"/>
      <c r="E57" s="344"/>
      <c r="F57" s="344"/>
      <c r="G57" s="344"/>
      <c r="H57" s="344"/>
      <c r="I57" s="344"/>
      <c r="J57" s="344"/>
      <c r="K57" s="344"/>
      <c r="L57" s="344"/>
      <c r="M57" s="344"/>
      <c r="N57" s="344"/>
      <c r="O57" s="344"/>
      <c r="P57" s="344"/>
      <c r="Q57" s="344"/>
      <c r="R57" s="344"/>
      <c r="S57" s="344"/>
      <c r="T57" s="344"/>
      <c r="U57" s="344"/>
      <c r="V57" s="344"/>
      <c r="W57" s="344"/>
      <c r="X57" s="344"/>
      <c r="Y57" s="96"/>
    </row>
    <row r="58" spans="1:25" ht="15" hidden="1" customHeight="1">
      <c r="A58" s="59"/>
      <c r="B58" s="115"/>
      <c r="C58" s="114"/>
      <c r="D58" s="98"/>
      <c r="E58" s="342" t="s">
        <v>52</v>
      </c>
      <c r="F58" s="342"/>
      <c r="G58" s="342"/>
      <c r="H58" s="346" t="s">
        <v>42</v>
      </c>
      <c r="I58" s="346"/>
      <c r="J58" s="346"/>
      <c r="K58" s="346"/>
      <c r="L58" s="346"/>
      <c r="M58" s="346"/>
      <c r="N58" s="346"/>
      <c r="O58" s="346"/>
      <c r="P58" s="346"/>
      <c r="Q58" s="346"/>
      <c r="R58" s="346"/>
      <c r="S58" s="346"/>
      <c r="T58" s="346"/>
      <c r="U58" s="346"/>
      <c r="V58" s="346"/>
      <c r="W58" s="346"/>
      <c r="X58" s="346"/>
      <c r="Y58" s="96"/>
    </row>
    <row r="59" spans="1:25" ht="15" hidden="1" customHeight="1">
      <c r="A59" s="59"/>
      <c r="B59" s="115"/>
      <c r="C59" s="114"/>
      <c r="D59" s="98"/>
      <c r="E59" s="342" t="s">
        <v>8</v>
      </c>
      <c r="F59" s="342"/>
      <c r="G59" s="342"/>
      <c r="H59" s="346" t="s">
        <v>226</v>
      </c>
      <c r="I59" s="346"/>
      <c r="J59" s="346"/>
      <c r="K59" s="346"/>
      <c r="L59" s="346"/>
      <c r="M59" s="346"/>
      <c r="N59" s="346"/>
      <c r="O59" s="346"/>
      <c r="P59" s="346"/>
      <c r="Q59" s="346"/>
      <c r="R59" s="346"/>
      <c r="S59" s="346"/>
      <c r="T59" s="346"/>
      <c r="U59" s="346"/>
      <c r="V59" s="346"/>
      <c r="W59" s="346"/>
      <c r="X59" s="346"/>
      <c r="Y59" s="96"/>
    </row>
    <row r="60" spans="1:25" ht="15" hidden="1" customHeight="1">
      <c r="A60" s="59"/>
      <c r="B60" s="115"/>
      <c r="C60" s="114"/>
      <c r="D60" s="98"/>
      <c r="E60" s="342"/>
      <c r="F60" s="342"/>
      <c r="G60" s="342"/>
      <c r="H60" s="356" t="s">
        <v>225</v>
      </c>
      <c r="I60" s="356"/>
      <c r="J60" s="356"/>
      <c r="K60" s="356"/>
      <c r="L60" s="356"/>
      <c r="M60" s="356"/>
      <c r="N60" s="356"/>
      <c r="O60" s="356"/>
      <c r="P60" s="356"/>
      <c r="Q60" s="356"/>
      <c r="R60" s="356"/>
      <c r="S60" s="356"/>
      <c r="T60" s="356"/>
      <c r="U60" s="356"/>
      <c r="V60" s="356"/>
      <c r="W60" s="356"/>
      <c r="X60" s="356"/>
      <c r="Y60" s="96"/>
    </row>
    <row r="61" spans="1:25" ht="15" hidden="1">
      <c r="A61" s="59"/>
      <c r="B61" s="115"/>
      <c r="C61" s="114"/>
      <c r="D61" s="98"/>
      <c r="E61" s="107"/>
      <c r="F61" s="105"/>
      <c r="G61" s="106"/>
      <c r="H61" s="356"/>
      <c r="I61" s="356"/>
      <c r="J61" s="356"/>
      <c r="K61" s="356"/>
      <c r="L61" s="356"/>
      <c r="M61" s="356"/>
      <c r="N61" s="356"/>
      <c r="O61" s="356"/>
      <c r="P61" s="356"/>
      <c r="Q61" s="356"/>
      <c r="R61" s="356"/>
      <c r="S61" s="356"/>
      <c r="T61" s="356"/>
      <c r="U61" s="356"/>
      <c r="V61" s="356"/>
      <c r="W61" s="356"/>
      <c r="X61" s="356"/>
      <c r="Y61" s="96"/>
    </row>
    <row r="62" spans="1:25" ht="27.75" hidden="1" customHeight="1">
      <c r="A62" s="59"/>
      <c r="B62" s="115"/>
      <c r="C62" s="114"/>
      <c r="D62" s="98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6"/>
    </row>
    <row r="63" spans="1:25" ht="15" hidden="1">
      <c r="A63" s="59"/>
      <c r="B63" s="115"/>
      <c r="C63" s="114"/>
      <c r="D63" s="98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6"/>
    </row>
    <row r="64" spans="1:25" ht="15" hidden="1">
      <c r="A64" s="59"/>
      <c r="B64" s="115"/>
      <c r="C64" s="114"/>
      <c r="D64" s="98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6"/>
    </row>
    <row r="65" spans="1:25" ht="15" hidden="1">
      <c r="A65" s="59"/>
      <c r="B65" s="115"/>
      <c r="C65" s="114"/>
      <c r="D65" s="98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6"/>
    </row>
    <row r="66" spans="1:25" ht="15" hidden="1">
      <c r="A66" s="59"/>
      <c r="B66" s="115"/>
      <c r="C66" s="114"/>
      <c r="D66" s="98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6"/>
    </row>
    <row r="67" spans="1:25" ht="15" hidden="1">
      <c r="A67" s="59"/>
      <c r="B67" s="115"/>
      <c r="C67" s="114"/>
      <c r="D67" s="98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6"/>
    </row>
    <row r="68" spans="1:25" ht="89.25" hidden="1" customHeight="1">
      <c r="A68" s="59"/>
      <c r="B68" s="115"/>
      <c r="C68" s="114"/>
      <c r="D68" s="103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96"/>
    </row>
    <row r="69" spans="1:25" ht="15" hidden="1">
      <c r="A69" s="59"/>
      <c r="B69" s="115"/>
      <c r="C69" s="114"/>
      <c r="D69" s="103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96"/>
    </row>
    <row r="70" spans="1:25" ht="21.75" customHeight="1">
      <c r="A70" s="59"/>
      <c r="B70" s="115"/>
      <c r="C70" s="114"/>
      <c r="D70" s="98"/>
      <c r="E70" s="345" t="s">
        <v>233</v>
      </c>
      <c r="F70" s="345"/>
      <c r="G70" s="345"/>
      <c r="H70" s="345"/>
      <c r="I70" s="345"/>
      <c r="J70" s="345"/>
      <c r="K70" s="345"/>
      <c r="L70" s="345"/>
      <c r="M70" s="345"/>
      <c r="N70" s="345"/>
      <c r="O70" s="345"/>
      <c r="P70" s="345"/>
      <c r="Q70" s="345"/>
      <c r="R70" s="345"/>
      <c r="S70" s="345"/>
      <c r="T70" s="345"/>
      <c r="U70" s="345"/>
      <c r="V70" s="345"/>
      <c r="W70" s="345"/>
      <c r="X70" s="345"/>
      <c r="Y70" s="96"/>
    </row>
    <row r="71" spans="1:25" ht="40.5" customHeight="1">
      <c r="A71" s="59"/>
      <c r="B71" s="115"/>
      <c r="C71" s="114"/>
      <c r="D71" s="98"/>
      <c r="E71" s="343" t="s">
        <v>244</v>
      </c>
      <c r="F71" s="343"/>
      <c r="G71" s="343"/>
      <c r="H71" s="343"/>
      <c r="I71" s="343"/>
      <c r="J71" s="343"/>
      <c r="K71" s="343"/>
      <c r="L71" s="343"/>
      <c r="M71" s="343"/>
      <c r="N71" s="343"/>
      <c r="O71" s="343"/>
      <c r="P71" s="343"/>
      <c r="Q71" s="343"/>
      <c r="R71" s="343"/>
      <c r="S71" s="343"/>
      <c r="T71" s="343"/>
      <c r="U71" s="343"/>
      <c r="V71" s="343"/>
      <c r="W71" s="343"/>
      <c r="X71" s="343"/>
      <c r="Y71" s="96"/>
    </row>
    <row r="72" spans="1:25" ht="32.25" customHeight="1">
      <c r="A72" s="59"/>
      <c r="B72" s="115"/>
      <c r="C72" s="114"/>
      <c r="D72" s="98"/>
      <c r="E72" s="343" t="s">
        <v>245</v>
      </c>
      <c r="F72" s="343"/>
      <c r="G72" s="343"/>
      <c r="H72" s="343"/>
      <c r="I72" s="343"/>
      <c r="J72" s="343"/>
      <c r="K72" s="343"/>
      <c r="L72" s="343"/>
      <c r="M72" s="343"/>
      <c r="N72" s="343"/>
      <c r="O72" s="343"/>
      <c r="P72" s="343"/>
      <c r="Q72" s="343"/>
      <c r="R72" s="343"/>
      <c r="S72" s="343"/>
      <c r="T72" s="343"/>
      <c r="U72" s="343"/>
      <c r="V72" s="343"/>
      <c r="W72" s="343"/>
      <c r="X72" s="343"/>
      <c r="Y72" s="96"/>
    </row>
    <row r="73" spans="1:25" ht="41.25" customHeight="1">
      <c r="A73" s="59"/>
      <c r="B73" s="115"/>
      <c r="C73" s="114"/>
      <c r="D73" s="98"/>
      <c r="E73" s="343" t="s">
        <v>253</v>
      </c>
      <c r="F73" s="343"/>
      <c r="G73" s="343"/>
      <c r="H73" s="343"/>
      <c r="I73" s="343"/>
      <c r="J73" s="343"/>
      <c r="K73" s="343"/>
      <c r="L73" s="343"/>
      <c r="M73" s="343"/>
      <c r="N73" s="343"/>
      <c r="O73" s="343"/>
      <c r="P73" s="343"/>
      <c r="Q73" s="343"/>
      <c r="R73" s="343"/>
      <c r="S73" s="343"/>
      <c r="T73" s="343"/>
      <c r="U73" s="343"/>
      <c r="V73" s="343"/>
      <c r="W73" s="343"/>
      <c r="X73" s="343"/>
      <c r="Y73" s="96"/>
    </row>
    <row r="74" spans="1:25" ht="31.5" customHeight="1">
      <c r="A74" s="59"/>
      <c r="B74" s="115"/>
      <c r="C74" s="114"/>
      <c r="D74" s="98"/>
      <c r="E74" s="343" t="s">
        <v>246</v>
      </c>
      <c r="F74" s="343"/>
      <c r="G74" s="343"/>
      <c r="H74" s="343"/>
      <c r="I74" s="343"/>
      <c r="J74" s="343"/>
      <c r="K74" s="343"/>
      <c r="L74" s="343"/>
      <c r="M74" s="343"/>
      <c r="N74" s="343"/>
      <c r="O74" s="343"/>
      <c r="P74" s="343"/>
      <c r="Q74" s="343"/>
      <c r="R74" s="343"/>
      <c r="S74" s="343"/>
      <c r="T74" s="343"/>
      <c r="U74" s="343"/>
      <c r="V74" s="343"/>
      <c r="W74" s="343"/>
      <c r="X74" s="343"/>
      <c r="Y74" s="96"/>
    </row>
    <row r="75" spans="1:25" ht="31.5" customHeight="1">
      <c r="A75" s="59"/>
      <c r="B75" s="115"/>
      <c r="C75" s="114"/>
      <c r="D75" s="98"/>
      <c r="E75" s="343" t="s">
        <v>247</v>
      </c>
      <c r="F75" s="343"/>
      <c r="G75" s="343"/>
      <c r="H75" s="343"/>
      <c r="I75" s="343"/>
      <c r="J75" s="343"/>
      <c r="K75" s="343"/>
      <c r="L75" s="343"/>
      <c r="M75" s="343"/>
      <c r="N75" s="343"/>
      <c r="O75" s="343"/>
      <c r="P75" s="343"/>
      <c r="Q75" s="343"/>
      <c r="R75" s="343"/>
      <c r="S75" s="343"/>
      <c r="T75" s="343"/>
      <c r="U75" s="343"/>
      <c r="V75" s="343"/>
      <c r="W75" s="343"/>
      <c r="X75" s="343"/>
      <c r="Y75" s="96"/>
    </row>
    <row r="76" spans="1:25" ht="18" customHeight="1">
      <c r="A76" s="59"/>
      <c r="B76" s="115"/>
      <c r="C76" s="114"/>
      <c r="D76" s="98"/>
      <c r="E76" s="343" t="s">
        <v>248</v>
      </c>
      <c r="F76" s="343"/>
      <c r="G76" s="343"/>
      <c r="H76" s="343"/>
      <c r="I76" s="343"/>
      <c r="J76" s="343"/>
      <c r="K76" s="343"/>
      <c r="L76" s="343"/>
      <c r="M76" s="343"/>
      <c r="N76" s="343"/>
      <c r="O76" s="343"/>
      <c r="P76" s="343"/>
      <c r="Q76" s="343"/>
      <c r="R76" s="343"/>
      <c r="S76" s="343"/>
      <c r="T76" s="343"/>
      <c r="U76" s="343"/>
      <c r="V76" s="343"/>
      <c r="W76" s="343"/>
      <c r="X76" s="343"/>
      <c r="Y76" s="96"/>
    </row>
    <row r="77" spans="1:25" ht="18" customHeight="1">
      <c r="A77" s="59"/>
      <c r="B77" s="115"/>
      <c r="C77" s="114"/>
      <c r="D77" s="98"/>
      <c r="E77" s="343" t="s">
        <v>249</v>
      </c>
      <c r="F77" s="343"/>
      <c r="G77" s="343"/>
      <c r="H77" s="343"/>
      <c r="I77" s="343"/>
      <c r="J77" s="343"/>
      <c r="K77" s="343"/>
      <c r="L77" s="343"/>
      <c r="M77" s="343"/>
      <c r="N77" s="343"/>
      <c r="O77" s="343"/>
      <c r="P77" s="343"/>
      <c r="Q77" s="343"/>
      <c r="R77" s="343"/>
      <c r="S77" s="343"/>
      <c r="T77" s="343"/>
      <c r="U77" s="343"/>
      <c r="V77" s="343"/>
      <c r="W77" s="343"/>
      <c r="X77" s="343"/>
      <c r="Y77" s="96"/>
    </row>
    <row r="78" spans="1:25" ht="3.75" customHeight="1">
      <c r="A78" s="59"/>
      <c r="B78" s="115"/>
      <c r="C78" s="114"/>
      <c r="D78" s="98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96"/>
    </row>
    <row r="79" spans="1:25" ht="27.75" customHeight="1">
      <c r="A79" s="59"/>
      <c r="B79" s="115"/>
      <c r="C79" s="114"/>
      <c r="D79" s="98"/>
      <c r="E79" s="345" t="s">
        <v>262</v>
      </c>
      <c r="F79" s="345"/>
      <c r="G79" s="345"/>
      <c r="H79" s="345"/>
      <c r="I79" s="345"/>
      <c r="J79" s="345"/>
      <c r="K79" s="345"/>
      <c r="L79" s="345"/>
      <c r="M79" s="345"/>
      <c r="N79" s="345"/>
      <c r="O79" s="345"/>
      <c r="P79" s="345"/>
      <c r="Q79" s="345"/>
      <c r="R79" s="345"/>
      <c r="S79" s="345"/>
      <c r="T79" s="345"/>
      <c r="U79" s="345"/>
      <c r="V79" s="345"/>
      <c r="W79" s="345"/>
      <c r="X79" s="345"/>
      <c r="Y79" s="96"/>
    </row>
    <row r="80" spans="1:25" ht="11.25" customHeight="1">
      <c r="A80" s="59"/>
      <c r="B80" s="115"/>
      <c r="C80" s="114"/>
      <c r="D80" s="98"/>
      <c r="E80" s="359" t="s">
        <v>16</v>
      </c>
      <c r="F80" s="359"/>
      <c r="G80" s="359"/>
      <c r="H80" s="359"/>
      <c r="I80" s="358" t="s">
        <v>236</v>
      </c>
      <c r="J80" s="358"/>
      <c r="K80" s="358"/>
      <c r="L80" s="358"/>
      <c r="M80" s="358"/>
      <c r="N80" s="358"/>
      <c r="O80" s="358"/>
      <c r="P80" s="358"/>
      <c r="Q80" s="358"/>
      <c r="R80" s="358"/>
      <c r="S80" s="358"/>
      <c r="T80" s="358"/>
      <c r="U80" s="358"/>
      <c r="V80" s="358"/>
      <c r="W80" s="358"/>
      <c r="X80" s="358"/>
      <c r="Y80" s="96"/>
    </row>
    <row r="81" spans="1:25" ht="15" hidden="1">
      <c r="A81" s="59"/>
      <c r="B81" s="115"/>
      <c r="C81" s="114"/>
      <c r="D81" s="98"/>
      <c r="E81" s="356"/>
      <c r="F81" s="356"/>
      <c r="G81" s="356"/>
      <c r="H81" s="361"/>
      <c r="I81" s="362"/>
      <c r="J81" s="362"/>
      <c r="K81" s="362"/>
      <c r="L81" s="362"/>
      <c r="M81" s="362"/>
      <c r="N81" s="362"/>
      <c r="O81" s="362"/>
      <c r="P81" s="362"/>
      <c r="Q81" s="362"/>
      <c r="R81" s="362"/>
      <c r="S81" s="362"/>
      <c r="T81" s="362"/>
      <c r="U81" s="362"/>
      <c r="V81" s="362"/>
      <c r="W81" s="362"/>
      <c r="X81" s="362"/>
      <c r="Y81" s="96"/>
    </row>
    <row r="82" spans="1:25" ht="15" hidden="1" customHeight="1">
      <c r="A82" s="59"/>
      <c r="B82" s="115"/>
      <c r="C82" s="114"/>
      <c r="D82" s="98"/>
      <c r="E82" s="342" t="s">
        <v>51</v>
      </c>
      <c r="F82" s="342"/>
      <c r="G82" s="342"/>
      <c r="H82" s="363" t="s">
        <v>150</v>
      </c>
      <c r="I82" s="363"/>
      <c r="J82" s="363"/>
      <c r="K82" s="363"/>
      <c r="L82" s="363"/>
      <c r="M82" s="363"/>
      <c r="N82" s="363"/>
      <c r="O82" s="363"/>
      <c r="P82" s="363"/>
      <c r="Q82" s="363"/>
      <c r="R82" s="363"/>
      <c r="S82" s="363"/>
      <c r="T82" s="363"/>
      <c r="U82" s="363"/>
      <c r="V82" s="363"/>
      <c r="W82" s="363"/>
      <c r="X82" s="363"/>
      <c r="Y82" s="96"/>
    </row>
    <row r="83" spans="1:25" ht="15" hidden="1" customHeight="1">
      <c r="A83" s="59"/>
      <c r="B83" s="115"/>
      <c r="C83" s="114"/>
      <c r="D83" s="98"/>
      <c r="E83" s="342" t="s">
        <v>52</v>
      </c>
      <c r="F83" s="342"/>
      <c r="G83" s="342"/>
      <c r="H83" s="363" t="s">
        <v>53</v>
      </c>
      <c r="I83" s="363"/>
      <c r="J83" s="363"/>
      <c r="K83" s="363"/>
      <c r="L83" s="363"/>
      <c r="M83" s="363"/>
      <c r="N83" s="363"/>
      <c r="O83" s="363"/>
      <c r="P83" s="363"/>
      <c r="Q83" s="363"/>
      <c r="R83" s="363"/>
      <c r="S83" s="363"/>
      <c r="T83" s="363"/>
      <c r="U83" s="363"/>
      <c r="V83" s="363"/>
      <c r="W83" s="363"/>
      <c r="X83" s="363"/>
      <c r="Y83" s="96"/>
    </row>
    <row r="84" spans="1:25" ht="15" hidden="1" customHeight="1">
      <c r="A84" s="59"/>
      <c r="B84" s="115"/>
      <c r="C84" s="114"/>
      <c r="D84" s="98"/>
      <c r="E84" s="107"/>
      <c r="F84" s="105"/>
      <c r="G84" s="106"/>
      <c r="H84" s="356"/>
      <c r="I84" s="356"/>
      <c r="J84" s="356"/>
      <c r="K84" s="356"/>
      <c r="L84" s="356"/>
      <c r="M84" s="356"/>
      <c r="N84" s="356"/>
      <c r="O84" s="356"/>
      <c r="P84" s="356"/>
      <c r="Q84" s="356"/>
      <c r="R84" s="356"/>
      <c r="S84" s="356"/>
      <c r="T84" s="356"/>
      <c r="U84" s="356"/>
      <c r="V84" s="356"/>
      <c r="W84" s="356"/>
      <c r="X84" s="356"/>
      <c r="Y84" s="96"/>
    </row>
    <row r="85" spans="1:25" ht="15" hidden="1">
      <c r="A85" s="59"/>
      <c r="B85" s="115"/>
      <c r="C85" s="114"/>
      <c r="D85" s="98"/>
      <c r="E85" s="97"/>
      <c r="F85" s="97"/>
      <c r="G85" s="97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97"/>
      <c r="X85" s="97"/>
      <c r="Y85" s="96"/>
    </row>
    <row r="86" spans="1:25" ht="15" hidden="1">
      <c r="A86" s="59"/>
      <c r="B86" s="115"/>
      <c r="C86" s="114"/>
      <c r="D86" s="98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6"/>
    </row>
    <row r="87" spans="1:25" ht="15" hidden="1">
      <c r="A87" s="59"/>
      <c r="B87" s="115"/>
      <c r="C87" s="114"/>
      <c r="D87" s="98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6"/>
    </row>
    <row r="88" spans="1:25" ht="15" hidden="1">
      <c r="A88" s="59"/>
      <c r="B88" s="115"/>
      <c r="C88" s="114"/>
      <c r="D88" s="98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6"/>
    </row>
    <row r="89" spans="1:25" ht="15" hidden="1">
      <c r="A89" s="59"/>
      <c r="B89" s="115"/>
      <c r="C89" s="114"/>
      <c r="D89" s="98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6"/>
    </row>
    <row r="90" spans="1:25" ht="15" hidden="1">
      <c r="A90" s="59"/>
      <c r="B90" s="115"/>
      <c r="C90" s="114"/>
      <c r="D90" s="98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6"/>
    </row>
    <row r="91" spans="1:25" ht="15" hidden="1">
      <c r="A91" s="59"/>
      <c r="B91" s="115"/>
      <c r="C91" s="114"/>
      <c r="D91" s="98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6"/>
    </row>
    <row r="92" spans="1:25" ht="15" hidden="1">
      <c r="A92" s="59"/>
      <c r="B92" s="115"/>
      <c r="C92" s="114"/>
      <c r="D92" s="98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6"/>
    </row>
    <row r="93" spans="1:25" ht="15" hidden="1">
      <c r="A93" s="59"/>
      <c r="B93" s="115"/>
      <c r="C93" s="114"/>
      <c r="D93" s="98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6"/>
    </row>
    <row r="94" spans="1:25" ht="15" hidden="1">
      <c r="A94" s="59"/>
      <c r="B94" s="115"/>
      <c r="C94" s="114"/>
      <c r="D94" s="98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6"/>
    </row>
    <row r="95" spans="1:25" ht="15" hidden="1">
      <c r="A95" s="59"/>
      <c r="B95" s="115"/>
      <c r="C95" s="114"/>
      <c r="D95" s="98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6"/>
    </row>
    <row r="96" spans="1:25" ht="27" hidden="1" customHeight="1">
      <c r="A96" s="59"/>
      <c r="B96" s="115"/>
      <c r="C96" s="114"/>
      <c r="D96" s="103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96"/>
    </row>
    <row r="97" spans="1:27" ht="15" hidden="1">
      <c r="A97" s="59"/>
      <c r="B97" s="115"/>
      <c r="C97" s="114"/>
      <c r="D97" s="103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96"/>
    </row>
    <row r="98" spans="1:27" ht="25.5" hidden="1" customHeight="1">
      <c r="A98" s="59"/>
      <c r="B98" s="115"/>
      <c r="C98" s="114"/>
      <c r="D98" s="98"/>
      <c r="E98" s="364" t="s">
        <v>224</v>
      </c>
      <c r="F98" s="364"/>
      <c r="G98" s="364"/>
      <c r="H98" s="364"/>
      <c r="I98" s="364"/>
      <c r="J98" s="364"/>
      <c r="K98" s="364"/>
      <c r="L98" s="364"/>
      <c r="M98" s="364"/>
      <c r="N98" s="364"/>
      <c r="O98" s="364"/>
      <c r="P98" s="364"/>
      <c r="Q98" s="364"/>
      <c r="R98" s="364"/>
      <c r="S98" s="364"/>
      <c r="T98" s="364"/>
      <c r="U98" s="364"/>
      <c r="V98" s="364"/>
      <c r="W98" s="364"/>
      <c r="X98" s="364"/>
      <c r="Y98" s="96"/>
    </row>
    <row r="99" spans="1:27" ht="15" hidden="1" customHeight="1">
      <c r="A99" s="59"/>
      <c r="B99" s="115"/>
      <c r="C99" s="114"/>
      <c r="D99" s="98"/>
      <c r="E99" s="97"/>
      <c r="F99" s="97"/>
      <c r="G99" s="97"/>
      <c r="H99" s="100"/>
      <c r="I99" s="100"/>
      <c r="J99" s="100"/>
      <c r="K99" s="100"/>
      <c r="L99" s="100"/>
      <c r="M99" s="100"/>
      <c r="N99" s="100"/>
      <c r="O99" s="99"/>
      <c r="P99" s="99"/>
      <c r="Q99" s="99"/>
      <c r="R99" s="99"/>
      <c r="S99" s="99"/>
      <c r="T99" s="99"/>
      <c r="U99" s="97"/>
      <c r="V99" s="97"/>
      <c r="W99" s="97"/>
      <c r="X99" s="97"/>
      <c r="Y99" s="96"/>
    </row>
    <row r="100" spans="1:27" ht="15" hidden="1" customHeight="1">
      <c r="A100" s="59"/>
      <c r="B100" s="115"/>
      <c r="C100" s="114"/>
      <c r="D100" s="98"/>
      <c r="E100" s="101"/>
      <c r="F100" s="360" t="s">
        <v>223</v>
      </c>
      <c r="G100" s="360"/>
      <c r="H100" s="360"/>
      <c r="I100" s="360"/>
      <c r="J100" s="360"/>
      <c r="K100" s="360"/>
      <c r="L100" s="360"/>
      <c r="M100" s="360"/>
      <c r="N100" s="360"/>
      <c r="O100" s="360"/>
      <c r="P100" s="360"/>
      <c r="Q100" s="360"/>
      <c r="R100" s="360"/>
      <c r="S100" s="360"/>
      <c r="T100" s="99"/>
      <c r="U100" s="97"/>
      <c r="V100" s="97"/>
      <c r="W100" s="97"/>
      <c r="X100" s="97"/>
      <c r="Y100" s="96"/>
      <c r="AA100" s="116" t="s">
        <v>221</v>
      </c>
    </row>
    <row r="101" spans="1:27" ht="15" hidden="1" customHeight="1">
      <c r="A101" s="59"/>
      <c r="B101" s="115"/>
      <c r="C101" s="114"/>
      <c r="D101" s="98"/>
      <c r="E101" s="97"/>
      <c r="F101" s="97"/>
      <c r="G101" s="97"/>
      <c r="H101" s="100"/>
      <c r="I101" s="100"/>
      <c r="J101" s="100"/>
      <c r="K101" s="100"/>
      <c r="L101" s="100"/>
      <c r="M101" s="100"/>
      <c r="N101" s="100"/>
      <c r="O101" s="99"/>
      <c r="P101" s="99"/>
      <c r="Q101" s="99"/>
      <c r="R101" s="99"/>
      <c r="S101" s="99"/>
      <c r="T101" s="99"/>
      <c r="U101" s="97"/>
      <c r="V101" s="97"/>
      <c r="W101" s="97"/>
      <c r="X101" s="97"/>
      <c r="Y101" s="96"/>
    </row>
    <row r="102" spans="1:27" ht="15" hidden="1">
      <c r="A102" s="59"/>
      <c r="B102" s="115"/>
      <c r="C102" s="114"/>
      <c r="D102" s="98"/>
      <c r="E102" s="97"/>
      <c r="F102" s="360" t="s">
        <v>222</v>
      </c>
      <c r="G102" s="360"/>
      <c r="H102" s="360"/>
      <c r="I102" s="360"/>
      <c r="J102" s="360"/>
      <c r="K102" s="360"/>
      <c r="L102" s="360"/>
      <c r="M102" s="360"/>
      <c r="N102" s="360"/>
      <c r="O102" s="360"/>
      <c r="P102" s="360"/>
      <c r="Q102" s="360"/>
      <c r="R102" s="360"/>
      <c r="S102" s="360"/>
      <c r="T102" s="360"/>
      <c r="U102" s="360"/>
      <c r="V102" s="360"/>
      <c r="W102" s="360"/>
      <c r="X102" s="360"/>
      <c r="Y102" s="96"/>
    </row>
    <row r="103" spans="1:27" ht="15" hidden="1">
      <c r="A103" s="59"/>
      <c r="B103" s="115"/>
      <c r="C103" s="114"/>
      <c r="D103" s="98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6"/>
    </row>
    <row r="104" spans="1:27" ht="15" hidden="1">
      <c r="A104" s="59"/>
      <c r="B104" s="115"/>
      <c r="C104" s="114"/>
      <c r="D104" s="98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6"/>
    </row>
    <row r="105" spans="1:27" ht="15" hidden="1">
      <c r="A105" s="59"/>
      <c r="B105" s="115"/>
      <c r="C105" s="114"/>
      <c r="D105" s="98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6"/>
    </row>
    <row r="106" spans="1:27" ht="15" hidden="1">
      <c r="A106" s="59"/>
      <c r="B106" s="115"/>
      <c r="C106" s="114"/>
      <c r="D106" s="98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6"/>
    </row>
    <row r="107" spans="1:27" ht="15" hidden="1">
      <c r="A107" s="59"/>
      <c r="B107" s="115"/>
      <c r="C107" s="114"/>
      <c r="D107" s="98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6"/>
    </row>
    <row r="108" spans="1:27" ht="15" hidden="1">
      <c r="A108" s="59"/>
      <c r="B108" s="115"/>
      <c r="C108" s="114"/>
      <c r="D108" s="98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6"/>
    </row>
    <row r="109" spans="1:27" ht="15" hidden="1">
      <c r="A109" s="59"/>
      <c r="B109" s="115"/>
      <c r="C109" s="114"/>
      <c r="D109" s="98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6"/>
    </row>
    <row r="110" spans="1:27" ht="15" hidden="1">
      <c r="A110" s="59"/>
      <c r="B110" s="115"/>
      <c r="C110" s="114"/>
      <c r="D110" s="98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6"/>
    </row>
    <row r="111" spans="1:27" ht="30" hidden="1" customHeight="1">
      <c r="A111" s="59"/>
      <c r="B111" s="115"/>
      <c r="C111" s="114"/>
      <c r="D111" s="98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6"/>
    </row>
    <row r="112" spans="1:27" ht="31.5" hidden="1" customHeight="1">
      <c r="A112" s="59"/>
      <c r="B112" s="115"/>
      <c r="C112" s="114"/>
      <c r="D112" s="98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6"/>
    </row>
    <row r="113" spans="1:25" ht="15" customHeight="1">
      <c r="A113" s="59"/>
      <c r="B113" s="113"/>
      <c r="C113" s="112"/>
      <c r="D113" s="95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3"/>
    </row>
  </sheetData>
  <sheetProtection password="FA9C" sheet="1" objects="1" scenarios="1" formatColumns="0" formatRows="0"/>
  <dataConsolidate/>
  <mergeCells count="41"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  <mergeCell ref="I80:X80"/>
    <mergeCell ref="E77:X77"/>
    <mergeCell ref="E74:X74"/>
    <mergeCell ref="E83:G83"/>
    <mergeCell ref="E79:X79"/>
    <mergeCell ref="E80:H80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B2:G2"/>
    <mergeCell ref="B3:C3"/>
    <mergeCell ref="B5:Y5"/>
    <mergeCell ref="E7:X19"/>
    <mergeCell ref="F21:M21"/>
    <mergeCell ref="P21:X21"/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</mergeCells>
  <hyperlinks>
    <hyperlink ref="H58" r:id="rId1"/>
    <hyperlink ref="H58:X58" r:id="rId2" tooltip="Кликните по ссылке, чтобы перейти на сайт службы поддержки пользователей" display="http://support.eias.ru/index.php?a=add&amp;catid=5"/>
    <hyperlink ref="H83" r:id="rId3"/>
    <hyperlink ref="H82" r:id="rId4" tooltip="Кликните по ссылке, чтобы написать письмо для технической поддержки" display="sp@eias.ru"/>
    <hyperlink ref="H82:V82" r:id="rId5" tooltip="Кликните по ссылке, чтобы написать письмо в службу поддержки пользователей" display="sp@eias.ru"/>
    <hyperlink ref="E40" r:id="rId6"/>
    <hyperlink ref="E40:X40" r:id="rId7" tooltip="http://www.fstrf.ru/regions/region/showlist" display="http://www.fstrf.ru/regions/region/showlist"/>
    <hyperlink ref="H83:X83" r:id="rId8" tooltip="Кликните по гиперссылке, чтобы перейти на web-сайт eias.ru" display="http://eias.ru/?page=show_templates"/>
    <hyperlink ref="I80" r:id="rId9" location="http://eias.ru/files/shablon/manual_loading_through_monitoring.pdf" tooltip="http://eias.ru/files/shablon/manual_loading_through_monitoring.pdf"/>
    <hyperlink ref="I80:X80" r:id="rId10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H59" r:id="rId11" location="http://eias.ru/?page=show_distrs" tooltip="Кликните по ссылке, чтобы перейти на сайт, содержащий необходимые дистрибутивы"/>
    <hyperlink ref="H59:X59" r:id="rId12" tooltip="Кликните по ссылке, чтобы перейти на сайт, содержащий необходимые дистрибутивы" display="http://eias.ru/?page=show_distrs"/>
    <hyperlink ref="H82:X82" r:id="rId13" tooltip="Кликните по ссылке, чтобы написать письмо в службу поддержки пользователей" display="openinfo@eias.ru"/>
  </hyperlinks>
  <pageMargins left="0.7" right="0.7" top="0.75" bottom="0.75" header="0.3" footer="0.3"/>
  <pageSetup paperSize="9" orientation="portrait" horizontalDpi="180" verticalDpi="180" r:id="rId14"/>
  <headerFooter alignWithMargins="0"/>
  <drawing r:id="rId15"/>
  <legacyDrawing r:id="rId16"/>
  <oleObjects>
    <mc:AlternateContent xmlns:mc="http://schemas.openxmlformats.org/markup-compatibility/2006">
      <mc:Choice Requires="x14">
        <oleObject progId="Word.Document.8" shapeId="193537" r:id="rId17">
          <objectPr defaultSize="0" r:id="rId18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119</xdr:row>
                <xdr:rowOff>133350</xdr:rowOff>
              </to>
            </anchor>
          </objectPr>
        </oleObject>
      </mc:Choice>
      <mc:Fallback>
        <oleObject progId="Word.Document.8" shapeId="193537" r:id="rId17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7"/>
    </row>
    <row r="2" spans="1:1" ht="12">
      <c r="A2" s="17"/>
    </row>
    <row r="3" spans="1:1" ht="12">
      <c r="A3" s="17"/>
    </row>
    <row r="4" spans="1:1" ht="12">
      <c r="A4" s="17"/>
    </row>
    <row r="5" spans="1:1" ht="12">
      <c r="A5" s="17"/>
    </row>
    <row r="6" spans="1:1" ht="12">
      <c r="A6" s="17"/>
    </row>
    <row r="7" spans="1:1" ht="12">
      <c r="A7" s="17"/>
    </row>
    <row r="8" spans="1:1" ht="12">
      <c r="A8" s="17"/>
    </row>
    <row r="9" spans="1:1" ht="12">
      <c r="A9" s="17"/>
    </row>
    <row r="10" spans="1:1" ht="12">
      <c r="A10" s="17"/>
    </row>
    <row r="11" spans="1:1" ht="12">
      <c r="A11" s="17"/>
    </row>
    <row r="12" spans="1:1" ht="12">
      <c r="A12" s="17"/>
    </row>
    <row r="13" spans="1:1" ht="12">
      <c r="A13" s="17"/>
    </row>
    <row r="14" spans="1:1" ht="12">
      <c r="A14" s="17"/>
    </row>
    <row r="15" spans="1:1" ht="12">
      <c r="A15" s="17"/>
    </row>
    <row r="16" spans="1:1" ht="12">
      <c r="A16" s="17"/>
    </row>
    <row r="17" spans="1:1" ht="12">
      <c r="A17" s="17"/>
    </row>
    <row r="18" spans="1:1" ht="12">
      <c r="A18" s="17"/>
    </row>
    <row r="19" spans="1:1" ht="12">
      <c r="A19" s="1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SelectData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8"/>
    <col min="2" max="16384" width="9.140625" style="19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8"/>
    <col min="27" max="36" width="9.140625" style="9"/>
    <col min="37" max="16384" width="9.140625" style="8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713"/>
  <sheetViews>
    <sheetView showGridLines="0" zoomScaleNormal="100" workbookViewId="0"/>
  </sheetViews>
  <sheetFormatPr defaultRowHeight="11.25"/>
  <cols>
    <col min="1" max="16384" width="9.140625" style="4"/>
  </cols>
  <sheetData>
    <row r="1" spans="1:12">
      <c r="A1" s="4" t="s">
        <v>203</v>
      </c>
      <c r="B1" s="4" t="s">
        <v>476</v>
      </c>
      <c r="C1" s="4" t="s">
        <v>477</v>
      </c>
      <c r="D1" s="4" t="s">
        <v>478</v>
      </c>
      <c r="E1" s="4" t="s">
        <v>479</v>
      </c>
      <c r="F1" s="4" t="s">
        <v>480</v>
      </c>
      <c r="G1" s="4" t="s">
        <v>481</v>
      </c>
      <c r="H1" s="4" t="s">
        <v>482</v>
      </c>
      <c r="I1" s="4" t="s">
        <v>483</v>
      </c>
      <c r="J1" s="4" t="s">
        <v>484</v>
      </c>
      <c r="K1" s="4" t="s">
        <v>485</v>
      </c>
    </row>
    <row r="2" spans="1:12">
      <c r="A2" s="4">
        <v>1</v>
      </c>
      <c r="B2" s="4" t="s">
        <v>132</v>
      </c>
      <c r="C2" s="4" t="s">
        <v>654</v>
      </c>
      <c r="D2" s="4" t="s">
        <v>655</v>
      </c>
      <c r="E2" s="4" t="s">
        <v>656</v>
      </c>
      <c r="F2" s="4" t="s">
        <v>657</v>
      </c>
      <c r="G2" s="4" t="s">
        <v>664</v>
      </c>
      <c r="H2" s="4" t="s">
        <v>1496</v>
      </c>
      <c r="I2" s="4" t="s">
        <v>1497</v>
      </c>
      <c r="J2" s="4" t="s">
        <v>1498</v>
      </c>
      <c r="K2" s="4" t="s">
        <v>626</v>
      </c>
      <c r="L2" s="4" t="s">
        <v>928</v>
      </c>
    </row>
    <row r="3" spans="1:12">
      <c r="A3" s="4">
        <v>2</v>
      </c>
      <c r="B3" s="4" t="s">
        <v>132</v>
      </c>
      <c r="C3" s="4" t="s">
        <v>654</v>
      </c>
      <c r="D3" s="4" t="s">
        <v>655</v>
      </c>
      <c r="E3" s="4" t="s">
        <v>656</v>
      </c>
      <c r="F3" s="4" t="s">
        <v>657</v>
      </c>
      <c r="G3" s="4" t="s">
        <v>664</v>
      </c>
      <c r="H3" s="4" t="s">
        <v>1496</v>
      </c>
      <c r="I3" s="4" t="s">
        <v>1497</v>
      </c>
      <c r="J3" s="4" t="s">
        <v>1498</v>
      </c>
      <c r="K3" s="4" t="s">
        <v>786</v>
      </c>
      <c r="L3" s="4" t="s">
        <v>928</v>
      </c>
    </row>
    <row r="4" spans="1:12">
      <c r="A4" s="4">
        <v>3</v>
      </c>
      <c r="B4" s="4" t="s">
        <v>132</v>
      </c>
      <c r="C4" s="4" t="s">
        <v>654</v>
      </c>
      <c r="D4" s="4" t="s">
        <v>655</v>
      </c>
      <c r="E4" s="4" t="s">
        <v>656</v>
      </c>
      <c r="F4" s="4" t="s">
        <v>657</v>
      </c>
      <c r="G4" s="4" t="s">
        <v>870</v>
      </c>
      <c r="H4" s="4" t="s">
        <v>871</v>
      </c>
      <c r="I4" s="4" t="s">
        <v>872</v>
      </c>
      <c r="J4" s="4" t="s">
        <v>717</v>
      </c>
      <c r="K4" s="4" t="s">
        <v>626</v>
      </c>
      <c r="L4" s="4" t="s">
        <v>928</v>
      </c>
    </row>
    <row r="5" spans="1:12">
      <c r="A5" s="4">
        <v>4</v>
      </c>
      <c r="B5" s="4" t="s">
        <v>132</v>
      </c>
      <c r="C5" s="4" t="s">
        <v>654</v>
      </c>
      <c r="D5" s="4" t="s">
        <v>655</v>
      </c>
      <c r="E5" s="4" t="s">
        <v>929</v>
      </c>
      <c r="F5" s="4" t="s">
        <v>930</v>
      </c>
      <c r="G5" s="4" t="s">
        <v>664</v>
      </c>
      <c r="H5" s="4" t="s">
        <v>1496</v>
      </c>
      <c r="I5" s="4" t="s">
        <v>1497</v>
      </c>
      <c r="J5" s="4" t="s">
        <v>1498</v>
      </c>
      <c r="K5" s="4" t="s">
        <v>626</v>
      </c>
      <c r="L5" s="4" t="s">
        <v>928</v>
      </c>
    </row>
    <row r="6" spans="1:12">
      <c r="A6" s="4">
        <v>5</v>
      </c>
      <c r="B6" s="4" t="s">
        <v>132</v>
      </c>
      <c r="C6" s="4" t="s">
        <v>654</v>
      </c>
      <c r="D6" s="4" t="s">
        <v>655</v>
      </c>
      <c r="E6" s="4" t="s">
        <v>929</v>
      </c>
      <c r="F6" s="4" t="s">
        <v>930</v>
      </c>
      <c r="G6" s="4" t="s">
        <v>664</v>
      </c>
      <c r="H6" s="4" t="s">
        <v>1496</v>
      </c>
      <c r="I6" s="4" t="s">
        <v>1497</v>
      </c>
      <c r="J6" s="4" t="s">
        <v>1498</v>
      </c>
      <c r="K6" s="4" t="s">
        <v>786</v>
      </c>
      <c r="L6" s="4" t="s">
        <v>928</v>
      </c>
    </row>
    <row r="7" spans="1:12">
      <c r="A7" s="4">
        <v>6</v>
      </c>
      <c r="B7" s="4" t="s">
        <v>132</v>
      </c>
      <c r="C7" s="4" t="s">
        <v>654</v>
      </c>
      <c r="D7" s="4" t="s">
        <v>655</v>
      </c>
      <c r="E7" s="4" t="s">
        <v>929</v>
      </c>
      <c r="F7" s="4" t="s">
        <v>930</v>
      </c>
      <c r="G7" s="4" t="s">
        <v>1597</v>
      </c>
      <c r="H7" s="4" t="s">
        <v>1598</v>
      </c>
      <c r="I7" s="4" t="s">
        <v>1599</v>
      </c>
      <c r="J7" s="4" t="s">
        <v>717</v>
      </c>
      <c r="K7" s="4" t="s">
        <v>626</v>
      </c>
      <c r="L7" s="4" t="s">
        <v>928</v>
      </c>
    </row>
    <row r="8" spans="1:12">
      <c r="A8" s="4">
        <v>7</v>
      </c>
      <c r="B8" s="4" t="s">
        <v>132</v>
      </c>
      <c r="C8" s="4" t="s">
        <v>654</v>
      </c>
      <c r="D8" s="4" t="s">
        <v>655</v>
      </c>
      <c r="E8" s="4" t="s">
        <v>929</v>
      </c>
      <c r="F8" s="4" t="s">
        <v>930</v>
      </c>
      <c r="G8" s="4" t="s">
        <v>1597</v>
      </c>
      <c r="H8" s="4" t="s">
        <v>1598</v>
      </c>
      <c r="I8" s="4" t="s">
        <v>1599</v>
      </c>
      <c r="J8" s="4" t="s">
        <v>717</v>
      </c>
      <c r="K8" s="4" t="s">
        <v>786</v>
      </c>
      <c r="L8" s="4" t="s">
        <v>928</v>
      </c>
    </row>
    <row r="9" spans="1:12">
      <c r="A9" s="4">
        <v>8</v>
      </c>
      <c r="B9" s="4" t="s">
        <v>132</v>
      </c>
      <c r="C9" s="4" t="s">
        <v>654</v>
      </c>
      <c r="D9" s="4" t="s">
        <v>655</v>
      </c>
      <c r="E9" s="4" t="s">
        <v>931</v>
      </c>
      <c r="F9" s="4" t="s">
        <v>932</v>
      </c>
      <c r="G9" s="4" t="s">
        <v>664</v>
      </c>
      <c r="H9" s="4" t="s">
        <v>1496</v>
      </c>
      <c r="I9" s="4" t="s">
        <v>1497</v>
      </c>
      <c r="J9" s="4" t="s">
        <v>1498</v>
      </c>
      <c r="K9" s="4" t="s">
        <v>626</v>
      </c>
      <c r="L9" s="4" t="s">
        <v>928</v>
      </c>
    </row>
    <row r="10" spans="1:12">
      <c r="A10" s="4">
        <v>9</v>
      </c>
      <c r="B10" s="4" t="s">
        <v>132</v>
      </c>
      <c r="C10" s="4" t="s">
        <v>654</v>
      </c>
      <c r="D10" s="4" t="s">
        <v>655</v>
      </c>
      <c r="E10" s="4" t="s">
        <v>931</v>
      </c>
      <c r="F10" s="4" t="s">
        <v>932</v>
      </c>
      <c r="G10" s="4" t="s">
        <v>664</v>
      </c>
      <c r="H10" s="4" t="s">
        <v>1496</v>
      </c>
      <c r="I10" s="4" t="s">
        <v>1497</v>
      </c>
      <c r="J10" s="4" t="s">
        <v>1498</v>
      </c>
      <c r="K10" s="4" t="s">
        <v>786</v>
      </c>
      <c r="L10" s="4" t="s">
        <v>928</v>
      </c>
    </row>
    <row r="11" spans="1:12">
      <c r="A11" s="4">
        <v>10</v>
      </c>
      <c r="B11" s="4" t="s">
        <v>132</v>
      </c>
      <c r="C11" s="4" t="s">
        <v>654</v>
      </c>
      <c r="D11" s="4" t="s">
        <v>655</v>
      </c>
      <c r="E11" s="4" t="s">
        <v>931</v>
      </c>
      <c r="F11" s="4" t="s">
        <v>932</v>
      </c>
      <c r="G11" s="4" t="s">
        <v>870</v>
      </c>
      <c r="H11" s="4" t="s">
        <v>871</v>
      </c>
      <c r="I11" s="4" t="s">
        <v>872</v>
      </c>
      <c r="J11" s="4" t="s">
        <v>717</v>
      </c>
      <c r="K11" s="4" t="s">
        <v>626</v>
      </c>
      <c r="L11" s="4" t="s">
        <v>928</v>
      </c>
    </row>
    <row r="12" spans="1:12">
      <c r="A12" s="4">
        <v>11</v>
      </c>
      <c r="B12" s="4" t="s">
        <v>132</v>
      </c>
      <c r="C12" s="4" t="s">
        <v>654</v>
      </c>
      <c r="D12" s="4" t="s">
        <v>655</v>
      </c>
      <c r="E12" s="4" t="s">
        <v>933</v>
      </c>
      <c r="F12" s="4" t="s">
        <v>934</v>
      </c>
      <c r="G12" s="4" t="s">
        <v>664</v>
      </c>
      <c r="H12" s="4" t="s">
        <v>1496</v>
      </c>
      <c r="I12" s="4" t="s">
        <v>1497</v>
      </c>
      <c r="J12" s="4" t="s">
        <v>1498</v>
      </c>
      <c r="K12" s="4" t="s">
        <v>626</v>
      </c>
      <c r="L12" s="4" t="s">
        <v>928</v>
      </c>
    </row>
    <row r="13" spans="1:12">
      <c r="A13" s="4">
        <v>12</v>
      </c>
      <c r="B13" s="4" t="s">
        <v>132</v>
      </c>
      <c r="C13" s="4" t="s">
        <v>654</v>
      </c>
      <c r="D13" s="4" t="s">
        <v>655</v>
      </c>
      <c r="E13" s="4" t="s">
        <v>933</v>
      </c>
      <c r="F13" s="4" t="s">
        <v>934</v>
      </c>
      <c r="G13" s="4" t="s">
        <v>664</v>
      </c>
      <c r="H13" s="4" t="s">
        <v>1496</v>
      </c>
      <c r="I13" s="4" t="s">
        <v>1497</v>
      </c>
      <c r="J13" s="4" t="s">
        <v>1498</v>
      </c>
      <c r="K13" s="4" t="s">
        <v>786</v>
      </c>
      <c r="L13" s="4" t="s">
        <v>928</v>
      </c>
    </row>
    <row r="14" spans="1:12">
      <c r="A14" s="4">
        <v>13</v>
      </c>
      <c r="B14" s="4" t="s">
        <v>132</v>
      </c>
      <c r="C14" s="4" t="s">
        <v>654</v>
      </c>
      <c r="D14" s="4" t="s">
        <v>655</v>
      </c>
      <c r="E14" s="4" t="s">
        <v>933</v>
      </c>
      <c r="F14" s="4" t="s">
        <v>934</v>
      </c>
      <c r="G14" s="4" t="s">
        <v>1597</v>
      </c>
      <c r="H14" s="4" t="s">
        <v>1598</v>
      </c>
      <c r="I14" s="4" t="s">
        <v>1599</v>
      </c>
      <c r="J14" s="4" t="s">
        <v>717</v>
      </c>
      <c r="K14" s="4" t="s">
        <v>626</v>
      </c>
      <c r="L14" s="4" t="s">
        <v>928</v>
      </c>
    </row>
    <row r="15" spans="1:12">
      <c r="A15" s="4">
        <v>14</v>
      </c>
      <c r="B15" s="4" t="s">
        <v>132</v>
      </c>
      <c r="C15" s="4" t="s">
        <v>654</v>
      </c>
      <c r="D15" s="4" t="s">
        <v>655</v>
      </c>
      <c r="E15" s="4" t="s">
        <v>933</v>
      </c>
      <c r="F15" s="4" t="s">
        <v>934</v>
      </c>
      <c r="G15" s="4" t="s">
        <v>1597</v>
      </c>
      <c r="H15" s="4" t="s">
        <v>1598</v>
      </c>
      <c r="I15" s="4" t="s">
        <v>1599</v>
      </c>
      <c r="J15" s="4" t="s">
        <v>717</v>
      </c>
      <c r="K15" s="4" t="s">
        <v>786</v>
      </c>
      <c r="L15" s="4" t="s">
        <v>928</v>
      </c>
    </row>
    <row r="16" spans="1:12">
      <c r="A16" s="4">
        <v>15</v>
      </c>
      <c r="B16" s="4" t="s">
        <v>132</v>
      </c>
      <c r="C16" s="4" t="s">
        <v>654</v>
      </c>
      <c r="D16" s="4" t="s">
        <v>655</v>
      </c>
      <c r="E16" s="4" t="s">
        <v>935</v>
      </c>
      <c r="F16" s="4" t="s">
        <v>936</v>
      </c>
      <c r="G16" s="4" t="s">
        <v>664</v>
      </c>
      <c r="H16" s="4" t="s">
        <v>1496</v>
      </c>
      <c r="I16" s="4" t="s">
        <v>1497</v>
      </c>
      <c r="J16" s="4" t="s">
        <v>1498</v>
      </c>
      <c r="K16" s="4" t="s">
        <v>626</v>
      </c>
      <c r="L16" s="4" t="s">
        <v>928</v>
      </c>
    </row>
    <row r="17" spans="1:12">
      <c r="A17" s="4">
        <v>16</v>
      </c>
      <c r="B17" s="4" t="s">
        <v>132</v>
      </c>
      <c r="C17" s="4" t="s">
        <v>654</v>
      </c>
      <c r="D17" s="4" t="s">
        <v>655</v>
      </c>
      <c r="E17" s="4" t="s">
        <v>935</v>
      </c>
      <c r="F17" s="4" t="s">
        <v>936</v>
      </c>
      <c r="G17" s="4" t="s">
        <v>664</v>
      </c>
      <c r="H17" s="4" t="s">
        <v>1496</v>
      </c>
      <c r="I17" s="4" t="s">
        <v>1497</v>
      </c>
      <c r="J17" s="4" t="s">
        <v>1498</v>
      </c>
      <c r="K17" s="4" t="s">
        <v>786</v>
      </c>
      <c r="L17" s="4" t="s">
        <v>928</v>
      </c>
    </row>
    <row r="18" spans="1:12">
      <c r="A18" s="4">
        <v>17</v>
      </c>
      <c r="B18" s="4" t="s">
        <v>132</v>
      </c>
      <c r="C18" s="4" t="s">
        <v>654</v>
      </c>
      <c r="D18" s="4" t="s">
        <v>655</v>
      </c>
      <c r="E18" s="4" t="s">
        <v>937</v>
      </c>
      <c r="F18" s="4" t="s">
        <v>938</v>
      </c>
      <c r="G18" s="4" t="s">
        <v>664</v>
      </c>
      <c r="H18" s="4" t="s">
        <v>1496</v>
      </c>
      <c r="I18" s="4" t="s">
        <v>1497</v>
      </c>
      <c r="J18" s="4" t="s">
        <v>1498</v>
      </c>
      <c r="K18" s="4" t="s">
        <v>626</v>
      </c>
      <c r="L18" s="4" t="s">
        <v>928</v>
      </c>
    </row>
    <row r="19" spans="1:12">
      <c r="A19" s="4">
        <v>18</v>
      </c>
      <c r="B19" s="4" t="s">
        <v>132</v>
      </c>
      <c r="C19" s="4" t="s">
        <v>654</v>
      </c>
      <c r="D19" s="4" t="s">
        <v>655</v>
      </c>
      <c r="E19" s="4" t="s">
        <v>937</v>
      </c>
      <c r="F19" s="4" t="s">
        <v>938</v>
      </c>
      <c r="G19" s="4" t="s">
        <v>664</v>
      </c>
      <c r="H19" s="4" t="s">
        <v>1496</v>
      </c>
      <c r="I19" s="4" t="s">
        <v>1497</v>
      </c>
      <c r="J19" s="4" t="s">
        <v>1498</v>
      </c>
      <c r="K19" s="4" t="s">
        <v>786</v>
      </c>
      <c r="L19" s="4" t="s">
        <v>928</v>
      </c>
    </row>
    <row r="20" spans="1:12">
      <c r="A20" s="4">
        <v>19</v>
      </c>
      <c r="B20" s="4" t="s">
        <v>132</v>
      </c>
      <c r="C20" s="4" t="s">
        <v>654</v>
      </c>
      <c r="D20" s="4" t="s">
        <v>655</v>
      </c>
      <c r="E20" s="4" t="s">
        <v>937</v>
      </c>
      <c r="F20" s="4" t="s">
        <v>938</v>
      </c>
      <c r="G20" s="4" t="s">
        <v>870</v>
      </c>
      <c r="H20" s="4" t="s">
        <v>871</v>
      </c>
      <c r="I20" s="4" t="s">
        <v>872</v>
      </c>
      <c r="J20" s="4" t="s">
        <v>717</v>
      </c>
      <c r="K20" s="4" t="s">
        <v>626</v>
      </c>
      <c r="L20" s="4" t="s">
        <v>928</v>
      </c>
    </row>
    <row r="21" spans="1:12">
      <c r="A21" s="4">
        <v>20</v>
      </c>
      <c r="B21" s="4" t="s">
        <v>132</v>
      </c>
      <c r="C21" s="4" t="s">
        <v>654</v>
      </c>
      <c r="D21" s="4" t="s">
        <v>655</v>
      </c>
      <c r="E21" s="4" t="s">
        <v>939</v>
      </c>
      <c r="F21" s="4" t="s">
        <v>940</v>
      </c>
      <c r="G21" s="4" t="s">
        <v>664</v>
      </c>
      <c r="H21" s="4" t="s">
        <v>1496</v>
      </c>
      <c r="I21" s="4" t="s">
        <v>1497</v>
      </c>
      <c r="J21" s="4" t="s">
        <v>1498</v>
      </c>
      <c r="K21" s="4" t="s">
        <v>626</v>
      </c>
      <c r="L21" s="4" t="s">
        <v>928</v>
      </c>
    </row>
    <row r="22" spans="1:12">
      <c r="A22" s="4">
        <v>21</v>
      </c>
      <c r="B22" s="4" t="s">
        <v>132</v>
      </c>
      <c r="C22" s="4" t="s">
        <v>654</v>
      </c>
      <c r="D22" s="4" t="s">
        <v>655</v>
      </c>
      <c r="E22" s="4" t="s">
        <v>939</v>
      </c>
      <c r="F22" s="4" t="s">
        <v>940</v>
      </c>
      <c r="G22" s="4" t="s">
        <v>664</v>
      </c>
      <c r="H22" s="4" t="s">
        <v>1496</v>
      </c>
      <c r="I22" s="4" t="s">
        <v>1497</v>
      </c>
      <c r="J22" s="4" t="s">
        <v>1498</v>
      </c>
      <c r="K22" s="4" t="s">
        <v>786</v>
      </c>
      <c r="L22" s="4" t="s">
        <v>928</v>
      </c>
    </row>
    <row r="23" spans="1:12">
      <c r="A23" s="4">
        <v>22</v>
      </c>
      <c r="B23" s="4" t="s">
        <v>132</v>
      </c>
      <c r="C23" s="4" t="s">
        <v>654</v>
      </c>
      <c r="D23" s="4" t="s">
        <v>655</v>
      </c>
      <c r="E23" s="4" t="s">
        <v>939</v>
      </c>
      <c r="F23" s="4" t="s">
        <v>940</v>
      </c>
      <c r="G23" s="4" t="s">
        <v>1597</v>
      </c>
      <c r="H23" s="4" t="s">
        <v>1598</v>
      </c>
      <c r="I23" s="4" t="s">
        <v>1599</v>
      </c>
      <c r="J23" s="4" t="s">
        <v>717</v>
      </c>
      <c r="K23" s="4" t="s">
        <v>626</v>
      </c>
      <c r="L23" s="4" t="s">
        <v>928</v>
      </c>
    </row>
    <row r="24" spans="1:12">
      <c r="A24" s="4">
        <v>23</v>
      </c>
      <c r="B24" s="4" t="s">
        <v>132</v>
      </c>
      <c r="C24" s="4" t="s">
        <v>654</v>
      </c>
      <c r="D24" s="4" t="s">
        <v>655</v>
      </c>
      <c r="E24" s="4" t="s">
        <v>939</v>
      </c>
      <c r="F24" s="4" t="s">
        <v>940</v>
      </c>
      <c r="G24" s="4" t="s">
        <v>1597</v>
      </c>
      <c r="H24" s="4" t="s">
        <v>1598</v>
      </c>
      <c r="I24" s="4" t="s">
        <v>1599</v>
      </c>
      <c r="J24" s="4" t="s">
        <v>717</v>
      </c>
      <c r="K24" s="4" t="s">
        <v>786</v>
      </c>
      <c r="L24" s="4" t="s">
        <v>928</v>
      </c>
    </row>
    <row r="25" spans="1:12">
      <c r="A25" s="4">
        <v>24</v>
      </c>
      <c r="B25" s="4" t="s">
        <v>132</v>
      </c>
      <c r="C25" s="4" t="s">
        <v>654</v>
      </c>
      <c r="D25" s="4" t="s">
        <v>655</v>
      </c>
      <c r="E25" s="4" t="s">
        <v>941</v>
      </c>
      <c r="F25" s="4" t="s">
        <v>942</v>
      </c>
      <c r="G25" s="4" t="s">
        <v>664</v>
      </c>
      <c r="H25" s="4" t="s">
        <v>1496</v>
      </c>
      <c r="I25" s="4" t="s">
        <v>1497</v>
      </c>
      <c r="J25" s="4" t="s">
        <v>1498</v>
      </c>
      <c r="K25" s="4" t="s">
        <v>626</v>
      </c>
      <c r="L25" s="4" t="s">
        <v>928</v>
      </c>
    </row>
    <row r="26" spans="1:12">
      <c r="A26" s="4">
        <v>25</v>
      </c>
      <c r="B26" s="4" t="s">
        <v>132</v>
      </c>
      <c r="C26" s="4" t="s">
        <v>654</v>
      </c>
      <c r="D26" s="4" t="s">
        <v>655</v>
      </c>
      <c r="E26" s="4" t="s">
        <v>941</v>
      </c>
      <c r="F26" s="4" t="s">
        <v>942</v>
      </c>
      <c r="G26" s="4" t="s">
        <v>664</v>
      </c>
      <c r="H26" s="4" t="s">
        <v>1496</v>
      </c>
      <c r="I26" s="4" t="s">
        <v>1497</v>
      </c>
      <c r="J26" s="4" t="s">
        <v>1498</v>
      </c>
      <c r="K26" s="4" t="s">
        <v>786</v>
      </c>
      <c r="L26" s="4" t="s">
        <v>928</v>
      </c>
    </row>
    <row r="27" spans="1:12">
      <c r="A27" s="4">
        <v>26</v>
      </c>
      <c r="B27" s="4" t="s">
        <v>132</v>
      </c>
      <c r="C27" s="4" t="s">
        <v>654</v>
      </c>
      <c r="D27" s="4" t="s">
        <v>655</v>
      </c>
      <c r="E27" s="4" t="s">
        <v>941</v>
      </c>
      <c r="F27" s="4" t="s">
        <v>942</v>
      </c>
      <c r="G27" s="4" t="s">
        <v>1597</v>
      </c>
      <c r="H27" s="4" t="s">
        <v>1598</v>
      </c>
      <c r="I27" s="4" t="s">
        <v>1599</v>
      </c>
      <c r="J27" s="4" t="s">
        <v>717</v>
      </c>
      <c r="K27" s="4" t="s">
        <v>626</v>
      </c>
      <c r="L27" s="4" t="s">
        <v>928</v>
      </c>
    </row>
    <row r="28" spans="1:12">
      <c r="A28" s="4">
        <v>27</v>
      </c>
      <c r="B28" s="4" t="s">
        <v>132</v>
      </c>
      <c r="C28" s="4" t="s">
        <v>654</v>
      </c>
      <c r="D28" s="4" t="s">
        <v>655</v>
      </c>
      <c r="E28" s="4" t="s">
        <v>941</v>
      </c>
      <c r="F28" s="4" t="s">
        <v>942</v>
      </c>
      <c r="G28" s="4" t="s">
        <v>1597</v>
      </c>
      <c r="H28" s="4" t="s">
        <v>1598</v>
      </c>
      <c r="I28" s="4" t="s">
        <v>1599</v>
      </c>
      <c r="J28" s="4" t="s">
        <v>717</v>
      </c>
      <c r="K28" s="4" t="s">
        <v>786</v>
      </c>
      <c r="L28" s="4" t="s">
        <v>928</v>
      </c>
    </row>
    <row r="29" spans="1:12">
      <c r="A29" s="4">
        <v>28</v>
      </c>
      <c r="B29" s="4" t="s">
        <v>132</v>
      </c>
      <c r="C29" s="4" t="s">
        <v>654</v>
      </c>
      <c r="D29" s="4" t="s">
        <v>655</v>
      </c>
      <c r="E29" s="4" t="s">
        <v>943</v>
      </c>
      <c r="F29" s="4" t="s">
        <v>944</v>
      </c>
      <c r="G29" s="4" t="s">
        <v>664</v>
      </c>
      <c r="H29" s="4" t="s">
        <v>1496</v>
      </c>
      <c r="I29" s="4" t="s">
        <v>1497</v>
      </c>
      <c r="J29" s="4" t="s">
        <v>1498</v>
      </c>
      <c r="K29" s="4" t="s">
        <v>626</v>
      </c>
      <c r="L29" s="4" t="s">
        <v>928</v>
      </c>
    </row>
    <row r="30" spans="1:12">
      <c r="A30" s="4">
        <v>29</v>
      </c>
      <c r="B30" s="4" t="s">
        <v>132</v>
      </c>
      <c r="C30" s="4" t="s">
        <v>654</v>
      </c>
      <c r="D30" s="4" t="s">
        <v>655</v>
      </c>
      <c r="E30" s="4" t="s">
        <v>943</v>
      </c>
      <c r="F30" s="4" t="s">
        <v>944</v>
      </c>
      <c r="G30" s="4" t="s">
        <v>664</v>
      </c>
      <c r="H30" s="4" t="s">
        <v>1496</v>
      </c>
      <c r="I30" s="4" t="s">
        <v>1497</v>
      </c>
      <c r="J30" s="4" t="s">
        <v>1498</v>
      </c>
      <c r="K30" s="4" t="s">
        <v>786</v>
      </c>
      <c r="L30" s="4" t="s">
        <v>928</v>
      </c>
    </row>
    <row r="31" spans="1:12">
      <c r="A31" s="4">
        <v>30</v>
      </c>
      <c r="B31" s="4" t="s">
        <v>132</v>
      </c>
      <c r="C31" s="4" t="s">
        <v>654</v>
      </c>
      <c r="D31" s="4" t="s">
        <v>655</v>
      </c>
      <c r="E31" s="4" t="s">
        <v>945</v>
      </c>
      <c r="F31" s="4" t="s">
        <v>946</v>
      </c>
      <c r="G31" s="4" t="s">
        <v>664</v>
      </c>
      <c r="H31" s="4" t="s">
        <v>1496</v>
      </c>
      <c r="I31" s="4" t="s">
        <v>1497</v>
      </c>
      <c r="J31" s="4" t="s">
        <v>1498</v>
      </c>
      <c r="K31" s="4" t="s">
        <v>626</v>
      </c>
      <c r="L31" s="4" t="s">
        <v>928</v>
      </c>
    </row>
    <row r="32" spans="1:12">
      <c r="A32" s="4">
        <v>31</v>
      </c>
      <c r="B32" s="4" t="s">
        <v>132</v>
      </c>
      <c r="C32" s="4" t="s">
        <v>654</v>
      </c>
      <c r="D32" s="4" t="s">
        <v>655</v>
      </c>
      <c r="E32" s="4" t="s">
        <v>945</v>
      </c>
      <c r="F32" s="4" t="s">
        <v>946</v>
      </c>
      <c r="G32" s="4" t="s">
        <v>664</v>
      </c>
      <c r="H32" s="4" t="s">
        <v>1496</v>
      </c>
      <c r="I32" s="4" t="s">
        <v>1497</v>
      </c>
      <c r="J32" s="4" t="s">
        <v>1498</v>
      </c>
      <c r="K32" s="4" t="s">
        <v>786</v>
      </c>
      <c r="L32" s="4" t="s">
        <v>928</v>
      </c>
    </row>
    <row r="33" spans="1:12">
      <c r="A33" s="4">
        <v>32</v>
      </c>
      <c r="B33" s="4" t="s">
        <v>132</v>
      </c>
      <c r="C33" s="4" t="s">
        <v>654</v>
      </c>
      <c r="D33" s="4" t="s">
        <v>655</v>
      </c>
      <c r="E33" s="4" t="s">
        <v>945</v>
      </c>
      <c r="F33" s="4" t="s">
        <v>946</v>
      </c>
      <c r="G33" s="4" t="s">
        <v>870</v>
      </c>
      <c r="H33" s="4" t="s">
        <v>871</v>
      </c>
      <c r="I33" s="4" t="s">
        <v>872</v>
      </c>
      <c r="J33" s="4" t="s">
        <v>717</v>
      </c>
      <c r="K33" s="4" t="s">
        <v>626</v>
      </c>
      <c r="L33" s="4" t="s">
        <v>928</v>
      </c>
    </row>
    <row r="34" spans="1:12">
      <c r="A34" s="4">
        <v>33</v>
      </c>
      <c r="B34" s="4" t="s">
        <v>132</v>
      </c>
      <c r="C34" s="4" t="s">
        <v>654</v>
      </c>
      <c r="D34" s="4" t="s">
        <v>655</v>
      </c>
      <c r="E34" s="4" t="s">
        <v>945</v>
      </c>
      <c r="F34" s="4" t="s">
        <v>946</v>
      </c>
      <c r="G34" s="4" t="s">
        <v>1597</v>
      </c>
      <c r="H34" s="4" t="s">
        <v>1598</v>
      </c>
      <c r="I34" s="4" t="s">
        <v>1599</v>
      </c>
      <c r="J34" s="4" t="s">
        <v>717</v>
      </c>
      <c r="K34" s="4" t="s">
        <v>626</v>
      </c>
      <c r="L34" s="4" t="s">
        <v>928</v>
      </c>
    </row>
    <row r="35" spans="1:12">
      <c r="A35" s="4">
        <v>34</v>
      </c>
      <c r="B35" s="4" t="s">
        <v>132</v>
      </c>
      <c r="C35" s="4" t="s">
        <v>654</v>
      </c>
      <c r="D35" s="4" t="s">
        <v>655</v>
      </c>
      <c r="E35" s="4" t="s">
        <v>945</v>
      </c>
      <c r="F35" s="4" t="s">
        <v>946</v>
      </c>
      <c r="G35" s="4" t="s">
        <v>1597</v>
      </c>
      <c r="H35" s="4" t="s">
        <v>1598</v>
      </c>
      <c r="I35" s="4" t="s">
        <v>1599</v>
      </c>
      <c r="J35" s="4" t="s">
        <v>717</v>
      </c>
      <c r="K35" s="4" t="s">
        <v>786</v>
      </c>
      <c r="L35" s="4" t="s">
        <v>928</v>
      </c>
    </row>
    <row r="36" spans="1:12">
      <c r="A36" s="4">
        <v>35</v>
      </c>
      <c r="B36" s="4" t="s">
        <v>132</v>
      </c>
      <c r="C36" s="4" t="s">
        <v>654</v>
      </c>
      <c r="D36" s="4" t="s">
        <v>655</v>
      </c>
      <c r="E36" s="4" t="s">
        <v>947</v>
      </c>
      <c r="F36" s="4" t="s">
        <v>948</v>
      </c>
      <c r="G36" s="4" t="s">
        <v>664</v>
      </c>
      <c r="H36" s="4" t="s">
        <v>1496</v>
      </c>
      <c r="I36" s="4" t="s">
        <v>1497</v>
      </c>
      <c r="J36" s="4" t="s">
        <v>1498</v>
      </c>
      <c r="K36" s="4" t="s">
        <v>626</v>
      </c>
      <c r="L36" s="4" t="s">
        <v>928</v>
      </c>
    </row>
    <row r="37" spans="1:12">
      <c r="A37" s="4">
        <v>36</v>
      </c>
      <c r="B37" s="4" t="s">
        <v>132</v>
      </c>
      <c r="C37" s="4" t="s">
        <v>654</v>
      </c>
      <c r="D37" s="4" t="s">
        <v>655</v>
      </c>
      <c r="E37" s="4" t="s">
        <v>947</v>
      </c>
      <c r="F37" s="4" t="s">
        <v>948</v>
      </c>
      <c r="G37" s="4" t="s">
        <v>664</v>
      </c>
      <c r="H37" s="4" t="s">
        <v>1496</v>
      </c>
      <c r="I37" s="4" t="s">
        <v>1497</v>
      </c>
      <c r="J37" s="4" t="s">
        <v>1498</v>
      </c>
      <c r="K37" s="4" t="s">
        <v>786</v>
      </c>
      <c r="L37" s="4" t="s">
        <v>928</v>
      </c>
    </row>
    <row r="38" spans="1:12">
      <c r="A38" s="4">
        <v>37</v>
      </c>
      <c r="B38" s="4" t="s">
        <v>132</v>
      </c>
      <c r="C38" s="4" t="s">
        <v>654</v>
      </c>
      <c r="D38" s="4" t="s">
        <v>655</v>
      </c>
      <c r="E38" s="4" t="s">
        <v>947</v>
      </c>
      <c r="F38" s="4" t="s">
        <v>948</v>
      </c>
      <c r="G38" s="4" t="s">
        <v>870</v>
      </c>
      <c r="H38" s="4" t="s">
        <v>871</v>
      </c>
      <c r="I38" s="4" t="s">
        <v>872</v>
      </c>
      <c r="J38" s="4" t="s">
        <v>717</v>
      </c>
      <c r="K38" s="4" t="s">
        <v>626</v>
      </c>
      <c r="L38" s="4" t="s">
        <v>928</v>
      </c>
    </row>
    <row r="39" spans="1:12">
      <c r="A39" s="4">
        <v>38</v>
      </c>
      <c r="B39" s="4" t="s">
        <v>132</v>
      </c>
      <c r="C39" s="4" t="s">
        <v>637</v>
      </c>
      <c r="D39" s="4" t="s">
        <v>638</v>
      </c>
      <c r="E39" s="4" t="s">
        <v>637</v>
      </c>
      <c r="F39" s="4" t="s">
        <v>638</v>
      </c>
      <c r="G39" s="4" t="s">
        <v>639</v>
      </c>
      <c r="H39" s="4" t="s">
        <v>640</v>
      </c>
      <c r="I39" s="4" t="s">
        <v>641</v>
      </c>
      <c r="J39" s="4" t="s">
        <v>714</v>
      </c>
      <c r="K39" s="4" t="s">
        <v>626</v>
      </c>
      <c r="L39" s="4" t="s">
        <v>928</v>
      </c>
    </row>
    <row r="40" spans="1:12">
      <c r="A40" s="4">
        <v>39</v>
      </c>
      <c r="B40" s="4" t="s">
        <v>132</v>
      </c>
      <c r="C40" s="4" t="s">
        <v>637</v>
      </c>
      <c r="D40" s="4" t="s">
        <v>638</v>
      </c>
      <c r="E40" s="4" t="s">
        <v>637</v>
      </c>
      <c r="F40" s="4" t="s">
        <v>638</v>
      </c>
      <c r="G40" s="4" t="s">
        <v>639</v>
      </c>
      <c r="H40" s="4" t="s">
        <v>640</v>
      </c>
      <c r="I40" s="4" t="s">
        <v>641</v>
      </c>
      <c r="J40" s="4" t="s">
        <v>714</v>
      </c>
      <c r="K40" s="4" t="s">
        <v>786</v>
      </c>
      <c r="L40" s="4" t="s">
        <v>928</v>
      </c>
    </row>
    <row r="41" spans="1:12">
      <c r="A41" s="4">
        <v>40</v>
      </c>
      <c r="B41" s="4" t="s">
        <v>132</v>
      </c>
      <c r="C41" s="4" t="s">
        <v>637</v>
      </c>
      <c r="D41" s="4" t="s">
        <v>638</v>
      </c>
      <c r="E41" s="4" t="s">
        <v>637</v>
      </c>
      <c r="F41" s="4" t="s">
        <v>638</v>
      </c>
      <c r="G41" s="4" t="s">
        <v>845</v>
      </c>
      <c r="H41" s="4" t="s">
        <v>846</v>
      </c>
      <c r="I41" s="4" t="s">
        <v>847</v>
      </c>
      <c r="J41" s="4" t="s">
        <v>652</v>
      </c>
      <c r="K41" s="4" t="s">
        <v>626</v>
      </c>
      <c r="L41" s="4" t="s">
        <v>928</v>
      </c>
    </row>
    <row r="42" spans="1:12">
      <c r="A42" s="4">
        <v>41</v>
      </c>
      <c r="B42" s="4" t="s">
        <v>132</v>
      </c>
      <c r="C42" s="4" t="s">
        <v>637</v>
      </c>
      <c r="D42" s="4" t="s">
        <v>638</v>
      </c>
      <c r="E42" s="4" t="s">
        <v>949</v>
      </c>
      <c r="F42" s="4" t="s">
        <v>950</v>
      </c>
      <c r="G42" s="4" t="s">
        <v>639</v>
      </c>
      <c r="H42" s="4" t="s">
        <v>640</v>
      </c>
      <c r="I42" s="4" t="s">
        <v>641</v>
      </c>
      <c r="J42" s="4" t="s">
        <v>714</v>
      </c>
      <c r="K42" s="4" t="s">
        <v>626</v>
      </c>
      <c r="L42" s="4" t="s">
        <v>928</v>
      </c>
    </row>
    <row r="43" spans="1:12">
      <c r="A43" s="4">
        <v>42</v>
      </c>
      <c r="B43" s="4" t="s">
        <v>132</v>
      </c>
      <c r="C43" s="4" t="s">
        <v>637</v>
      </c>
      <c r="D43" s="4" t="s">
        <v>638</v>
      </c>
      <c r="E43" s="4" t="s">
        <v>949</v>
      </c>
      <c r="F43" s="4" t="s">
        <v>950</v>
      </c>
      <c r="G43" s="4" t="s">
        <v>639</v>
      </c>
      <c r="H43" s="4" t="s">
        <v>640</v>
      </c>
      <c r="I43" s="4" t="s">
        <v>641</v>
      </c>
      <c r="J43" s="4" t="s">
        <v>714</v>
      </c>
      <c r="K43" s="4" t="s">
        <v>786</v>
      </c>
      <c r="L43" s="4" t="s">
        <v>928</v>
      </c>
    </row>
    <row r="44" spans="1:12">
      <c r="A44" s="4">
        <v>43</v>
      </c>
      <c r="B44" s="4" t="s">
        <v>132</v>
      </c>
      <c r="C44" s="4" t="s">
        <v>637</v>
      </c>
      <c r="D44" s="4" t="s">
        <v>638</v>
      </c>
      <c r="E44" s="4" t="s">
        <v>949</v>
      </c>
      <c r="F44" s="4" t="s">
        <v>950</v>
      </c>
      <c r="G44" s="4" t="s">
        <v>845</v>
      </c>
      <c r="H44" s="4" t="s">
        <v>846</v>
      </c>
      <c r="I44" s="4" t="s">
        <v>847</v>
      </c>
      <c r="J44" s="4" t="s">
        <v>652</v>
      </c>
      <c r="K44" s="4" t="s">
        <v>626</v>
      </c>
      <c r="L44" s="4" t="s">
        <v>928</v>
      </c>
    </row>
    <row r="45" spans="1:12">
      <c r="A45" s="4">
        <v>44</v>
      </c>
      <c r="B45" s="4" t="s">
        <v>132</v>
      </c>
      <c r="C45" s="4" t="s">
        <v>637</v>
      </c>
      <c r="D45" s="4" t="s">
        <v>638</v>
      </c>
      <c r="E45" s="4" t="s">
        <v>951</v>
      </c>
      <c r="F45" s="4" t="s">
        <v>952</v>
      </c>
      <c r="G45" s="4" t="s">
        <v>845</v>
      </c>
      <c r="H45" s="4" t="s">
        <v>846</v>
      </c>
      <c r="I45" s="4" t="s">
        <v>847</v>
      </c>
      <c r="J45" s="4" t="s">
        <v>652</v>
      </c>
      <c r="K45" s="4" t="s">
        <v>626</v>
      </c>
      <c r="L45" s="4" t="s">
        <v>928</v>
      </c>
    </row>
    <row r="46" spans="1:12">
      <c r="A46" s="4">
        <v>45</v>
      </c>
      <c r="B46" s="4" t="s">
        <v>132</v>
      </c>
      <c r="C46" s="4" t="s">
        <v>637</v>
      </c>
      <c r="D46" s="4" t="s">
        <v>638</v>
      </c>
      <c r="E46" s="4" t="s">
        <v>953</v>
      </c>
      <c r="F46" s="4" t="s">
        <v>954</v>
      </c>
      <c r="G46" s="4" t="s">
        <v>845</v>
      </c>
      <c r="H46" s="4" t="s">
        <v>846</v>
      </c>
      <c r="I46" s="4" t="s">
        <v>847</v>
      </c>
      <c r="J46" s="4" t="s">
        <v>652</v>
      </c>
      <c r="K46" s="4" t="s">
        <v>626</v>
      </c>
      <c r="L46" s="4" t="s">
        <v>928</v>
      </c>
    </row>
    <row r="47" spans="1:12">
      <c r="A47" s="4">
        <v>46</v>
      </c>
      <c r="B47" s="4" t="s">
        <v>132</v>
      </c>
      <c r="C47" s="4" t="s">
        <v>637</v>
      </c>
      <c r="D47" s="4" t="s">
        <v>638</v>
      </c>
      <c r="E47" s="4" t="s">
        <v>955</v>
      </c>
      <c r="F47" s="4" t="s">
        <v>956</v>
      </c>
      <c r="G47" s="4" t="s">
        <v>845</v>
      </c>
      <c r="H47" s="4" t="s">
        <v>846</v>
      </c>
      <c r="I47" s="4" t="s">
        <v>847</v>
      </c>
      <c r="J47" s="4" t="s">
        <v>652</v>
      </c>
      <c r="K47" s="4" t="s">
        <v>626</v>
      </c>
      <c r="L47" s="4" t="s">
        <v>928</v>
      </c>
    </row>
    <row r="48" spans="1:12">
      <c r="A48" s="4">
        <v>47</v>
      </c>
      <c r="B48" s="4" t="s">
        <v>132</v>
      </c>
      <c r="C48" s="4" t="s">
        <v>637</v>
      </c>
      <c r="D48" s="4" t="s">
        <v>638</v>
      </c>
      <c r="E48" s="4" t="s">
        <v>957</v>
      </c>
      <c r="F48" s="4" t="s">
        <v>958</v>
      </c>
      <c r="G48" s="4" t="s">
        <v>845</v>
      </c>
      <c r="H48" s="4" t="s">
        <v>846</v>
      </c>
      <c r="I48" s="4" t="s">
        <v>847</v>
      </c>
      <c r="J48" s="4" t="s">
        <v>652</v>
      </c>
      <c r="K48" s="4" t="s">
        <v>626</v>
      </c>
      <c r="L48" s="4" t="s">
        <v>928</v>
      </c>
    </row>
    <row r="49" spans="1:12">
      <c r="A49" s="4">
        <v>48</v>
      </c>
      <c r="B49" s="4" t="s">
        <v>132</v>
      </c>
      <c r="C49" s="4" t="s">
        <v>637</v>
      </c>
      <c r="D49" s="4" t="s">
        <v>638</v>
      </c>
      <c r="E49" s="4" t="s">
        <v>959</v>
      </c>
      <c r="F49" s="4" t="s">
        <v>960</v>
      </c>
      <c r="G49" s="4" t="s">
        <v>845</v>
      </c>
      <c r="H49" s="4" t="s">
        <v>846</v>
      </c>
      <c r="I49" s="4" t="s">
        <v>847</v>
      </c>
      <c r="J49" s="4" t="s">
        <v>652</v>
      </c>
      <c r="K49" s="4" t="s">
        <v>626</v>
      </c>
      <c r="L49" s="4" t="s">
        <v>928</v>
      </c>
    </row>
    <row r="50" spans="1:12">
      <c r="A50" s="4">
        <v>49</v>
      </c>
      <c r="B50" s="4" t="s">
        <v>132</v>
      </c>
      <c r="C50" s="4" t="s">
        <v>637</v>
      </c>
      <c r="D50" s="4" t="s">
        <v>638</v>
      </c>
      <c r="E50" s="4" t="s">
        <v>961</v>
      </c>
      <c r="F50" s="4" t="s">
        <v>962</v>
      </c>
      <c r="G50" s="4" t="s">
        <v>845</v>
      </c>
      <c r="H50" s="4" t="s">
        <v>846</v>
      </c>
      <c r="I50" s="4" t="s">
        <v>847</v>
      </c>
      <c r="J50" s="4" t="s">
        <v>652</v>
      </c>
      <c r="K50" s="4" t="s">
        <v>626</v>
      </c>
      <c r="L50" s="4" t="s">
        <v>928</v>
      </c>
    </row>
    <row r="51" spans="1:12">
      <c r="A51" s="4">
        <v>50</v>
      </c>
      <c r="B51" s="4" t="s">
        <v>132</v>
      </c>
      <c r="C51" s="4" t="s">
        <v>637</v>
      </c>
      <c r="D51" s="4" t="s">
        <v>638</v>
      </c>
      <c r="E51" s="4" t="s">
        <v>963</v>
      </c>
      <c r="F51" s="4" t="s">
        <v>964</v>
      </c>
      <c r="G51" s="4" t="s">
        <v>845</v>
      </c>
      <c r="H51" s="4" t="s">
        <v>846</v>
      </c>
      <c r="I51" s="4" t="s">
        <v>847</v>
      </c>
      <c r="J51" s="4" t="s">
        <v>652</v>
      </c>
      <c r="K51" s="4" t="s">
        <v>626</v>
      </c>
      <c r="L51" s="4" t="s">
        <v>928</v>
      </c>
    </row>
    <row r="52" spans="1:12">
      <c r="A52" s="4">
        <v>51</v>
      </c>
      <c r="B52" s="4" t="s">
        <v>132</v>
      </c>
      <c r="C52" s="4" t="s">
        <v>637</v>
      </c>
      <c r="D52" s="4" t="s">
        <v>638</v>
      </c>
      <c r="E52" s="4" t="s">
        <v>965</v>
      </c>
      <c r="F52" s="4" t="s">
        <v>966</v>
      </c>
      <c r="G52" s="4" t="s">
        <v>845</v>
      </c>
      <c r="H52" s="4" t="s">
        <v>846</v>
      </c>
      <c r="I52" s="4" t="s">
        <v>847</v>
      </c>
      <c r="J52" s="4" t="s">
        <v>652</v>
      </c>
      <c r="K52" s="4" t="s">
        <v>626</v>
      </c>
      <c r="L52" s="4" t="s">
        <v>928</v>
      </c>
    </row>
    <row r="53" spans="1:12">
      <c r="A53" s="4">
        <v>52</v>
      </c>
      <c r="B53" s="4" t="s">
        <v>132</v>
      </c>
      <c r="C53" s="4" t="s">
        <v>803</v>
      </c>
      <c r="D53" s="4" t="s">
        <v>804</v>
      </c>
      <c r="E53" s="4" t="s">
        <v>803</v>
      </c>
      <c r="F53" s="4" t="s">
        <v>804</v>
      </c>
      <c r="G53" s="4" t="s">
        <v>664</v>
      </c>
      <c r="H53" s="4" t="s">
        <v>1496</v>
      </c>
      <c r="I53" s="4" t="s">
        <v>1497</v>
      </c>
      <c r="J53" s="4" t="s">
        <v>1498</v>
      </c>
      <c r="K53" s="4" t="s">
        <v>626</v>
      </c>
      <c r="L53" s="4" t="s">
        <v>928</v>
      </c>
    </row>
    <row r="54" spans="1:12">
      <c r="A54" s="4">
        <v>53</v>
      </c>
      <c r="B54" s="4" t="s">
        <v>132</v>
      </c>
      <c r="C54" s="4" t="s">
        <v>803</v>
      </c>
      <c r="D54" s="4" t="s">
        <v>804</v>
      </c>
      <c r="E54" s="4" t="s">
        <v>803</v>
      </c>
      <c r="F54" s="4" t="s">
        <v>804</v>
      </c>
      <c r="G54" s="4" t="s">
        <v>664</v>
      </c>
      <c r="H54" s="4" t="s">
        <v>1496</v>
      </c>
      <c r="I54" s="4" t="s">
        <v>1497</v>
      </c>
      <c r="J54" s="4" t="s">
        <v>1498</v>
      </c>
      <c r="K54" s="4" t="s">
        <v>786</v>
      </c>
      <c r="L54" s="4" t="s">
        <v>928</v>
      </c>
    </row>
    <row r="55" spans="1:12">
      <c r="A55" s="4">
        <v>54</v>
      </c>
      <c r="B55" s="4" t="s">
        <v>132</v>
      </c>
      <c r="C55" s="4" t="s">
        <v>803</v>
      </c>
      <c r="D55" s="4" t="s">
        <v>804</v>
      </c>
      <c r="E55" s="4" t="s">
        <v>803</v>
      </c>
      <c r="F55" s="4" t="s">
        <v>804</v>
      </c>
      <c r="G55" s="4" t="s">
        <v>805</v>
      </c>
      <c r="H55" s="4" t="s">
        <v>806</v>
      </c>
      <c r="I55" s="4" t="s">
        <v>807</v>
      </c>
      <c r="J55" s="4" t="s">
        <v>714</v>
      </c>
      <c r="K55" s="4" t="s">
        <v>626</v>
      </c>
      <c r="L55" s="4" t="s">
        <v>928</v>
      </c>
    </row>
    <row r="56" spans="1:12">
      <c r="A56" s="4">
        <v>55</v>
      </c>
      <c r="B56" s="4" t="s">
        <v>132</v>
      </c>
      <c r="C56" s="4" t="s">
        <v>803</v>
      </c>
      <c r="D56" s="4" t="s">
        <v>804</v>
      </c>
      <c r="E56" s="4" t="s">
        <v>803</v>
      </c>
      <c r="F56" s="4" t="s">
        <v>804</v>
      </c>
      <c r="G56" s="4" t="s">
        <v>805</v>
      </c>
      <c r="H56" s="4" t="s">
        <v>806</v>
      </c>
      <c r="I56" s="4" t="s">
        <v>807</v>
      </c>
      <c r="J56" s="4" t="s">
        <v>714</v>
      </c>
      <c r="K56" s="4" t="s">
        <v>786</v>
      </c>
      <c r="L56" s="4" t="s">
        <v>928</v>
      </c>
    </row>
    <row r="57" spans="1:12">
      <c r="A57" s="4">
        <v>56</v>
      </c>
      <c r="B57" s="4" t="s">
        <v>132</v>
      </c>
      <c r="C57" s="4" t="s">
        <v>803</v>
      </c>
      <c r="D57" s="4" t="s">
        <v>804</v>
      </c>
      <c r="E57" s="4" t="s">
        <v>803</v>
      </c>
      <c r="F57" s="4" t="s">
        <v>804</v>
      </c>
      <c r="G57" s="4" t="s">
        <v>859</v>
      </c>
      <c r="H57" s="4" t="s">
        <v>860</v>
      </c>
      <c r="I57" s="4" t="s">
        <v>861</v>
      </c>
      <c r="J57" s="4" t="s">
        <v>714</v>
      </c>
      <c r="K57" s="4" t="s">
        <v>626</v>
      </c>
      <c r="L57" s="4" t="s">
        <v>928</v>
      </c>
    </row>
    <row r="58" spans="1:12">
      <c r="A58" s="4">
        <v>57</v>
      </c>
      <c r="B58" s="4" t="s">
        <v>132</v>
      </c>
      <c r="C58" s="4" t="s">
        <v>803</v>
      </c>
      <c r="D58" s="4" t="s">
        <v>804</v>
      </c>
      <c r="E58" s="4" t="s">
        <v>803</v>
      </c>
      <c r="F58" s="4" t="s">
        <v>804</v>
      </c>
      <c r="G58" s="4" t="s">
        <v>885</v>
      </c>
      <c r="H58" s="4" t="s">
        <v>886</v>
      </c>
      <c r="I58" s="4" t="s">
        <v>887</v>
      </c>
      <c r="J58" s="4" t="s">
        <v>714</v>
      </c>
      <c r="K58" s="4" t="s">
        <v>626</v>
      </c>
      <c r="L58" s="4" t="s">
        <v>928</v>
      </c>
    </row>
    <row r="59" spans="1:12">
      <c r="A59" s="4">
        <v>58</v>
      </c>
      <c r="B59" s="4" t="s">
        <v>132</v>
      </c>
      <c r="C59" s="4" t="s">
        <v>803</v>
      </c>
      <c r="D59" s="4" t="s">
        <v>804</v>
      </c>
      <c r="E59" s="4" t="s">
        <v>803</v>
      </c>
      <c r="F59" s="4" t="s">
        <v>804</v>
      </c>
      <c r="G59" s="4" t="s">
        <v>885</v>
      </c>
      <c r="H59" s="4" t="s">
        <v>886</v>
      </c>
      <c r="I59" s="4" t="s">
        <v>887</v>
      </c>
      <c r="J59" s="4" t="s">
        <v>714</v>
      </c>
      <c r="K59" s="4" t="s">
        <v>786</v>
      </c>
      <c r="L59" s="4" t="s">
        <v>928</v>
      </c>
    </row>
    <row r="60" spans="1:12">
      <c r="A60" s="4">
        <v>59</v>
      </c>
      <c r="B60" s="4" t="s">
        <v>132</v>
      </c>
      <c r="C60" s="4" t="s">
        <v>803</v>
      </c>
      <c r="D60" s="4" t="s">
        <v>804</v>
      </c>
      <c r="E60" s="4" t="s">
        <v>967</v>
      </c>
      <c r="F60" s="4" t="s">
        <v>968</v>
      </c>
      <c r="G60" s="4" t="s">
        <v>885</v>
      </c>
      <c r="H60" s="4" t="s">
        <v>886</v>
      </c>
      <c r="I60" s="4" t="s">
        <v>887</v>
      </c>
      <c r="J60" s="4" t="s">
        <v>714</v>
      </c>
      <c r="K60" s="4" t="s">
        <v>626</v>
      </c>
      <c r="L60" s="4" t="s">
        <v>928</v>
      </c>
    </row>
    <row r="61" spans="1:12">
      <c r="A61" s="4">
        <v>60</v>
      </c>
      <c r="B61" s="4" t="s">
        <v>132</v>
      </c>
      <c r="C61" s="4" t="s">
        <v>803</v>
      </c>
      <c r="D61" s="4" t="s">
        <v>804</v>
      </c>
      <c r="E61" s="4" t="s">
        <v>967</v>
      </c>
      <c r="F61" s="4" t="s">
        <v>968</v>
      </c>
      <c r="G61" s="4" t="s">
        <v>885</v>
      </c>
      <c r="H61" s="4" t="s">
        <v>886</v>
      </c>
      <c r="I61" s="4" t="s">
        <v>887</v>
      </c>
      <c r="J61" s="4" t="s">
        <v>714</v>
      </c>
      <c r="K61" s="4" t="s">
        <v>786</v>
      </c>
      <c r="L61" s="4" t="s">
        <v>928</v>
      </c>
    </row>
    <row r="62" spans="1:12">
      <c r="A62" s="4">
        <v>61</v>
      </c>
      <c r="B62" s="4" t="s">
        <v>132</v>
      </c>
      <c r="C62" s="4" t="s">
        <v>803</v>
      </c>
      <c r="D62" s="4" t="s">
        <v>804</v>
      </c>
      <c r="E62" s="4" t="s">
        <v>973</v>
      </c>
      <c r="F62" s="4" t="s">
        <v>974</v>
      </c>
      <c r="G62" s="4" t="s">
        <v>859</v>
      </c>
      <c r="H62" s="4" t="s">
        <v>860</v>
      </c>
      <c r="I62" s="4" t="s">
        <v>861</v>
      </c>
      <c r="J62" s="4" t="s">
        <v>714</v>
      </c>
      <c r="K62" s="4" t="s">
        <v>626</v>
      </c>
      <c r="L62" s="4" t="s">
        <v>928</v>
      </c>
    </row>
    <row r="63" spans="1:12">
      <c r="A63" s="4">
        <v>62</v>
      </c>
      <c r="B63" s="4" t="s">
        <v>132</v>
      </c>
      <c r="C63" s="4" t="s">
        <v>803</v>
      </c>
      <c r="D63" s="4" t="s">
        <v>804</v>
      </c>
      <c r="E63" s="4" t="s">
        <v>973</v>
      </c>
      <c r="F63" s="4" t="s">
        <v>974</v>
      </c>
      <c r="G63" s="4" t="s">
        <v>859</v>
      </c>
      <c r="H63" s="4" t="s">
        <v>860</v>
      </c>
      <c r="I63" s="4" t="s">
        <v>861</v>
      </c>
      <c r="J63" s="4" t="s">
        <v>714</v>
      </c>
      <c r="K63" s="4" t="s">
        <v>786</v>
      </c>
      <c r="L63" s="4" t="s">
        <v>928</v>
      </c>
    </row>
    <row r="64" spans="1:12">
      <c r="A64" s="4">
        <v>63</v>
      </c>
      <c r="B64" s="4" t="s">
        <v>132</v>
      </c>
      <c r="C64" s="4" t="s">
        <v>803</v>
      </c>
      <c r="D64" s="4" t="s">
        <v>804</v>
      </c>
      <c r="E64" s="4" t="s">
        <v>979</v>
      </c>
      <c r="F64" s="4" t="s">
        <v>980</v>
      </c>
      <c r="G64" s="4" t="s">
        <v>664</v>
      </c>
      <c r="H64" s="4" t="s">
        <v>1496</v>
      </c>
      <c r="I64" s="4" t="s">
        <v>1497</v>
      </c>
      <c r="J64" s="4" t="s">
        <v>1498</v>
      </c>
      <c r="K64" s="4" t="s">
        <v>626</v>
      </c>
      <c r="L64" s="4" t="s">
        <v>928</v>
      </c>
    </row>
    <row r="65" spans="1:12">
      <c r="A65" s="4">
        <v>64</v>
      </c>
      <c r="B65" s="4" t="s">
        <v>132</v>
      </c>
      <c r="C65" s="4" t="s">
        <v>803</v>
      </c>
      <c r="D65" s="4" t="s">
        <v>804</v>
      </c>
      <c r="E65" s="4" t="s">
        <v>979</v>
      </c>
      <c r="F65" s="4" t="s">
        <v>980</v>
      </c>
      <c r="G65" s="4" t="s">
        <v>664</v>
      </c>
      <c r="H65" s="4" t="s">
        <v>1496</v>
      </c>
      <c r="I65" s="4" t="s">
        <v>1497</v>
      </c>
      <c r="J65" s="4" t="s">
        <v>1498</v>
      </c>
      <c r="K65" s="4" t="s">
        <v>786</v>
      </c>
      <c r="L65" s="4" t="s">
        <v>928</v>
      </c>
    </row>
    <row r="66" spans="1:12">
      <c r="A66" s="4">
        <v>65</v>
      </c>
      <c r="B66" s="4" t="s">
        <v>132</v>
      </c>
      <c r="C66" s="4" t="s">
        <v>803</v>
      </c>
      <c r="D66" s="4" t="s">
        <v>804</v>
      </c>
      <c r="E66" s="4" t="s">
        <v>979</v>
      </c>
      <c r="F66" s="4" t="s">
        <v>980</v>
      </c>
      <c r="G66" s="4" t="s">
        <v>805</v>
      </c>
      <c r="H66" s="4" t="s">
        <v>806</v>
      </c>
      <c r="I66" s="4" t="s">
        <v>807</v>
      </c>
      <c r="J66" s="4" t="s">
        <v>714</v>
      </c>
      <c r="K66" s="4" t="s">
        <v>626</v>
      </c>
      <c r="L66" s="4" t="s">
        <v>928</v>
      </c>
    </row>
    <row r="67" spans="1:12">
      <c r="A67" s="4">
        <v>66</v>
      </c>
      <c r="B67" s="4" t="s">
        <v>132</v>
      </c>
      <c r="C67" s="4" t="s">
        <v>803</v>
      </c>
      <c r="D67" s="4" t="s">
        <v>804</v>
      </c>
      <c r="E67" s="4" t="s">
        <v>979</v>
      </c>
      <c r="F67" s="4" t="s">
        <v>980</v>
      </c>
      <c r="G67" s="4" t="s">
        <v>805</v>
      </c>
      <c r="H67" s="4" t="s">
        <v>806</v>
      </c>
      <c r="I67" s="4" t="s">
        <v>807</v>
      </c>
      <c r="J67" s="4" t="s">
        <v>714</v>
      </c>
      <c r="K67" s="4" t="s">
        <v>786</v>
      </c>
      <c r="L67" s="4" t="s">
        <v>928</v>
      </c>
    </row>
    <row r="68" spans="1:12">
      <c r="A68" s="4">
        <v>67</v>
      </c>
      <c r="B68" s="4" t="s">
        <v>132</v>
      </c>
      <c r="C68" s="4" t="s">
        <v>803</v>
      </c>
      <c r="D68" s="4" t="s">
        <v>804</v>
      </c>
      <c r="E68" s="4" t="s">
        <v>979</v>
      </c>
      <c r="F68" s="4" t="s">
        <v>980</v>
      </c>
      <c r="G68" s="4" t="s">
        <v>859</v>
      </c>
      <c r="H68" s="4" t="s">
        <v>860</v>
      </c>
      <c r="I68" s="4" t="s">
        <v>861</v>
      </c>
      <c r="J68" s="4" t="s">
        <v>714</v>
      </c>
      <c r="K68" s="4" t="s">
        <v>626</v>
      </c>
      <c r="L68" s="4" t="s">
        <v>928</v>
      </c>
    </row>
    <row r="69" spans="1:12">
      <c r="A69" s="4">
        <v>68</v>
      </c>
      <c r="B69" s="4" t="s">
        <v>132</v>
      </c>
      <c r="C69" s="4" t="s">
        <v>803</v>
      </c>
      <c r="D69" s="4" t="s">
        <v>804</v>
      </c>
      <c r="E69" s="4" t="s">
        <v>979</v>
      </c>
      <c r="F69" s="4" t="s">
        <v>980</v>
      </c>
      <c r="G69" s="4" t="s">
        <v>859</v>
      </c>
      <c r="H69" s="4" t="s">
        <v>860</v>
      </c>
      <c r="I69" s="4" t="s">
        <v>861</v>
      </c>
      <c r="J69" s="4" t="s">
        <v>714</v>
      </c>
      <c r="K69" s="4" t="s">
        <v>786</v>
      </c>
      <c r="L69" s="4" t="s">
        <v>928</v>
      </c>
    </row>
    <row r="70" spans="1:12">
      <c r="A70" s="4">
        <v>69</v>
      </c>
      <c r="B70" s="4" t="s">
        <v>132</v>
      </c>
      <c r="C70" s="4" t="s">
        <v>803</v>
      </c>
      <c r="D70" s="4" t="s">
        <v>804</v>
      </c>
      <c r="E70" s="4" t="s">
        <v>981</v>
      </c>
      <c r="F70" s="4" t="s">
        <v>982</v>
      </c>
      <c r="G70" s="4" t="s">
        <v>859</v>
      </c>
      <c r="H70" s="4" t="s">
        <v>860</v>
      </c>
      <c r="I70" s="4" t="s">
        <v>861</v>
      </c>
      <c r="J70" s="4" t="s">
        <v>714</v>
      </c>
      <c r="K70" s="4" t="s">
        <v>626</v>
      </c>
      <c r="L70" s="4" t="s">
        <v>928</v>
      </c>
    </row>
    <row r="71" spans="1:12">
      <c r="A71" s="4">
        <v>70</v>
      </c>
      <c r="B71" s="4" t="s">
        <v>132</v>
      </c>
      <c r="C71" s="4" t="s">
        <v>803</v>
      </c>
      <c r="D71" s="4" t="s">
        <v>804</v>
      </c>
      <c r="E71" s="4" t="s">
        <v>981</v>
      </c>
      <c r="F71" s="4" t="s">
        <v>982</v>
      </c>
      <c r="G71" s="4" t="s">
        <v>859</v>
      </c>
      <c r="H71" s="4" t="s">
        <v>860</v>
      </c>
      <c r="I71" s="4" t="s">
        <v>861</v>
      </c>
      <c r="J71" s="4" t="s">
        <v>714</v>
      </c>
      <c r="K71" s="4" t="s">
        <v>786</v>
      </c>
      <c r="L71" s="4" t="s">
        <v>928</v>
      </c>
    </row>
    <row r="72" spans="1:12">
      <c r="A72" s="4">
        <v>71</v>
      </c>
      <c r="B72" s="4" t="s">
        <v>132</v>
      </c>
      <c r="C72" s="4" t="s">
        <v>803</v>
      </c>
      <c r="D72" s="4" t="s">
        <v>804</v>
      </c>
      <c r="E72" s="4" t="s">
        <v>983</v>
      </c>
      <c r="F72" s="4" t="s">
        <v>984</v>
      </c>
      <c r="G72" s="4" t="s">
        <v>859</v>
      </c>
      <c r="H72" s="4" t="s">
        <v>860</v>
      </c>
      <c r="I72" s="4" t="s">
        <v>861</v>
      </c>
      <c r="J72" s="4" t="s">
        <v>714</v>
      </c>
      <c r="K72" s="4" t="s">
        <v>626</v>
      </c>
      <c r="L72" s="4" t="s">
        <v>928</v>
      </c>
    </row>
    <row r="73" spans="1:12">
      <c r="A73" s="4">
        <v>72</v>
      </c>
      <c r="B73" s="4" t="s">
        <v>132</v>
      </c>
      <c r="C73" s="4" t="s">
        <v>803</v>
      </c>
      <c r="D73" s="4" t="s">
        <v>804</v>
      </c>
      <c r="E73" s="4" t="s">
        <v>983</v>
      </c>
      <c r="F73" s="4" t="s">
        <v>984</v>
      </c>
      <c r="G73" s="4" t="s">
        <v>859</v>
      </c>
      <c r="H73" s="4" t="s">
        <v>860</v>
      </c>
      <c r="I73" s="4" t="s">
        <v>861</v>
      </c>
      <c r="J73" s="4" t="s">
        <v>714</v>
      </c>
      <c r="K73" s="4" t="s">
        <v>786</v>
      </c>
      <c r="L73" s="4" t="s">
        <v>928</v>
      </c>
    </row>
    <row r="74" spans="1:12">
      <c r="A74" s="4">
        <v>73</v>
      </c>
      <c r="B74" s="4" t="s">
        <v>132</v>
      </c>
      <c r="C74" s="4" t="s">
        <v>803</v>
      </c>
      <c r="D74" s="4" t="s">
        <v>804</v>
      </c>
      <c r="E74" s="4" t="s">
        <v>985</v>
      </c>
      <c r="F74" s="4" t="s">
        <v>986</v>
      </c>
      <c r="G74" s="4" t="s">
        <v>859</v>
      </c>
      <c r="H74" s="4" t="s">
        <v>860</v>
      </c>
      <c r="I74" s="4" t="s">
        <v>861</v>
      </c>
      <c r="J74" s="4" t="s">
        <v>714</v>
      </c>
      <c r="K74" s="4" t="s">
        <v>626</v>
      </c>
      <c r="L74" s="4" t="s">
        <v>928</v>
      </c>
    </row>
    <row r="75" spans="1:12">
      <c r="A75" s="4">
        <v>74</v>
      </c>
      <c r="B75" s="4" t="s">
        <v>132</v>
      </c>
      <c r="C75" s="4" t="s">
        <v>803</v>
      </c>
      <c r="D75" s="4" t="s">
        <v>804</v>
      </c>
      <c r="E75" s="4" t="s">
        <v>985</v>
      </c>
      <c r="F75" s="4" t="s">
        <v>986</v>
      </c>
      <c r="G75" s="4" t="s">
        <v>859</v>
      </c>
      <c r="H75" s="4" t="s">
        <v>860</v>
      </c>
      <c r="I75" s="4" t="s">
        <v>861</v>
      </c>
      <c r="J75" s="4" t="s">
        <v>714</v>
      </c>
      <c r="K75" s="4" t="s">
        <v>786</v>
      </c>
      <c r="L75" s="4" t="s">
        <v>928</v>
      </c>
    </row>
    <row r="76" spans="1:12">
      <c r="A76" s="4">
        <v>75</v>
      </c>
      <c r="B76" s="4" t="s">
        <v>132</v>
      </c>
      <c r="C76" s="4" t="s">
        <v>803</v>
      </c>
      <c r="D76" s="4" t="s">
        <v>804</v>
      </c>
      <c r="E76" s="4" t="s">
        <v>987</v>
      </c>
      <c r="F76" s="4" t="s">
        <v>988</v>
      </c>
      <c r="G76" s="4" t="s">
        <v>859</v>
      </c>
      <c r="H76" s="4" t="s">
        <v>860</v>
      </c>
      <c r="I76" s="4" t="s">
        <v>861</v>
      </c>
      <c r="J76" s="4" t="s">
        <v>714</v>
      </c>
      <c r="K76" s="4" t="s">
        <v>626</v>
      </c>
      <c r="L76" s="4" t="s">
        <v>928</v>
      </c>
    </row>
    <row r="77" spans="1:12">
      <c r="A77" s="4">
        <v>76</v>
      </c>
      <c r="B77" s="4" t="s">
        <v>132</v>
      </c>
      <c r="C77" s="4" t="s">
        <v>803</v>
      </c>
      <c r="D77" s="4" t="s">
        <v>804</v>
      </c>
      <c r="E77" s="4" t="s">
        <v>987</v>
      </c>
      <c r="F77" s="4" t="s">
        <v>988</v>
      </c>
      <c r="G77" s="4" t="s">
        <v>859</v>
      </c>
      <c r="H77" s="4" t="s">
        <v>860</v>
      </c>
      <c r="I77" s="4" t="s">
        <v>861</v>
      </c>
      <c r="J77" s="4" t="s">
        <v>714</v>
      </c>
      <c r="K77" s="4" t="s">
        <v>786</v>
      </c>
      <c r="L77" s="4" t="s">
        <v>928</v>
      </c>
    </row>
    <row r="78" spans="1:12">
      <c r="A78" s="4">
        <v>77</v>
      </c>
      <c r="B78" s="4" t="s">
        <v>132</v>
      </c>
      <c r="C78" s="4" t="s">
        <v>709</v>
      </c>
      <c r="D78" s="4" t="s">
        <v>710</v>
      </c>
      <c r="E78" s="4" t="s">
        <v>709</v>
      </c>
      <c r="F78" s="4" t="s">
        <v>710</v>
      </c>
      <c r="G78" s="4" t="s">
        <v>1627</v>
      </c>
      <c r="H78" s="4" t="s">
        <v>1628</v>
      </c>
      <c r="I78" s="4" t="s">
        <v>1629</v>
      </c>
      <c r="J78" s="4" t="s">
        <v>291</v>
      </c>
      <c r="K78" s="4" t="s">
        <v>626</v>
      </c>
      <c r="L78" s="4" t="s">
        <v>928</v>
      </c>
    </row>
    <row r="79" spans="1:12">
      <c r="A79" s="4">
        <v>78</v>
      </c>
      <c r="B79" s="4" t="s">
        <v>132</v>
      </c>
      <c r="C79" s="4" t="s">
        <v>709</v>
      </c>
      <c r="D79" s="4" t="s">
        <v>710</v>
      </c>
      <c r="E79" s="4" t="s">
        <v>709</v>
      </c>
      <c r="F79" s="4" t="s">
        <v>710</v>
      </c>
      <c r="G79" s="4" t="s">
        <v>711</v>
      </c>
      <c r="H79" s="4" t="s">
        <v>712</v>
      </c>
      <c r="I79" s="4" t="s">
        <v>713</v>
      </c>
      <c r="J79" s="4" t="s">
        <v>714</v>
      </c>
      <c r="K79" s="4" t="s">
        <v>626</v>
      </c>
      <c r="L79" s="4" t="s">
        <v>928</v>
      </c>
    </row>
    <row r="80" spans="1:12">
      <c r="A80" s="4">
        <v>79</v>
      </c>
      <c r="B80" s="4" t="s">
        <v>132</v>
      </c>
      <c r="C80" s="4" t="s">
        <v>709</v>
      </c>
      <c r="D80" s="4" t="s">
        <v>710</v>
      </c>
      <c r="E80" s="4" t="s">
        <v>709</v>
      </c>
      <c r="F80" s="4" t="s">
        <v>710</v>
      </c>
      <c r="G80" s="4" t="s">
        <v>711</v>
      </c>
      <c r="H80" s="4" t="s">
        <v>712</v>
      </c>
      <c r="I80" s="4" t="s">
        <v>713</v>
      </c>
      <c r="J80" s="4" t="s">
        <v>714</v>
      </c>
      <c r="K80" s="4" t="s">
        <v>786</v>
      </c>
      <c r="L80" s="4" t="s">
        <v>928</v>
      </c>
    </row>
    <row r="81" spans="1:12">
      <c r="A81" s="4">
        <v>80</v>
      </c>
      <c r="B81" s="4" t="s">
        <v>132</v>
      </c>
      <c r="C81" s="4" t="s">
        <v>709</v>
      </c>
      <c r="D81" s="4" t="s">
        <v>710</v>
      </c>
      <c r="E81" s="4" t="s">
        <v>709</v>
      </c>
      <c r="F81" s="4" t="s">
        <v>710</v>
      </c>
      <c r="G81" s="4" t="s">
        <v>733</v>
      </c>
      <c r="H81" s="4" t="s">
        <v>734</v>
      </c>
      <c r="I81" s="4" t="s">
        <v>735</v>
      </c>
      <c r="J81" s="4" t="s">
        <v>714</v>
      </c>
      <c r="K81" s="4" t="s">
        <v>626</v>
      </c>
      <c r="L81" s="4" t="s">
        <v>928</v>
      </c>
    </row>
    <row r="82" spans="1:12">
      <c r="A82" s="4">
        <v>81</v>
      </c>
      <c r="B82" s="4" t="s">
        <v>132</v>
      </c>
      <c r="C82" s="4" t="s">
        <v>709</v>
      </c>
      <c r="D82" s="4" t="s">
        <v>710</v>
      </c>
      <c r="E82" s="4" t="s">
        <v>709</v>
      </c>
      <c r="F82" s="4" t="s">
        <v>710</v>
      </c>
      <c r="G82" s="4" t="s">
        <v>827</v>
      </c>
      <c r="H82" s="4" t="s">
        <v>828</v>
      </c>
      <c r="I82" s="4" t="s">
        <v>829</v>
      </c>
      <c r="J82" s="4" t="s">
        <v>830</v>
      </c>
      <c r="K82" s="4" t="s">
        <v>626</v>
      </c>
      <c r="L82" s="4" t="s">
        <v>928</v>
      </c>
    </row>
    <row r="83" spans="1:12">
      <c r="A83" s="4">
        <v>82</v>
      </c>
      <c r="B83" s="4" t="s">
        <v>132</v>
      </c>
      <c r="C83" s="4" t="s">
        <v>709</v>
      </c>
      <c r="D83" s="4" t="s">
        <v>710</v>
      </c>
      <c r="E83" s="4" t="s">
        <v>709</v>
      </c>
      <c r="F83" s="4" t="s">
        <v>710</v>
      </c>
      <c r="G83" s="4" t="s">
        <v>1527</v>
      </c>
      <c r="H83" s="4" t="s">
        <v>1528</v>
      </c>
      <c r="I83" s="4" t="s">
        <v>1529</v>
      </c>
      <c r="J83" s="4" t="s">
        <v>714</v>
      </c>
      <c r="K83" s="4" t="s">
        <v>626</v>
      </c>
      <c r="L83" s="4" t="s">
        <v>928</v>
      </c>
    </row>
    <row r="84" spans="1:12">
      <c r="A84" s="4">
        <v>83</v>
      </c>
      <c r="B84" s="4" t="s">
        <v>132</v>
      </c>
      <c r="C84" s="4" t="s">
        <v>709</v>
      </c>
      <c r="D84" s="4" t="s">
        <v>710</v>
      </c>
      <c r="E84" s="4" t="s">
        <v>709</v>
      </c>
      <c r="F84" s="4" t="s">
        <v>710</v>
      </c>
      <c r="G84" s="4" t="s">
        <v>1527</v>
      </c>
      <c r="H84" s="4" t="s">
        <v>1528</v>
      </c>
      <c r="I84" s="4" t="s">
        <v>1529</v>
      </c>
      <c r="J84" s="4" t="s">
        <v>714</v>
      </c>
      <c r="K84" s="4" t="s">
        <v>786</v>
      </c>
      <c r="L84" s="4" t="s">
        <v>928</v>
      </c>
    </row>
    <row r="85" spans="1:12">
      <c r="A85" s="4">
        <v>84</v>
      </c>
      <c r="B85" s="4" t="s">
        <v>132</v>
      </c>
      <c r="C85" s="4" t="s">
        <v>709</v>
      </c>
      <c r="D85" s="4" t="s">
        <v>710</v>
      </c>
      <c r="E85" s="4" t="s">
        <v>709</v>
      </c>
      <c r="F85" s="4" t="s">
        <v>710</v>
      </c>
      <c r="G85" s="4" t="s">
        <v>867</v>
      </c>
      <c r="H85" s="4" t="s">
        <v>868</v>
      </c>
      <c r="I85" s="4" t="s">
        <v>869</v>
      </c>
      <c r="J85" s="4" t="s">
        <v>830</v>
      </c>
      <c r="K85" s="4" t="s">
        <v>626</v>
      </c>
      <c r="L85" s="4" t="s">
        <v>928</v>
      </c>
    </row>
    <row r="86" spans="1:12">
      <c r="A86" s="4">
        <v>85</v>
      </c>
      <c r="B86" s="4" t="s">
        <v>132</v>
      </c>
      <c r="C86" s="4" t="s">
        <v>709</v>
      </c>
      <c r="D86" s="4" t="s">
        <v>710</v>
      </c>
      <c r="E86" s="4" t="s">
        <v>989</v>
      </c>
      <c r="F86" s="4" t="s">
        <v>990</v>
      </c>
      <c r="G86" s="4" t="s">
        <v>1627</v>
      </c>
      <c r="H86" s="4" t="s">
        <v>1628</v>
      </c>
      <c r="I86" s="4" t="s">
        <v>1629</v>
      </c>
      <c r="J86" s="4" t="s">
        <v>291</v>
      </c>
      <c r="K86" s="4" t="s">
        <v>626</v>
      </c>
      <c r="L86" s="4" t="s">
        <v>928</v>
      </c>
    </row>
    <row r="87" spans="1:12">
      <c r="A87" s="4">
        <v>86</v>
      </c>
      <c r="B87" s="4" t="s">
        <v>132</v>
      </c>
      <c r="C87" s="4" t="s">
        <v>709</v>
      </c>
      <c r="D87" s="4" t="s">
        <v>710</v>
      </c>
      <c r="E87" s="4" t="s">
        <v>989</v>
      </c>
      <c r="F87" s="4" t="s">
        <v>990</v>
      </c>
      <c r="G87" s="4" t="s">
        <v>711</v>
      </c>
      <c r="H87" s="4" t="s">
        <v>712</v>
      </c>
      <c r="I87" s="4" t="s">
        <v>713</v>
      </c>
      <c r="J87" s="4" t="s">
        <v>714</v>
      </c>
      <c r="K87" s="4" t="s">
        <v>626</v>
      </c>
      <c r="L87" s="4" t="s">
        <v>928</v>
      </c>
    </row>
    <row r="88" spans="1:12">
      <c r="A88" s="4">
        <v>87</v>
      </c>
      <c r="B88" s="4" t="s">
        <v>132</v>
      </c>
      <c r="C88" s="4" t="s">
        <v>709</v>
      </c>
      <c r="D88" s="4" t="s">
        <v>710</v>
      </c>
      <c r="E88" s="4" t="s">
        <v>989</v>
      </c>
      <c r="F88" s="4" t="s">
        <v>990</v>
      </c>
      <c r="G88" s="4" t="s">
        <v>711</v>
      </c>
      <c r="H88" s="4" t="s">
        <v>712</v>
      </c>
      <c r="I88" s="4" t="s">
        <v>713</v>
      </c>
      <c r="J88" s="4" t="s">
        <v>714</v>
      </c>
      <c r="K88" s="4" t="s">
        <v>786</v>
      </c>
      <c r="L88" s="4" t="s">
        <v>928</v>
      </c>
    </row>
    <row r="89" spans="1:12">
      <c r="A89" s="4">
        <v>88</v>
      </c>
      <c r="B89" s="4" t="s">
        <v>132</v>
      </c>
      <c r="C89" s="4" t="s">
        <v>709</v>
      </c>
      <c r="D89" s="4" t="s">
        <v>710</v>
      </c>
      <c r="E89" s="4" t="s">
        <v>991</v>
      </c>
      <c r="F89" s="4" t="s">
        <v>992</v>
      </c>
      <c r="G89" s="4" t="s">
        <v>1627</v>
      </c>
      <c r="H89" s="4" t="s">
        <v>1628</v>
      </c>
      <c r="I89" s="4" t="s">
        <v>1629</v>
      </c>
      <c r="J89" s="4" t="s">
        <v>291</v>
      </c>
      <c r="K89" s="4" t="s">
        <v>626</v>
      </c>
      <c r="L89" s="4" t="s">
        <v>928</v>
      </c>
    </row>
    <row r="90" spans="1:12">
      <c r="A90" s="4">
        <v>89</v>
      </c>
      <c r="B90" s="4" t="s">
        <v>132</v>
      </c>
      <c r="C90" s="4" t="s">
        <v>709</v>
      </c>
      <c r="D90" s="4" t="s">
        <v>710</v>
      </c>
      <c r="E90" s="4" t="s">
        <v>991</v>
      </c>
      <c r="F90" s="4" t="s">
        <v>992</v>
      </c>
      <c r="G90" s="4" t="s">
        <v>711</v>
      </c>
      <c r="H90" s="4" t="s">
        <v>712</v>
      </c>
      <c r="I90" s="4" t="s">
        <v>713</v>
      </c>
      <c r="J90" s="4" t="s">
        <v>714</v>
      </c>
      <c r="K90" s="4" t="s">
        <v>626</v>
      </c>
      <c r="L90" s="4" t="s">
        <v>928</v>
      </c>
    </row>
    <row r="91" spans="1:12">
      <c r="A91" s="4">
        <v>90</v>
      </c>
      <c r="B91" s="4" t="s">
        <v>132</v>
      </c>
      <c r="C91" s="4" t="s">
        <v>709</v>
      </c>
      <c r="D91" s="4" t="s">
        <v>710</v>
      </c>
      <c r="E91" s="4" t="s">
        <v>991</v>
      </c>
      <c r="F91" s="4" t="s">
        <v>992</v>
      </c>
      <c r="G91" s="4" t="s">
        <v>711</v>
      </c>
      <c r="H91" s="4" t="s">
        <v>712</v>
      </c>
      <c r="I91" s="4" t="s">
        <v>713</v>
      </c>
      <c r="J91" s="4" t="s">
        <v>714</v>
      </c>
      <c r="K91" s="4" t="s">
        <v>786</v>
      </c>
      <c r="L91" s="4" t="s">
        <v>928</v>
      </c>
    </row>
    <row r="92" spans="1:12">
      <c r="A92" s="4">
        <v>91</v>
      </c>
      <c r="B92" s="4" t="s">
        <v>132</v>
      </c>
      <c r="C92" s="4" t="s">
        <v>709</v>
      </c>
      <c r="D92" s="4" t="s">
        <v>710</v>
      </c>
      <c r="E92" s="4" t="s">
        <v>991</v>
      </c>
      <c r="F92" s="4" t="s">
        <v>992</v>
      </c>
      <c r="G92" s="4" t="s">
        <v>1527</v>
      </c>
      <c r="H92" s="4" t="s">
        <v>1528</v>
      </c>
      <c r="I92" s="4" t="s">
        <v>1529</v>
      </c>
      <c r="J92" s="4" t="s">
        <v>714</v>
      </c>
      <c r="K92" s="4" t="s">
        <v>626</v>
      </c>
      <c r="L92" s="4" t="s">
        <v>928</v>
      </c>
    </row>
    <row r="93" spans="1:12">
      <c r="A93" s="4">
        <v>92</v>
      </c>
      <c r="B93" s="4" t="s">
        <v>132</v>
      </c>
      <c r="C93" s="4" t="s">
        <v>709</v>
      </c>
      <c r="D93" s="4" t="s">
        <v>710</v>
      </c>
      <c r="E93" s="4" t="s">
        <v>991</v>
      </c>
      <c r="F93" s="4" t="s">
        <v>992</v>
      </c>
      <c r="G93" s="4" t="s">
        <v>1527</v>
      </c>
      <c r="H93" s="4" t="s">
        <v>1528</v>
      </c>
      <c r="I93" s="4" t="s">
        <v>1529</v>
      </c>
      <c r="J93" s="4" t="s">
        <v>714</v>
      </c>
      <c r="K93" s="4" t="s">
        <v>786</v>
      </c>
      <c r="L93" s="4" t="s">
        <v>928</v>
      </c>
    </row>
    <row r="94" spans="1:12">
      <c r="A94" s="4">
        <v>93</v>
      </c>
      <c r="B94" s="4" t="s">
        <v>132</v>
      </c>
      <c r="C94" s="4" t="s">
        <v>709</v>
      </c>
      <c r="D94" s="4" t="s">
        <v>710</v>
      </c>
      <c r="E94" s="4" t="s">
        <v>993</v>
      </c>
      <c r="F94" s="4" t="s">
        <v>994</v>
      </c>
      <c r="G94" s="4" t="s">
        <v>1627</v>
      </c>
      <c r="H94" s="4" t="s">
        <v>1628</v>
      </c>
      <c r="I94" s="4" t="s">
        <v>1629</v>
      </c>
      <c r="J94" s="4" t="s">
        <v>291</v>
      </c>
      <c r="K94" s="4" t="s">
        <v>626</v>
      </c>
      <c r="L94" s="4" t="s">
        <v>928</v>
      </c>
    </row>
    <row r="95" spans="1:12">
      <c r="A95" s="4">
        <v>94</v>
      </c>
      <c r="B95" s="4" t="s">
        <v>132</v>
      </c>
      <c r="C95" s="4" t="s">
        <v>709</v>
      </c>
      <c r="D95" s="4" t="s">
        <v>710</v>
      </c>
      <c r="E95" s="4" t="s">
        <v>993</v>
      </c>
      <c r="F95" s="4" t="s">
        <v>994</v>
      </c>
      <c r="G95" s="4" t="s">
        <v>711</v>
      </c>
      <c r="H95" s="4" t="s">
        <v>712</v>
      </c>
      <c r="I95" s="4" t="s">
        <v>713</v>
      </c>
      <c r="J95" s="4" t="s">
        <v>714</v>
      </c>
      <c r="K95" s="4" t="s">
        <v>626</v>
      </c>
      <c r="L95" s="4" t="s">
        <v>928</v>
      </c>
    </row>
    <row r="96" spans="1:12">
      <c r="A96" s="4">
        <v>95</v>
      </c>
      <c r="B96" s="4" t="s">
        <v>132</v>
      </c>
      <c r="C96" s="4" t="s">
        <v>709</v>
      </c>
      <c r="D96" s="4" t="s">
        <v>710</v>
      </c>
      <c r="E96" s="4" t="s">
        <v>993</v>
      </c>
      <c r="F96" s="4" t="s">
        <v>994</v>
      </c>
      <c r="G96" s="4" t="s">
        <v>711</v>
      </c>
      <c r="H96" s="4" t="s">
        <v>712</v>
      </c>
      <c r="I96" s="4" t="s">
        <v>713</v>
      </c>
      <c r="J96" s="4" t="s">
        <v>714</v>
      </c>
      <c r="K96" s="4" t="s">
        <v>786</v>
      </c>
      <c r="L96" s="4" t="s">
        <v>928</v>
      </c>
    </row>
    <row r="97" spans="1:12">
      <c r="A97" s="4">
        <v>96</v>
      </c>
      <c r="B97" s="4" t="s">
        <v>132</v>
      </c>
      <c r="C97" s="4" t="s">
        <v>709</v>
      </c>
      <c r="D97" s="4" t="s">
        <v>710</v>
      </c>
      <c r="E97" s="4" t="s">
        <v>995</v>
      </c>
      <c r="F97" s="4" t="s">
        <v>996</v>
      </c>
      <c r="G97" s="4" t="s">
        <v>1627</v>
      </c>
      <c r="H97" s="4" t="s">
        <v>1628</v>
      </c>
      <c r="I97" s="4" t="s">
        <v>1629</v>
      </c>
      <c r="J97" s="4" t="s">
        <v>291</v>
      </c>
      <c r="K97" s="4" t="s">
        <v>626</v>
      </c>
      <c r="L97" s="4" t="s">
        <v>928</v>
      </c>
    </row>
    <row r="98" spans="1:12">
      <c r="A98" s="4">
        <v>97</v>
      </c>
      <c r="B98" s="4" t="s">
        <v>132</v>
      </c>
      <c r="C98" s="4" t="s">
        <v>709</v>
      </c>
      <c r="D98" s="4" t="s">
        <v>710</v>
      </c>
      <c r="E98" s="4" t="s">
        <v>995</v>
      </c>
      <c r="F98" s="4" t="s">
        <v>996</v>
      </c>
      <c r="G98" s="4" t="s">
        <v>711</v>
      </c>
      <c r="H98" s="4" t="s">
        <v>712</v>
      </c>
      <c r="I98" s="4" t="s">
        <v>713</v>
      </c>
      <c r="J98" s="4" t="s">
        <v>714</v>
      </c>
      <c r="K98" s="4" t="s">
        <v>626</v>
      </c>
      <c r="L98" s="4" t="s">
        <v>928</v>
      </c>
    </row>
    <row r="99" spans="1:12">
      <c r="A99" s="4">
        <v>98</v>
      </c>
      <c r="B99" s="4" t="s">
        <v>132</v>
      </c>
      <c r="C99" s="4" t="s">
        <v>709</v>
      </c>
      <c r="D99" s="4" t="s">
        <v>710</v>
      </c>
      <c r="E99" s="4" t="s">
        <v>995</v>
      </c>
      <c r="F99" s="4" t="s">
        <v>996</v>
      </c>
      <c r="G99" s="4" t="s">
        <v>711</v>
      </c>
      <c r="H99" s="4" t="s">
        <v>712</v>
      </c>
      <c r="I99" s="4" t="s">
        <v>713</v>
      </c>
      <c r="J99" s="4" t="s">
        <v>714</v>
      </c>
      <c r="K99" s="4" t="s">
        <v>786</v>
      </c>
      <c r="L99" s="4" t="s">
        <v>928</v>
      </c>
    </row>
    <row r="100" spans="1:12">
      <c r="A100" s="4">
        <v>99</v>
      </c>
      <c r="B100" s="4" t="s">
        <v>132</v>
      </c>
      <c r="C100" s="4" t="s">
        <v>709</v>
      </c>
      <c r="D100" s="4" t="s">
        <v>710</v>
      </c>
      <c r="E100" s="4" t="s">
        <v>995</v>
      </c>
      <c r="F100" s="4" t="s">
        <v>996</v>
      </c>
      <c r="G100" s="4" t="s">
        <v>1527</v>
      </c>
      <c r="H100" s="4" t="s">
        <v>1528</v>
      </c>
      <c r="I100" s="4" t="s">
        <v>1529</v>
      </c>
      <c r="J100" s="4" t="s">
        <v>714</v>
      </c>
      <c r="K100" s="4" t="s">
        <v>626</v>
      </c>
      <c r="L100" s="4" t="s">
        <v>928</v>
      </c>
    </row>
    <row r="101" spans="1:12">
      <c r="A101" s="4">
        <v>100</v>
      </c>
      <c r="B101" s="4" t="s">
        <v>132</v>
      </c>
      <c r="C101" s="4" t="s">
        <v>709</v>
      </c>
      <c r="D101" s="4" t="s">
        <v>710</v>
      </c>
      <c r="E101" s="4" t="s">
        <v>995</v>
      </c>
      <c r="F101" s="4" t="s">
        <v>996</v>
      </c>
      <c r="G101" s="4" t="s">
        <v>1527</v>
      </c>
      <c r="H101" s="4" t="s">
        <v>1528</v>
      </c>
      <c r="I101" s="4" t="s">
        <v>1529</v>
      </c>
      <c r="J101" s="4" t="s">
        <v>714</v>
      </c>
      <c r="K101" s="4" t="s">
        <v>786</v>
      </c>
      <c r="L101" s="4" t="s">
        <v>928</v>
      </c>
    </row>
    <row r="102" spans="1:12">
      <c r="A102" s="4">
        <v>101</v>
      </c>
      <c r="B102" s="4" t="s">
        <v>132</v>
      </c>
      <c r="C102" s="4" t="s">
        <v>709</v>
      </c>
      <c r="D102" s="4" t="s">
        <v>710</v>
      </c>
      <c r="E102" s="4" t="s">
        <v>997</v>
      </c>
      <c r="F102" s="4" t="s">
        <v>998</v>
      </c>
      <c r="G102" s="4" t="s">
        <v>1627</v>
      </c>
      <c r="H102" s="4" t="s">
        <v>1628</v>
      </c>
      <c r="I102" s="4" t="s">
        <v>1629</v>
      </c>
      <c r="J102" s="4" t="s">
        <v>291</v>
      </c>
      <c r="K102" s="4" t="s">
        <v>626</v>
      </c>
      <c r="L102" s="4" t="s">
        <v>928</v>
      </c>
    </row>
    <row r="103" spans="1:12">
      <c r="A103" s="4">
        <v>102</v>
      </c>
      <c r="B103" s="4" t="s">
        <v>132</v>
      </c>
      <c r="C103" s="4" t="s">
        <v>709</v>
      </c>
      <c r="D103" s="4" t="s">
        <v>710</v>
      </c>
      <c r="E103" s="4" t="s">
        <v>997</v>
      </c>
      <c r="F103" s="4" t="s">
        <v>998</v>
      </c>
      <c r="G103" s="4" t="s">
        <v>711</v>
      </c>
      <c r="H103" s="4" t="s">
        <v>712</v>
      </c>
      <c r="I103" s="4" t="s">
        <v>713</v>
      </c>
      <c r="J103" s="4" t="s">
        <v>714</v>
      </c>
      <c r="K103" s="4" t="s">
        <v>626</v>
      </c>
      <c r="L103" s="4" t="s">
        <v>928</v>
      </c>
    </row>
    <row r="104" spans="1:12">
      <c r="A104" s="4">
        <v>103</v>
      </c>
      <c r="B104" s="4" t="s">
        <v>132</v>
      </c>
      <c r="C104" s="4" t="s">
        <v>709</v>
      </c>
      <c r="D104" s="4" t="s">
        <v>710</v>
      </c>
      <c r="E104" s="4" t="s">
        <v>997</v>
      </c>
      <c r="F104" s="4" t="s">
        <v>998</v>
      </c>
      <c r="G104" s="4" t="s">
        <v>711</v>
      </c>
      <c r="H104" s="4" t="s">
        <v>712</v>
      </c>
      <c r="I104" s="4" t="s">
        <v>713</v>
      </c>
      <c r="J104" s="4" t="s">
        <v>714</v>
      </c>
      <c r="K104" s="4" t="s">
        <v>786</v>
      </c>
      <c r="L104" s="4" t="s">
        <v>928</v>
      </c>
    </row>
    <row r="105" spans="1:12">
      <c r="A105" s="4">
        <v>104</v>
      </c>
      <c r="B105" s="4" t="s">
        <v>132</v>
      </c>
      <c r="C105" s="4" t="s">
        <v>709</v>
      </c>
      <c r="D105" s="4" t="s">
        <v>710</v>
      </c>
      <c r="E105" s="4" t="s">
        <v>999</v>
      </c>
      <c r="F105" s="4" t="s">
        <v>1000</v>
      </c>
      <c r="G105" s="4" t="s">
        <v>1627</v>
      </c>
      <c r="H105" s="4" t="s">
        <v>1628</v>
      </c>
      <c r="I105" s="4" t="s">
        <v>1629</v>
      </c>
      <c r="J105" s="4" t="s">
        <v>291</v>
      </c>
      <c r="K105" s="4" t="s">
        <v>626</v>
      </c>
      <c r="L105" s="4" t="s">
        <v>928</v>
      </c>
    </row>
    <row r="106" spans="1:12">
      <c r="A106" s="4">
        <v>105</v>
      </c>
      <c r="B106" s="4" t="s">
        <v>132</v>
      </c>
      <c r="C106" s="4" t="s">
        <v>709</v>
      </c>
      <c r="D106" s="4" t="s">
        <v>710</v>
      </c>
      <c r="E106" s="4" t="s">
        <v>999</v>
      </c>
      <c r="F106" s="4" t="s">
        <v>1000</v>
      </c>
      <c r="G106" s="4" t="s">
        <v>711</v>
      </c>
      <c r="H106" s="4" t="s">
        <v>712</v>
      </c>
      <c r="I106" s="4" t="s">
        <v>713</v>
      </c>
      <c r="J106" s="4" t="s">
        <v>714</v>
      </c>
      <c r="K106" s="4" t="s">
        <v>626</v>
      </c>
      <c r="L106" s="4" t="s">
        <v>928</v>
      </c>
    </row>
    <row r="107" spans="1:12">
      <c r="A107" s="4">
        <v>106</v>
      </c>
      <c r="B107" s="4" t="s">
        <v>132</v>
      </c>
      <c r="C107" s="4" t="s">
        <v>709</v>
      </c>
      <c r="D107" s="4" t="s">
        <v>710</v>
      </c>
      <c r="E107" s="4" t="s">
        <v>999</v>
      </c>
      <c r="F107" s="4" t="s">
        <v>1000</v>
      </c>
      <c r="G107" s="4" t="s">
        <v>711</v>
      </c>
      <c r="H107" s="4" t="s">
        <v>712</v>
      </c>
      <c r="I107" s="4" t="s">
        <v>713</v>
      </c>
      <c r="J107" s="4" t="s">
        <v>714</v>
      </c>
      <c r="K107" s="4" t="s">
        <v>786</v>
      </c>
      <c r="L107" s="4" t="s">
        <v>928</v>
      </c>
    </row>
    <row r="108" spans="1:12">
      <c r="A108" s="4">
        <v>107</v>
      </c>
      <c r="B108" s="4" t="s">
        <v>132</v>
      </c>
      <c r="C108" s="4" t="s">
        <v>709</v>
      </c>
      <c r="D108" s="4" t="s">
        <v>710</v>
      </c>
      <c r="E108" s="4" t="s">
        <v>1001</v>
      </c>
      <c r="F108" s="4" t="s">
        <v>1002</v>
      </c>
      <c r="G108" s="4" t="s">
        <v>1627</v>
      </c>
      <c r="H108" s="4" t="s">
        <v>1628</v>
      </c>
      <c r="I108" s="4" t="s">
        <v>1629</v>
      </c>
      <c r="J108" s="4" t="s">
        <v>291</v>
      </c>
      <c r="K108" s="4" t="s">
        <v>626</v>
      </c>
      <c r="L108" s="4" t="s">
        <v>928</v>
      </c>
    </row>
    <row r="109" spans="1:12">
      <c r="A109" s="4">
        <v>108</v>
      </c>
      <c r="B109" s="4" t="s">
        <v>132</v>
      </c>
      <c r="C109" s="4" t="s">
        <v>709</v>
      </c>
      <c r="D109" s="4" t="s">
        <v>710</v>
      </c>
      <c r="E109" s="4" t="s">
        <v>1001</v>
      </c>
      <c r="F109" s="4" t="s">
        <v>1002</v>
      </c>
      <c r="G109" s="4" t="s">
        <v>711</v>
      </c>
      <c r="H109" s="4" t="s">
        <v>712</v>
      </c>
      <c r="I109" s="4" t="s">
        <v>713</v>
      </c>
      <c r="J109" s="4" t="s">
        <v>714</v>
      </c>
      <c r="K109" s="4" t="s">
        <v>626</v>
      </c>
      <c r="L109" s="4" t="s">
        <v>928</v>
      </c>
    </row>
    <row r="110" spans="1:12">
      <c r="A110" s="4">
        <v>109</v>
      </c>
      <c r="B110" s="4" t="s">
        <v>132</v>
      </c>
      <c r="C110" s="4" t="s">
        <v>709</v>
      </c>
      <c r="D110" s="4" t="s">
        <v>710</v>
      </c>
      <c r="E110" s="4" t="s">
        <v>1001</v>
      </c>
      <c r="F110" s="4" t="s">
        <v>1002</v>
      </c>
      <c r="G110" s="4" t="s">
        <v>711</v>
      </c>
      <c r="H110" s="4" t="s">
        <v>712</v>
      </c>
      <c r="I110" s="4" t="s">
        <v>713</v>
      </c>
      <c r="J110" s="4" t="s">
        <v>714</v>
      </c>
      <c r="K110" s="4" t="s">
        <v>786</v>
      </c>
      <c r="L110" s="4" t="s">
        <v>928</v>
      </c>
    </row>
    <row r="111" spans="1:12">
      <c r="A111" s="4">
        <v>110</v>
      </c>
      <c r="B111" s="4" t="s">
        <v>132</v>
      </c>
      <c r="C111" s="4" t="s">
        <v>709</v>
      </c>
      <c r="D111" s="4" t="s">
        <v>710</v>
      </c>
      <c r="E111" s="4" t="s">
        <v>1003</v>
      </c>
      <c r="F111" s="4" t="s">
        <v>1004</v>
      </c>
      <c r="G111" s="4" t="s">
        <v>1627</v>
      </c>
      <c r="H111" s="4" t="s">
        <v>1628</v>
      </c>
      <c r="I111" s="4" t="s">
        <v>1629</v>
      </c>
      <c r="J111" s="4" t="s">
        <v>291</v>
      </c>
      <c r="K111" s="4" t="s">
        <v>626</v>
      </c>
      <c r="L111" s="4" t="s">
        <v>928</v>
      </c>
    </row>
    <row r="112" spans="1:12">
      <c r="A112" s="4">
        <v>111</v>
      </c>
      <c r="B112" s="4" t="s">
        <v>132</v>
      </c>
      <c r="C112" s="4" t="s">
        <v>709</v>
      </c>
      <c r="D112" s="4" t="s">
        <v>710</v>
      </c>
      <c r="E112" s="4" t="s">
        <v>1003</v>
      </c>
      <c r="F112" s="4" t="s">
        <v>1004</v>
      </c>
      <c r="G112" s="4" t="s">
        <v>711</v>
      </c>
      <c r="H112" s="4" t="s">
        <v>712</v>
      </c>
      <c r="I112" s="4" t="s">
        <v>713</v>
      </c>
      <c r="J112" s="4" t="s">
        <v>714</v>
      </c>
      <c r="K112" s="4" t="s">
        <v>626</v>
      </c>
      <c r="L112" s="4" t="s">
        <v>928</v>
      </c>
    </row>
    <row r="113" spans="1:12">
      <c r="A113" s="4">
        <v>112</v>
      </c>
      <c r="B113" s="4" t="s">
        <v>132</v>
      </c>
      <c r="C113" s="4" t="s">
        <v>709</v>
      </c>
      <c r="D113" s="4" t="s">
        <v>710</v>
      </c>
      <c r="E113" s="4" t="s">
        <v>1003</v>
      </c>
      <c r="F113" s="4" t="s">
        <v>1004</v>
      </c>
      <c r="G113" s="4" t="s">
        <v>711</v>
      </c>
      <c r="H113" s="4" t="s">
        <v>712</v>
      </c>
      <c r="I113" s="4" t="s">
        <v>713</v>
      </c>
      <c r="J113" s="4" t="s">
        <v>714</v>
      </c>
      <c r="K113" s="4" t="s">
        <v>786</v>
      </c>
      <c r="L113" s="4" t="s">
        <v>928</v>
      </c>
    </row>
    <row r="114" spans="1:12">
      <c r="A114" s="4">
        <v>113</v>
      </c>
      <c r="B114" s="4" t="s">
        <v>132</v>
      </c>
      <c r="C114" s="4" t="s">
        <v>709</v>
      </c>
      <c r="D114" s="4" t="s">
        <v>710</v>
      </c>
      <c r="E114" s="4" t="s">
        <v>1003</v>
      </c>
      <c r="F114" s="4" t="s">
        <v>1004</v>
      </c>
      <c r="G114" s="4" t="s">
        <v>1527</v>
      </c>
      <c r="H114" s="4" t="s">
        <v>1528</v>
      </c>
      <c r="I114" s="4" t="s">
        <v>1529</v>
      </c>
      <c r="J114" s="4" t="s">
        <v>714</v>
      </c>
      <c r="K114" s="4" t="s">
        <v>626</v>
      </c>
      <c r="L114" s="4" t="s">
        <v>928</v>
      </c>
    </row>
    <row r="115" spans="1:12">
      <c r="A115" s="4">
        <v>114</v>
      </c>
      <c r="B115" s="4" t="s">
        <v>132</v>
      </c>
      <c r="C115" s="4" t="s">
        <v>709</v>
      </c>
      <c r="D115" s="4" t="s">
        <v>710</v>
      </c>
      <c r="E115" s="4" t="s">
        <v>1003</v>
      </c>
      <c r="F115" s="4" t="s">
        <v>1004</v>
      </c>
      <c r="G115" s="4" t="s">
        <v>1527</v>
      </c>
      <c r="H115" s="4" t="s">
        <v>1528</v>
      </c>
      <c r="I115" s="4" t="s">
        <v>1529</v>
      </c>
      <c r="J115" s="4" t="s">
        <v>714</v>
      </c>
      <c r="K115" s="4" t="s">
        <v>786</v>
      </c>
      <c r="L115" s="4" t="s">
        <v>928</v>
      </c>
    </row>
    <row r="116" spans="1:12">
      <c r="A116" s="4">
        <v>115</v>
      </c>
      <c r="B116" s="4" t="s">
        <v>132</v>
      </c>
      <c r="C116" s="4" t="s">
        <v>709</v>
      </c>
      <c r="D116" s="4" t="s">
        <v>710</v>
      </c>
      <c r="E116" s="4" t="s">
        <v>1005</v>
      </c>
      <c r="F116" s="4" t="s">
        <v>1006</v>
      </c>
      <c r="G116" s="4" t="s">
        <v>1627</v>
      </c>
      <c r="H116" s="4" t="s">
        <v>1628</v>
      </c>
      <c r="I116" s="4" t="s">
        <v>1629</v>
      </c>
      <c r="J116" s="4" t="s">
        <v>291</v>
      </c>
      <c r="K116" s="4" t="s">
        <v>626</v>
      </c>
      <c r="L116" s="4" t="s">
        <v>928</v>
      </c>
    </row>
    <row r="117" spans="1:12">
      <c r="A117" s="4">
        <v>116</v>
      </c>
      <c r="B117" s="4" t="s">
        <v>132</v>
      </c>
      <c r="C117" s="4" t="s">
        <v>709</v>
      </c>
      <c r="D117" s="4" t="s">
        <v>710</v>
      </c>
      <c r="E117" s="4" t="s">
        <v>1005</v>
      </c>
      <c r="F117" s="4" t="s">
        <v>1006</v>
      </c>
      <c r="G117" s="4" t="s">
        <v>1527</v>
      </c>
      <c r="H117" s="4" t="s">
        <v>1528</v>
      </c>
      <c r="I117" s="4" t="s">
        <v>1529</v>
      </c>
      <c r="J117" s="4" t="s">
        <v>714</v>
      </c>
      <c r="K117" s="4" t="s">
        <v>626</v>
      </c>
      <c r="L117" s="4" t="s">
        <v>928</v>
      </c>
    </row>
    <row r="118" spans="1:12">
      <c r="A118" s="4">
        <v>117</v>
      </c>
      <c r="B118" s="4" t="s">
        <v>132</v>
      </c>
      <c r="C118" s="4" t="s">
        <v>709</v>
      </c>
      <c r="D118" s="4" t="s">
        <v>710</v>
      </c>
      <c r="E118" s="4" t="s">
        <v>1005</v>
      </c>
      <c r="F118" s="4" t="s">
        <v>1006</v>
      </c>
      <c r="G118" s="4" t="s">
        <v>1527</v>
      </c>
      <c r="H118" s="4" t="s">
        <v>1528</v>
      </c>
      <c r="I118" s="4" t="s">
        <v>1529</v>
      </c>
      <c r="J118" s="4" t="s">
        <v>714</v>
      </c>
      <c r="K118" s="4" t="s">
        <v>786</v>
      </c>
      <c r="L118" s="4" t="s">
        <v>928</v>
      </c>
    </row>
    <row r="119" spans="1:12">
      <c r="A119" s="4">
        <v>118</v>
      </c>
      <c r="B119" s="4" t="s">
        <v>132</v>
      </c>
      <c r="C119" s="4" t="s">
        <v>728</v>
      </c>
      <c r="D119" s="4" t="s">
        <v>729</v>
      </c>
      <c r="E119" s="4" t="s">
        <v>1007</v>
      </c>
      <c r="F119" s="4" t="s">
        <v>1008</v>
      </c>
      <c r="G119" s="4" t="s">
        <v>747</v>
      </c>
      <c r="H119" s="4" t="s">
        <v>748</v>
      </c>
      <c r="I119" s="4" t="s">
        <v>749</v>
      </c>
      <c r="J119" s="4" t="s">
        <v>768</v>
      </c>
      <c r="K119" s="4" t="s">
        <v>626</v>
      </c>
      <c r="L119" s="4" t="s">
        <v>928</v>
      </c>
    </row>
    <row r="120" spans="1:12">
      <c r="A120" s="4">
        <v>119</v>
      </c>
      <c r="B120" s="4" t="s">
        <v>132</v>
      </c>
      <c r="C120" s="4" t="s">
        <v>728</v>
      </c>
      <c r="D120" s="4" t="s">
        <v>729</v>
      </c>
      <c r="E120" s="4" t="s">
        <v>1007</v>
      </c>
      <c r="F120" s="4" t="s">
        <v>1008</v>
      </c>
      <c r="G120" s="4" t="s">
        <v>747</v>
      </c>
      <c r="H120" s="4" t="s">
        <v>748</v>
      </c>
      <c r="I120" s="4" t="s">
        <v>749</v>
      </c>
      <c r="J120" s="4" t="s">
        <v>768</v>
      </c>
      <c r="K120" s="4" t="s">
        <v>786</v>
      </c>
      <c r="L120" s="4" t="s">
        <v>928</v>
      </c>
    </row>
    <row r="121" spans="1:12">
      <c r="A121" s="4">
        <v>120</v>
      </c>
      <c r="B121" s="4" t="s">
        <v>132</v>
      </c>
      <c r="C121" s="4" t="s">
        <v>728</v>
      </c>
      <c r="D121" s="4" t="s">
        <v>729</v>
      </c>
      <c r="E121" s="4" t="s">
        <v>1009</v>
      </c>
      <c r="F121" s="4" t="s">
        <v>1010</v>
      </c>
      <c r="G121" s="4" t="s">
        <v>730</v>
      </c>
      <c r="H121" s="4" t="s">
        <v>731</v>
      </c>
      <c r="I121" s="4" t="s">
        <v>732</v>
      </c>
      <c r="J121" s="4" t="s">
        <v>768</v>
      </c>
      <c r="K121" s="4" t="s">
        <v>626</v>
      </c>
      <c r="L121" s="4" t="s">
        <v>928</v>
      </c>
    </row>
    <row r="122" spans="1:12">
      <c r="A122" s="4">
        <v>121</v>
      </c>
      <c r="B122" s="4" t="s">
        <v>132</v>
      </c>
      <c r="C122" s="4" t="s">
        <v>728</v>
      </c>
      <c r="D122" s="4" t="s">
        <v>729</v>
      </c>
      <c r="E122" s="4" t="s">
        <v>1009</v>
      </c>
      <c r="F122" s="4" t="s">
        <v>1010</v>
      </c>
      <c r="G122" s="4" t="s">
        <v>730</v>
      </c>
      <c r="H122" s="4" t="s">
        <v>731</v>
      </c>
      <c r="I122" s="4" t="s">
        <v>732</v>
      </c>
      <c r="J122" s="4" t="s">
        <v>768</v>
      </c>
      <c r="K122" s="4" t="s">
        <v>786</v>
      </c>
      <c r="L122" s="4" t="s">
        <v>928</v>
      </c>
    </row>
    <row r="123" spans="1:12">
      <c r="A123" s="4">
        <v>122</v>
      </c>
      <c r="B123" s="4" t="s">
        <v>132</v>
      </c>
      <c r="C123" s="4" t="s">
        <v>728</v>
      </c>
      <c r="D123" s="4" t="s">
        <v>729</v>
      </c>
      <c r="E123" s="4" t="s">
        <v>1009</v>
      </c>
      <c r="F123" s="4" t="s">
        <v>1010</v>
      </c>
      <c r="G123" s="4" t="s">
        <v>747</v>
      </c>
      <c r="H123" s="4" t="s">
        <v>748</v>
      </c>
      <c r="I123" s="4" t="s">
        <v>749</v>
      </c>
      <c r="J123" s="4" t="s">
        <v>768</v>
      </c>
      <c r="K123" s="4" t="s">
        <v>626</v>
      </c>
      <c r="L123" s="4" t="s">
        <v>928</v>
      </c>
    </row>
    <row r="124" spans="1:12">
      <c r="A124" s="4">
        <v>123</v>
      </c>
      <c r="B124" s="4" t="s">
        <v>132</v>
      </c>
      <c r="C124" s="4" t="s">
        <v>728</v>
      </c>
      <c r="D124" s="4" t="s">
        <v>729</v>
      </c>
      <c r="E124" s="4" t="s">
        <v>1009</v>
      </c>
      <c r="F124" s="4" t="s">
        <v>1010</v>
      </c>
      <c r="G124" s="4" t="s">
        <v>747</v>
      </c>
      <c r="H124" s="4" t="s">
        <v>748</v>
      </c>
      <c r="I124" s="4" t="s">
        <v>749</v>
      </c>
      <c r="J124" s="4" t="s">
        <v>768</v>
      </c>
      <c r="K124" s="4" t="s">
        <v>786</v>
      </c>
      <c r="L124" s="4" t="s">
        <v>928</v>
      </c>
    </row>
    <row r="125" spans="1:12">
      <c r="A125" s="4">
        <v>124</v>
      </c>
      <c r="B125" s="4" t="s">
        <v>132</v>
      </c>
      <c r="C125" s="4" t="s">
        <v>728</v>
      </c>
      <c r="D125" s="4" t="s">
        <v>729</v>
      </c>
      <c r="E125" s="4" t="s">
        <v>728</v>
      </c>
      <c r="F125" s="4" t="s">
        <v>729</v>
      </c>
      <c r="G125" s="4" t="s">
        <v>664</v>
      </c>
      <c r="H125" s="4" t="s">
        <v>1496</v>
      </c>
      <c r="I125" s="4" t="s">
        <v>1497</v>
      </c>
      <c r="J125" s="4" t="s">
        <v>1498</v>
      </c>
      <c r="K125" s="4" t="s">
        <v>626</v>
      </c>
      <c r="L125" s="4" t="s">
        <v>928</v>
      </c>
    </row>
    <row r="126" spans="1:12">
      <c r="A126" s="4">
        <v>125</v>
      </c>
      <c r="B126" s="4" t="s">
        <v>132</v>
      </c>
      <c r="C126" s="4" t="s">
        <v>728</v>
      </c>
      <c r="D126" s="4" t="s">
        <v>729</v>
      </c>
      <c r="E126" s="4" t="s">
        <v>728</v>
      </c>
      <c r="F126" s="4" t="s">
        <v>729</v>
      </c>
      <c r="G126" s="4" t="s">
        <v>730</v>
      </c>
      <c r="H126" s="4" t="s">
        <v>731</v>
      </c>
      <c r="I126" s="4" t="s">
        <v>732</v>
      </c>
      <c r="J126" s="4" t="s">
        <v>768</v>
      </c>
      <c r="K126" s="4" t="s">
        <v>626</v>
      </c>
      <c r="L126" s="4" t="s">
        <v>928</v>
      </c>
    </row>
    <row r="127" spans="1:12">
      <c r="A127" s="4">
        <v>126</v>
      </c>
      <c r="B127" s="4" t="s">
        <v>132</v>
      </c>
      <c r="C127" s="4" t="s">
        <v>728</v>
      </c>
      <c r="D127" s="4" t="s">
        <v>729</v>
      </c>
      <c r="E127" s="4" t="s">
        <v>728</v>
      </c>
      <c r="F127" s="4" t="s">
        <v>729</v>
      </c>
      <c r="G127" s="4" t="s">
        <v>747</v>
      </c>
      <c r="H127" s="4" t="s">
        <v>748</v>
      </c>
      <c r="I127" s="4" t="s">
        <v>749</v>
      </c>
      <c r="J127" s="4" t="s">
        <v>768</v>
      </c>
      <c r="K127" s="4" t="s">
        <v>626</v>
      </c>
      <c r="L127" s="4" t="s">
        <v>928</v>
      </c>
    </row>
    <row r="128" spans="1:12">
      <c r="A128" s="4">
        <v>127</v>
      </c>
      <c r="B128" s="4" t="s">
        <v>132</v>
      </c>
      <c r="C128" s="4" t="s">
        <v>728</v>
      </c>
      <c r="D128" s="4" t="s">
        <v>729</v>
      </c>
      <c r="E128" s="4" t="s">
        <v>728</v>
      </c>
      <c r="F128" s="4" t="s">
        <v>729</v>
      </c>
      <c r="G128" s="4" t="s">
        <v>765</v>
      </c>
      <c r="H128" s="4" t="s">
        <v>766</v>
      </c>
      <c r="I128" s="4" t="s">
        <v>767</v>
      </c>
      <c r="J128" s="4" t="s">
        <v>768</v>
      </c>
      <c r="K128" s="4" t="s">
        <v>626</v>
      </c>
      <c r="L128" s="4" t="s">
        <v>928</v>
      </c>
    </row>
    <row r="129" spans="1:12">
      <c r="A129" s="4">
        <v>128</v>
      </c>
      <c r="B129" s="4" t="s">
        <v>132</v>
      </c>
      <c r="C129" s="4" t="s">
        <v>728</v>
      </c>
      <c r="D129" s="4" t="s">
        <v>729</v>
      </c>
      <c r="E129" s="4" t="s">
        <v>1011</v>
      </c>
      <c r="F129" s="4" t="s">
        <v>1012</v>
      </c>
      <c r="G129" s="4" t="s">
        <v>747</v>
      </c>
      <c r="H129" s="4" t="s">
        <v>748</v>
      </c>
      <c r="I129" s="4" t="s">
        <v>749</v>
      </c>
      <c r="J129" s="4" t="s">
        <v>768</v>
      </c>
      <c r="K129" s="4" t="s">
        <v>626</v>
      </c>
      <c r="L129" s="4" t="s">
        <v>928</v>
      </c>
    </row>
    <row r="130" spans="1:12">
      <c r="A130" s="4">
        <v>129</v>
      </c>
      <c r="B130" s="4" t="s">
        <v>132</v>
      </c>
      <c r="C130" s="4" t="s">
        <v>728</v>
      </c>
      <c r="D130" s="4" t="s">
        <v>729</v>
      </c>
      <c r="E130" s="4" t="s">
        <v>1011</v>
      </c>
      <c r="F130" s="4" t="s">
        <v>1012</v>
      </c>
      <c r="G130" s="4" t="s">
        <v>747</v>
      </c>
      <c r="H130" s="4" t="s">
        <v>748</v>
      </c>
      <c r="I130" s="4" t="s">
        <v>749</v>
      </c>
      <c r="J130" s="4" t="s">
        <v>768</v>
      </c>
      <c r="K130" s="4" t="s">
        <v>786</v>
      </c>
      <c r="L130" s="4" t="s">
        <v>928</v>
      </c>
    </row>
    <row r="131" spans="1:12">
      <c r="A131" s="4">
        <v>130</v>
      </c>
      <c r="B131" s="4" t="s">
        <v>132</v>
      </c>
      <c r="C131" s="4" t="s">
        <v>728</v>
      </c>
      <c r="D131" s="4" t="s">
        <v>729</v>
      </c>
      <c r="E131" s="4" t="s">
        <v>1013</v>
      </c>
      <c r="F131" s="4" t="s">
        <v>1014</v>
      </c>
      <c r="G131" s="4" t="s">
        <v>747</v>
      </c>
      <c r="H131" s="4" t="s">
        <v>748</v>
      </c>
      <c r="I131" s="4" t="s">
        <v>749</v>
      </c>
      <c r="J131" s="4" t="s">
        <v>768</v>
      </c>
      <c r="K131" s="4" t="s">
        <v>626</v>
      </c>
      <c r="L131" s="4" t="s">
        <v>928</v>
      </c>
    </row>
    <row r="132" spans="1:12">
      <c r="A132" s="4">
        <v>131</v>
      </c>
      <c r="B132" s="4" t="s">
        <v>132</v>
      </c>
      <c r="C132" s="4" t="s">
        <v>728</v>
      </c>
      <c r="D132" s="4" t="s">
        <v>729</v>
      </c>
      <c r="E132" s="4" t="s">
        <v>1013</v>
      </c>
      <c r="F132" s="4" t="s">
        <v>1014</v>
      </c>
      <c r="G132" s="4" t="s">
        <v>747</v>
      </c>
      <c r="H132" s="4" t="s">
        <v>748</v>
      </c>
      <c r="I132" s="4" t="s">
        <v>749</v>
      </c>
      <c r="J132" s="4" t="s">
        <v>768</v>
      </c>
      <c r="K132" s="4" t="s">
        <v>786</v>
      </c>
      <c r="L132" s="4" t="s">
        <v>928</v>
      </c>
    </row>
    <row r="133" spans="1:12">
      <c r="A133" s="4">
        <v>132</v>
      </c>
      <c r="B133" s="4" t="s">
        <v>132</v>
      </c>
      <c r="C133" s="4" t="s">
        <v>728</v>
      </c>
      <c r="D133" s="4" t="s">
        <v>729</v>
      </c>
      <c r="E133" s="4" t="s">
        <v>1015</v>
      </c>
      <c r="F133" s="4" t="s">
        <v>1016</v>
      </c>
      <c r="G133" s="4" t="s">
        <v>664</v>
      </c>
      <c r="H133" s="4" t="s">
        <v>1496</v>
      </c>
      <c r="I133" s="4" t="s">
        <v>1497</v>
      </c>
      <c r="J133" s="4" t="s">
        <v>1498</v>
      </c>
      <c r="K133" s="4" t="s">
        <v>626</v>
      </c>
      <c r="L133" s="4" t="s">
        <v>928</v>
      </c>
    </row>
    <row r="134" spans="1:12">
      <c r="A134" s="4">
        <v>133</v>
      </c>
      <c r="B134" s="4" t="s">
        <v>132</v>
      </c>
      <c r="C134" s="4" t="s">
        <v>728</v>
      </c>
      <c r="D134" s="4" t="s">
        <v>729</v>
      </c>
      <c r="E134" s="4" t="s">
        <v>1015</v>
      </c>
      <c r="F134" s="4" t="s">
        <v>1016</v>
      </c>
      <c r="G134" s="4" t="s">
        <v>664</v>
      </c>
      <c r="H134" s="4" t="s">
        <v>1496</v>
      </c>
      <c r="I134" s="4" t="s">
        <v>1497</v>
      </c>
      <c r="J134" s="4" t="s">
        <v>1498</v>
      </c>
      <c r="K134" s="4" t="s">
        <v>786</v>
      </c>
      <c r="L134" s="4" t="s">
        <v>928</v>
      </c>
    </row>
    <row r="135" spans="1:12">
      <c r="A135" s="4">
        <v>134</v>
      </c>
      <c r="B135" s="4" t="s">
        <v>132</v>
      </c>
      <c r="C135" s="4" t="s">
        <v>728</v>
      </c>
      <c r="D135" s="4" t="s">
        <v>729</v>
      </c>
      <c r="E135" s="4" t="s">
        <v>1015</v>
      </c>
      <c r="F135" s="4" t="s">
        <v>1016</v>
      </c>
      <c r="G135" s="4" t="s">
        <v>730</v>
      </c>
      <c r="H135" s="4" t="s">
        <v>731</v>
      </c>
      <c r="I135" s="4" t="s">
        <v>732</v>
      </c>
      <c r="J135" s="4" t="s">
        <v>768</v>
      </c>
      <c r="K135" s="4" t="s">
        <v>626</v>
      </c>
      <c r="L135" s="4" t="s">
        <v>928</v>
      </c>
    </row>
    <row r="136" spans="1:12">
      <c r="A136" s="4">
        <v>135</v>
      </c>
      <c r="B136" s="4" t="s">
        <v>132</v>
      </c>
      <c r="C136" s="4" t="s">
        <v>728</v>
      </c>
      <c r="D136" s="4" t="s">
        <v>729</v>
      </c>
      <c r="E136" s="4" t="s">
        <v>1015</v>
      </c>
      <c r="F136" s="4" t="s">
        <v>1016</v>
      </c>
      <c r="G136" s="4" t="s">
        <v>730</v>
      </c>
      <c r="H136" s="4" t="s">
        <v>731</v>
      </c>
      <c r="I136" s="4" t="s">
        <v>732</v>
      </c>
      <c r="J136" s="4" t="s">
        <v>768</v>
      </c>
      <c r="K136" s="4" t="s">
        <v>786</v>
      </c>
      <c r="L136" s="4" t="s">
        <v>928</v>
      </c>
    </row>
    <row r="137" spans="1:12">
      <c r="A137" s="4">
        <v>136</v>
      </c>
      <c r="B137" s="4" t="s">
        <v>132</v>
      </c>
      <c r="C137" s="4" t="s">
        <v>728</v>
      </c>
      <c r="D137" s="4" t="s">
        <v>729</v>
      </c>
      <c r="E137" s="4" t="s">
        <v>1015</v>
      </c>
      <c r="F137" s="4" t="s">
        <v>1016</v>
      </c>
      <c r="G137" s="4" t="s">
        <v>747</v>
      </c>
      <c r="H137" s="4" t="s">
        <v>748</v>
      </c>
      <c r="I137" s="4" t="s">
        <v>749</v>
      </c>
      <c r="J137" s="4" t="s">
        <v>768</v>
      </c>
      <c r="K137" s="4" t="s">
        <v>626</v>
      </c>
      <c r="L137" s="4" t="s">
        <v>928</v>
      </c>
    </row>
    <row r="138" spans="1:12">
      <c r="A138" s="4">
        <v>137</v>
      </c>
      <c r="B138" s="4" t="s">
        <v>132</v>
      </c>
      <c r="C138" s="4" t="s">
        <v>728</v>
      </c>
      <c r="D138" s="4" t="s">
        <v>729</v>
      </c>
      <c r="E138" s="4" t="s">
        <v>1015</v>
      </c>
      <c r="F138" s="4" t="s">
        <v>1016</v>
      </c>
      <c r="G138" s="4" t="s">
        <v>747</v>
      </c>
      <c r="H138" s="4" t="s">
        <v>748</v>
      </c>
      <c r="I138" s="4" t="s">
        <v>749</v>
      </c>
      <c r="J138" s="4" t="s">
        <v>768</v>
      </c>
      <c r="K138" s="4" t="s">
        <v>786</v>
      </c>
      <c r="L138" s="4" t="s">
        <v>928</v>
      </c>
    </row>
    <row r="139" spans="1:12">
      <c r="A139" s="4">
        <v>138</v>
      </c>
      <c r="B139" s="4" t="s">
        <v>132</v>
      </c>
      <c r="C139" s="4" t="s">
        <v>728</v>
      </c>
      <c r="D139" s="4" t="s">
        <v>729</v>
      </c>
      <c r="E139" s="4" t="s">
        <v>1017</v>
      </c>
      <c r="F139" s="4" t="s">
        <v>1018</v>
      </c>
      <c r="G139" s="4" t="s">
        <v>730</v>
      </c>
      <c r="H139" s="4" t="s">
        <v>731</v>
      </c>
      <c r="I139" s="4" t="s">
        <v>732</v>
      </c>
      <c r="J139" s="4" t="s">
        <v>768</v>
      </c>
      <c r="K139" s="4" t="s">
        <v>626</v>
      </c>
      <c r="L139" s="4" t="s">
        <v>928</v>
      </c>
    </row>
    <row r="140" spans="1:12">
      <c r="A140" s="4">
        <v>139</v>
      </c>
      <c r="B140" s="4" t="s">
        <v>132</v>
      </c>
      <c r="C140" s="4" t="s">
        <v>728</v>
      </c>
      <c r="D140" s="4" t="s">
        <v>729</v>
      </c>
      <c r="E140" s="4" t="s">
        <v>1017</v>
      </c>
      <c r="F140" s="4" t="s">
        <v>1018</v>
      </c>
      <c r="G140" s="4" t="s">
        <v>730</v>
      </c>
      <c r="H140" s="4" t="s">
        <v>731</v>
      </c>
      <c r="I140" s="4" t="s">
        <v>732</v>
      </c>
      <c r="J140" s="4" t="s">
        <v>768</v>
      </c>
      <c r="K140" s="4" t="s">
        <v>786</v>
      </c>
      <c r="L140" s="4" t="s">
        <v>928</v>
      </c>
    </row>
    <row r="141" spans="1:12">
      <c r="A141" s="4">
        <v>140</v>
      </c>
      <c r="B141" s="4" t="s">
        <v>132</v>
      </c>
      <c r="C141" s="4" t="s">
        <v>728</v>
      </c>
      <c r="D141" s="4" t="s">
        <v>729</v>
      </c>
      <c r="E141" s="4" t="s">
        <v>1017</v>
      </c>
      <c r="F141" s="4" t="s">
        <v>1018</v>
      </c>
      <c r="G141" s="4" t="s">
        <v>747</v>
      </c>
      <c r="H141" s="4" t="s">
        <v>748</v>
      </c>
      <c r="I141" s="4" t="s">
        <v>749</v>
      </c>
      <c r="J141" s="4" t="s">
        <v>768</v>
      </c>
      <c r="K141" s="4" t="s">
        <v>626</v>
      </c>
      <c r="L141" s="4" t="s">
        <v>928</v>
      </c>
    </row>
    <row r="142" spans="1:12">
      <c r="A142" s="4">
        <v>141</v>
      </c>
      <c r="B142" s="4" t="s">
        <v>132</v>
      </c>
      <c r="C142" s="4" t="s">
        <v>728</v>
      </c>
      <c r="D142" s="4" t="s">
        <v>729</v>
      </c>
      <c r="E142" s="4" t="s">
        <v>1017</v>
      </c>
      <c r="F142" s="4" t="s">
        <v>1018</v>
      </c>
      <c r="G142" s="4" t="s">
        <v>747</v>
      </c>
      <c r="H142" s="4" t="s">
        <v>748</v>
      </c>
      <c r="I142" s="4" t="s">
        <v>749</v>
      </c>
      <c r="J142" s="4" t="s">
        <v>768</v>
      </c>
      <c r="K142" s="4" t="s">
        <v>786</v>
      </c>
      <c r="L142" s="4" t="s">
        <v>928</v>
      </c>
    </row>
    <row r="143" spans="1:12">
      <c r="A143" s="4">
        <v>142</v>
      </c>
      <c r="B143" s="4" t="s">
        <v>132</v>
      </c>
      <c r="C143" s="4" t="s">
        <v>728</v>
      </c>
      <c r="D143" s="4" t="s">
        <v>729</v>
      </c>
      <c r="E143" s="4" t="s">
        <v>1019</v>
      </c>
      <c r="F143" s="4" t="s">
        <v>1020</v>
      </c>
      <c r="G143" s="4" t="s">
        <v>747</v>
      </c>
      <c r="H143" s="4" t="s">
        <v>748</v>
      </c>
      <c r="I143" s="4" t="s">
        <v>749</v>
      </c>
      <c r="J143" s="4" t="s">
        <v>768</v>
      </c>
      <c r="K143" s="4" t="s">
        <v>626</v>
      </c>
      <c r="L143" s="4" t="s">
        <v>928</v>
      </c>
    </row>
    <row r="144" spans="1:12">
      <c r="A144" s="4">
        <v>143</v>
      </c>
      <c r="B144" s="4" t="s">
        <v>132</v>
      </c>
      <c r="C144" s="4" t="s">
        <v>728</v>
      </c>
      <c r="D144" s="4" t="s">
        <v>729</v>
      </c>
      <c r="E144" s="4" t="s">
        <v>1019</v>
      </c>
      <c r="F144" s="4" t="s">
        <v>1020</v>
      </c>
      <c r="G144" s="4" t="s">
        <v>747</v>
      </c>
      <c r="H144" s="4" t="s">
        <v>748</v>
      </c>
      <c r="I144" s="4" t="s">
        <v>749</v>
      </c>
      <c r="J144" s="4" t="s">
        <v>768</v>
      </c>
      <c r="K144" s="4" t="s">
        <v>786</v>
      </c>
      <c r="L144" s="4" t="s">
        <v>928</v>
      </c>
    </row>
    <row r="145" spans="1:12">
      <c r="A145" s="4">
        <v>144</v>
      </c>
      <c r="B145" s="4" t="s">
        <v>132</v>
      </c>
      <c r="C145" s="4" t="s">
        <v>728</v>
      </c>
      <c r="D145" s="4" t="s">
        <v>729</v>
      </c>
      <c r="E145" s="4" t="s">
        <v>1021</v>
      </c>
      <c r="F145" s="4" t="s">
        <v>1022</v>
      </c>
      <c r="G145" s="4" t="s">
        <v>730</v>
      </c>
      <c r="H145" s="4" t="s">
        <v>731</v>
      </c>
      <c r="I145" s="4" t="s">
        <v>732</v>
      </c>
      <c r="J145" s="4" t="s">
        <v>768</v>
      </c>
      <c r="K145" s="4" t="s">
        <v>626</v>
      </c>
      <c r="L145" s="4" t="s">
        <v>928</v>
      </c>
    </row>
    <row r="146" spans="1:12">
      <c r="A146" s="4">
        <v>145</v>
      </c>
      <c r="B146" s="4" t="s">
        <v>132</v>
      </c>
      <c r="C146" s="4" t="s">
        <v>728</v>
      </c>
      <c r="D146" s="4" t="s">
        <v>729</v>
      </c>
      <c r="E146" s="4" t="s">
        <v>1021</v>
      </c>
      <c r="F146" s="4" t="s">
        <v>1022</v>
      </c>
      <c r="G146" s="4" t="s">
        <v>730</v>
      </c>
      <c r="H146" s="4" t="s">
        <v>731</v>
      </c>
      <c r="I146" s="4" t="s">
        <v>732</v>
      </c>
      <c r="J146" s="4" t="s">
        <v>768</v>
      </c>
      <c r="K146" s="4" t="s">
        <v>786</v>
      </c>
      <c r="L146" s="4" t="s">
        <v>928</v>
      </c>
    </row>
    <row r="147" spans="1:12">
      <c r="A147" s="4">
        <v>146</v>
      </c>
      <c r="B147" s="4" t="s">
        <v>132</v>
      </c>
      <c r="C147" s="4" t="s">
        <v>728</v>
      </c>
      <c r="D147" s="4" t="s">
        <v>729</v>
      </c>
      <c r="E147" s="4" t="s">
        <v>1021</v>
      </c>
      <c r="F147" s="4" t="s">
        <v>1022</v>
      </c>
      <c r="G147" s="4" t="s">
        <v>747</v>
      </c>
      <c r="H147" s="4" t="s">
        <v>748</v>
      </c>
      <c r="I147" s="4" t="s">
        <v>749</v>
      </c>
      <c r="J147" s="4" t="s">
        <v>768</v>
      </c>
      <c r="K147" s="4" t="s">
        <v>626</v>
      </c>
      <c r="L147" s="4" t="s">
        <v>928</v>
      </c>
    </row>
    <row r="148" spans="1:12">
      <c r="A148" s="4">
        <v>147</v>
      </c>
      <c r="B148" s="4" t="s">
        <v>132</v>
      </c>
      <c r="C148" s="4" t="s">
        <v>728</v>
      </c>
      <c r="D148" s="4" t="s">
        <v>729</v>
      </c>
      <c r="E148" s="4" t="s">
        <v>1021</v>
      </c>
      <c r="F148" s="4" t="s">
        <v>1022</v>
      </c>
      <c r="G148" s="4" t="s">
        <v>747</v>
      </c>
      <c r="H148" s="4" t="s">
        <v>748</v>
      </c>
      <c r="I148" s="4" t="s">
        <v>749</v>
      </c>
      <c r="J148" s="4" t="s">
        <v>768</v>
      </c>
      <c r="K148" s="4" t="s">
        <v>786</v>
      </c>
      <c r="L148" s="4" t="s">
        <v>928</v>
      </c>
    </row>
    <row r="149" spans="1:12">
      <c r="A149" s="4">
        <v>148</v>
      </c>
      <c r="B149" s="4" t="s">
        <v>132</v>
      </c>
      <c r="C149" s="4" t="s">
        <v>728</v>
      </c>
      <c r="D149" s="4" t="s">
        <v>729</v>
      </c>
      <c r="E149" s="4" t="s">
        <v>1023</v>
      </c>
      <c r="F149" s="4" t="s">
        <v>1024</v>
      </c>
      <c r="G149" s="4" t="s">
        <v>747</v>
      </c>
      <c r="H149" s="4" t="s">
        <v>748</v>
      </c>
      <c r="I149" s="4" t="s">
        <v>749</v>
      </c>
      <c r="J149" s="4" t="s">
        <v>768</v>
      </c>
      <c r="K149" s="4" t="s">
        <v>626</v>
      </c>
      <c r="L149" s="4" t="s">
        <v>928</v>
      </c>
    </row>
    <row r="150" spans="1:12">
      <c r="A150" s="4">
        <v>149</v>
      </c>
      <c r="B150" s="4" t="s">
        <v>132</v>
      </c>
      <c r="C150" s="4" t="s">
        <v>728</v>
      </c>
      <c r="D150" s="4" t="s">
        <v>729</v>
      </c>
      <c r="E150" s="4" t="s">
        <v>1023</v>
      </c>
      <c r="F150" s="4" t="s">
        <v>1024</v>
      </c>
      <c r="G150" s="4" t="s">
        <v>747</v>
      </c>
      <c r="H150" s="4" t="s">
        <v>748</v>
      </c>
      <c r="I150" s="4" t="s">
        <v>749</v>
      </c>
      <c r="J150" s="4" t="s">
        <v>768</v>
      </c>
      <c r="K150" s="4" t="s">
        <v>786</v>
      </c>
      <c r="L150" s="4" t="s">
        <v>928</v>
      </c>
    </row>
    <row r="151" spans="1:12">
      <c r="A151" s="4">
        <v>150</v>
      </c>
      <c r="B151" s="4" t="s">
        <v>132</v>
      </c>
      <c r="C151" s="4" t="s">
        <v>728</v>
      </c>
      <c r="D151" s="4" t="s">
        <v>729</v>
      </c>
      <c r="E151" s="4" t="s">
        <v>1025</v>
      </c>
      <c r="F151" s="4" t="s">
        <v>1026</v>
      </c>
      <c r="G151" s="4" t="s">
        <v>747</v>
      </c>
      <c r="H151" s="4" t="s">
        <v>748</v>
      </c>
      <c r="I151" s="4" t="s">
        <v>749</v>
      </c>
      <c r="J151" s="4" t="s">
        <v>768</v>
      </c>
      <c r="K151" s="4" t="s">
        <v>626</v>
      </c>
      <c r="L151" s="4" t="s">
        <v>928</v>
      </c>
    </row>
    <row r="152" spans="1:12">
      <c r="A152" s="4">
        <v>151</v>
      </c>
      <c r="B152" s="4" t="s">
        <v>132</v>
      </c>
      <c r="C152" s="4" t="s">
        <v>728</v>
      </c>
      <c r="D152" s="4" t="s">
        <v>729</v>
      </c>
      <c r="E152" s="4" t="s">
        <v>1025</v>
      </c>
      <c r="F152" s="4" t="s">
        <v>1026</v>
      </c>
      <c r="G152" s="4" t="s">
        <v>747</v>
      </c>
      <c r="H152" s="4" t="s">
        <v>748</v>
      </c>
      <c r="I152" s="4" t="s">
        <v>749</v>
      </c>
      <c r="J152" s="4" t="s">
        <v>768</v>
      </c>
      <c r="K152" s="4" t="s">
        <v>786</v>
      </c>
      <c r="L152" s="4" t="s">
        <v>928</v>
      </c>
    </row>
    <row r="153" spans="1:12">
      <c r="A153" s="4">
        <v>152</v>
      </c>
      <c r="B153" s="4" t="s">
        <v>132</v>
      </c>
      <c r="C153" s="4" t="s">
        <v>728</v>
      </c>
      <c r="D153" s="4" t="s">
        <v>729</v>
      </c>
      <c r="E153" s="4" t="s">
        <v>1027</v>
      </c>
      <c r="F153" s="4" t="s">
        <v>1028</v>
      </c>
      <c r="G153" s="4" t="s">
        <v>747</v>
      </c>
      <c r="H153" s="4" t="s">
        <v>748</v>
      </c>
      <c r="I153" s="4" t="s">
        <v>749</v>
      </c>
      <c r="J153" s="4" t="s">
        <v>768</v>
      </c>
      <c r="K153" s="4" t="s">
        <v>626</v>
      </c>
      <c r="L153" s="4" t="s">
        <v>928</v>
      </c>
    </row>
    <row r="154" spans="1:12">
      <c r="A154" s="4">
        <v>153</v>
      </c>
      <c r="B154" s="4" t="s">
        <v>132</v>
      </c>
      <c r="C154" s="4" t="s">
        <v>728</v>
      </c>
      <c r="D154" s="4" t="s">
        <v>729</v>
      </c>
      <c r="E154" s="4" t="s">
        <v>1027</v>
      </c>
      <c r="F154" s="4" t="s">
        <v>1028</v>
      </c>
      <c r="G154" s="4" t="s">
        <v>747</v>
      </c>
      <c r="H154" s="4" t="s">
        <v>748</v>
      </c>
      <c r="I154" s="4" t="s">
        <v>749</v>
      </c>
      <c r="J154" s="4" t="s">
        <v>768</v>
      </c>
      <c r="K154" s="4" t="s">
        <v>786</v>
      </c>
      <c r="L154" s="4" t="s">
        <v>928</v>
      </c>
    </row>
    <row r="155" spans="1:12">
      <c r="A155" s="4">
        <v>154</v>
      </c>
      <c r="B155" s="4" t="s">
        <v>132</v>
      </c>
      <c r="C155" s="4" t="s">
        <v>728</v>
      </c>
      <c r="D155" s="4" t="s">
        <v>729</v>
      </c>
      <c r="E155" s="4" t="s">
        <v>1029</v>
      </c>
      <c r="F155" s="4" t="s">
        <v>1030</v>
      </c>
      <c r="G155" s="4" t="s">
        <v>747</v>
      </c>
      <c r="H155" s="4" t="s">
        <v>748</v>
      </c>
      <c r="I155" s="4" t="s">
        <v>749</v>
      </c>
      <c r="J155" s="4" t="s">
        <v>768</v>
      </c>
      <c r="K155" s="4" t="s">
        <v>626</v>
      </c>
      <c r="L155" s="4" t="s">
        <v>928</v>
      </c>
    </row>
    <row r="156" spans="1:12">
      <c r="A156" s="4">
        <v>155</v>
      </c>
      <c r="B156" s="4" t="s">
        <v>132</v>
      </c>
      <c r="C156" s="4" t="s">
        <v>728</v>
      </c>
      <c r="D156" s="4" t="s">
        <v>729</v>
      </c>
      <c r="E156" s="4" t="s">
        <v>1029</v>
      </c>
      <c r="F156" s="4" t="s">
        <v>1030</v>
      </c>
      <c r="G156" s="4" t="s">
        <v>747</v>
      </c>
      <c r="H156" s="4" t="s">
        <v>748</v>
      </c>
      <c r="I156" s="4" t="s">
        <v>749</v>
      </c>
      <c r="J156" s="4" t="s">
        <v>768</v>
      </c>
      <c r="K156" s="4" t="s">
        <v>786</v>
      </c>
      <c r="L156" s="4" t="s">
        <v>928</v>
      </c>
    </row>
    <row r="157" spans="1:12">
      <c r="A157" s="4">
        <v>156</v>
      </c>
      <c r="B157" s="4" t="s">
        <v>132</v>
      </c>
      <c r="C157" s="4" t="s">
        <v>728</v>
      </c>
      <c r="D157" s="4" t="s">
        <v>729</v>
      </c>
      <c r="E157" s="4" t="s">
        <v>1031</v>
      </c>
      <c r="F157" s="4" t="s">
        <v>1032</v>
      </c>
      <c r="G157" s="4" t="s">
        <v>747</v>
      </c>
      <c r="H157" s="4" t="s">
        <v>748</v>
      </c>
      <c r="I157" s="4" t="s">
        <v>749</v>
      </c>
      <c r="J157" s="4" t="s">
        <v>768</v>
      </c>
      <c r="K157" s="4" t="s">
        <v>626</v>
      </c>
      <c r="L157" s="4" t="s">
        <v>928</v>
      </c>
    </row>
    <row r="158" spans="1:12">
      <c r="A158" s="4">
        <v>157</v>
      </c>
      <c r="B158" s="4" t="s">
        <v>132</v>
      </c>
      <c r="C158" s="4" t="s">
        <v>728</v>
      </c>
      <c r="D158" s="4" t="s">
        <v>729</v>
      </c>
      <c r="E158" s="4" t="s">
        <v>1031</v>
      </c>
      <c r="F158" s="4" t="s">
        <v>1032</v>
      </c>
      <c r="G158" s="4" t="s">
        <v>747</v>
      </c>
      <c r="H158" s="4" t="s">
        <v>748</v>
      </c>
      <c r="I158" s="4" t="s">
        <v>749</v>
      </c>
      <c r="J158" s="4" t="s">
        <v>768</v>
      </c>
      <c r="K158" s="4" t="s">
        <v>786</v>
      </c>
      <c r="L158" s="4" t="s">
        <v>928</v>
      </c>
    </row>
    <row r="159" spans="1:12">
      <c r="A159" s="4">
        <v>158</v>
      </c>
      <c r="B159" s="4" t="s">
        <v>132</v>
      </c>
      <c r="C159" s="4" t="s">
        <v>728</v>
      </c>
      <c r="D159" s="4" t="s">
        <v>729</v>
      </c>
      <c r="E159" s="4" t="s">
        <v>1031</v>
      </c>
      <c r="F159" s="4" t="s">
        <v>1032</v>
      </c>
      <c r="G159" s="4" t="s">
        <v>765</v>
      </c>
      <c r="H159" s="4" t="s">
        <v>766</v>
      </c>
      <c r="I159" s="4" t="s">
        <v>767</v>
      </c>
      <c r="J159" s="4" t="s">
        <v>768</v>
      </c>
      <c r="K159" s="4" t="s">
        <v>626</v>
      </c>
      <c r="L159" s="4" t="s">
        <v>928</v>
      </c>
    </row>
    <row r="160" spans="1:12">
      <c r="A160" s="4">
        <v>159</v>
      </c>
      <c r="B160" s="4" t="s">
        <v>132</v>
      </c>
      <c r="C160" s="4" t="s">
        <v>728</v>
      </c>
      <c r="D160" s="4" t="s">
        <v>729</v>
      </c>
      <c r="E160" s="4" t="s">
        <v>1031</v>
      </c>
      <c r="F160" s="4" t="s">
        <v>1032</v>
      </c>
      <c r="G160" s="4" t="s">
        <v>765</v>
      </c>
      <c r="H160" s="4" t="s">
        <v>766</v>
      </c>
      <c r="I160" s="4" t="s">
        <v>767</v>
      </c>
      <c r="J160" s="4" t="s">
        <v>768</v>
      </c>
      <c r="K160" s="4" t="s">
        <v>786</v>
      </c>
      <c r="L160" s="4" t="s">
        <v>928</v>
      </c>
    </row>
    <row r="161" spans="1:12">
      <c r="A161" s="4">
        <v>160</v>
      </c>
      <c r="B161" s="4" t="s">
        <v>132</v>
      </c>
      <c r="C161" s="4" t="s">
        <v>728</v>
      </c>
      <c r="D161" s="4" t="s">
        <v>729</v>
      </c>
      <c r="E161" s="4" t="s">
        <v>1033</v>
      </c>
      <c r="F161" s="4" t="s">
        <v>1034</v>
      </c>
      <c r="G161" s="4" t="s">
        <v>730</v>
      </c>
      <c r="H161" s="4" t="s">
        <v>731</v>
      </c>
      <c r="I161" s="4" t="s">
        <v>732</v>
      </c>
      <c r="J161" s="4" t="s">
        <v>768</v>
      </c>
      <c r="K161" s="4" t="s">
        <v>626</v>
      </c>
      <c r="L161" s="4" t="s">
        <v>928</v>
      </c>
    </row>
    <row r="162" spans="1:12">
      <c r="A162" s="4">
        <v>161</v>
      </c>
      <c r="B162" s="4" t="s">
        <v>132</v>
      </c>
      <c r="C162" s="4" t="s">
        <v>728</v>
      </c>
      <c r="D162" s="4" t="s">
        <v>729</v>
      </c>
      <c r="E162" s="4" t="s">
        <v>1033</v>
      </c>
      <c r="F162" s="4" t="s">
        <v>1034</v>
      </c>
      <c r="G162" s="4" t="s">
        <v>730</v>
      </c>
      <c r="H162" s="4" t="s">
        <v>731</v>
      </c>
      <c r="I162" s="4" t="s">
        <v>732</v>
      </c>
      <c r="J162" s="4" t="s">
        <v>768</v>
      </c>
      <c r="K162" s="4" t="s">
        <v>786</v>
      </c>
      <c r="L162" s="4" t="s">
        <v>928</v>
      </c>
    </row>
    <row r="163" spans="1:12">
      <c r="A163" s="4">
        <v>162</v>
      </c>
      <c r="B163" s="4" t="s">
        <v>132</v>
      </c>
      <c r="C163" s="4" t="s">
        <v>728</v>
      </c>
      <c r="D163" s="4" t="s">
        <v>729</v>
      </c>
      <c r="E163" s="4" t="s">
        <v>1033</v>
      </c>
      <c r="F163" s="4" t="s">
        <v>1034</v>
      </c>
      <c r="G163" s="4" t="s">
        <v>747</v>
      </c>
      <c r="H163" s="4" t="s">
        <v>748</v>
      </c>
      <c r="I163" s="4" t="s">
        <v>749</v>
      </c>
      <c r="J163" s="4" t="s">
        <v>768</v>
      </c>
      <c r="K163" s="4" t="s">
        <v>626</v>
      </c>
      <c r="L163" s="4" t="s">
        <v>928</v>
      </c>
    </row>
    <row r="164" spans="1:12">
      <c r="A164" s="4">
        <v>163</v>
      </c>
      <c r="B164" s="4" t="s">
        <v>132</v>
      </c>
      <c r="C164" s="4" t="s">
        <v>728</v>
      </c>
      <c r="D164" s="4" t="s">
        <v>729</v>
      </c>
      <c r="E164" s="4" t="s">
        <v>1033</v>
      </c>
      <c r="F164" s="4" t="s">
        <v>1034</v>
      </c>
      <c r="G164" s="4" t="s">
        <v>747</v>
      </c>
      <c r="H164" s="4" t="s">
        <v>748</v>
      </c>
      <c r="I164" s="4" t="s">
        <v>749</v>
      </c>
      <c r="J164" s="4" t="s">
        <v>768</v>
      </c>
      <c r="K164" s="4" t="s">
        <v>786</v>
      </c>
      <c r="L164" s="4" t="s">
        <v>928</v>
      </c>
    </row>
    <row r="165" spans="1:12">
      <c r="A165" s="4">
        <v>164</v>
      </c>
      <c r="B165" s="4" t="s">
        <v>132</v>
      </c>
      <c r="C165" s="4" t="s">
        <v>728</v>
      </c>
      <c r="D165" s="4" t="s">
        <v>729</v>
      </c>
      <c r="E165" s="4" t="s">
        <v>1035</v>
      </c>
      <c r="F165" s="4" t="s">
        <v>1036</v>
      </c>
      <c r="G165" s="4" t="s">
        <v>747</v>
      </c>
      <c r="H165" s="4" t="s">
        <v>748</v>
      </c>
      <c r="I165" s="4" t="s">
        <v>749</v>
      </c>
      <c r="J165" s="4" t="s">
        <v>768</v>
      </c>
      <c r="K165" s="4" t="s">
        <v>626</v>
      </c>
      <c r="L165" s="4" t="s">
        <v>928</v>
      </c>
    </row>
    <row r="166" spans="1:12">
      <c r="A166" s="4">
        <v>165</v>
      </c>
      <c r="B166" s="4" t="s">
        <v>132</v>
      </c>
      <c r="C166" s="4" t="s">
        <v>728</v>
      </c>
      <c r="D166" s="4" t="s">
        <v>729</v>
      </c>
      <c r="E166" s="4" t="s">
        <v>1035</v>
      </c>
      <c r="F166" s="4" t="s">
        <v>1036</v>
      </c>
      <c r="G166" s="4" t="s">
        <v>747</v>
      </c>
      <c r="H166" s="4" t="s">
        <v>748</v>
      </c>
      <c r="I166" s="4" t="s">
        <v>749</v>
      </c>
      <c r="J166" s="4" t="s">
        <v>768</v>
      </c>
      <c r="K166" s="4" t="s">
        <v>786</v>
      </c>
      <c r="L166" s="4" t="s">
        <v>928</v>
      </c>
    </row>
    <row r="167" spans="1:12">
      <c r="A167" s="4">
        <v>166</v>
      </c>
      <c r="B167" s="4" t="s">
        <v>132</v>
      </c>
      <c r="C167" s="4" t="s">
        <v>728</v>
      </c>
      <c r="D167" s="4" t="s">
        <v>729</v>
      </c>
      <c r="E167" s="4" t="s">
        <v>1037</v>
      </c>
      <c r="F167" s="4" t="s">
        <v>1038</v>
      </c>
      <c r="G167" s="4" t="s">
        <v>730</v>
      </c>
      <c r="H167" s="4" t="s">
        <v>731</v>
      </c>
      <c r="I167" s="4" t="s">
        <v>732</v>
      </c>
      <c r="J167" s="4" t="s">
        <v>768</v>
      </c>
      <c r="K167" s="4" t="s">
        <v>626</v>
      </c>
      <c r="L167" s="4" t="s">
        <v>928</v>
      </c>
    </row>
    <row r="168" spans="1:12">
      <c r="A168" s="4">
        <v>167</v>
      </c>
      <c r="B168" s="4" t="s">
        <v>132</v>
      </c>
      <c r="C168" s="4" t="s">
        <v>728</v>
      </c>
      <c r="D168" s="4" t="s">
        <v>729</v>
      </c>
      <c r="E168" s="4" t="s">
        <v>1037</v>
      </c>
      <c r="F168" s="4" t="s">
        <v>1038</v>
      </c>
      <c r="G168" s="4" t="s">
        <v>730</v>
      </c>
      <c r="H168" s="4" t="s">
        <v>731</v>
      </c>
      <c r="I168" s="4" t="s">
        <v>732</v>
      </c>
      <c r="J168" s="4" t="s">
        <v>768</v>
      </c>
      <c r="K168" s="4" t="s">
        <v>786</v>
      </c>
      <c r="L168" s="4" t="s">
        <v>928</v>
      </c>
    </row>
    <row r="169" spans="1:12">
      <c r="A169" s="4">
        <v>168</v>
      </c>
      <c r="B169" s="4" t="s">
        <v>132</v>
      </c>
      <c r="C169" s="4" t="s">
        <v>728</v>
      </c>
      <c r="D169" s="4" t="s">
        <v>729</v>
      </c>
      <c r="E169" s="4" t="s">
        <v>1037</v>
      </c>
      <c r="F169" s="4" t="s">
        <v>1038</v>
      </c>
      <c r="G169" s="4" t="s">
        <v>747</v>
      </c>
      <c r="H169" s="4" t="s">
        <v>748</v>
      </c>
      <c r="I169" s="4" t="s">
        <v>749</v>
      </c>
      <c r="J169" s="4" t="s">
        <v>768</v>
      </c>
      <c r="K169" s="4" t="s">
        <v>626</v>
      </c>
      <c r="L169" s="4" t="s">
        <v>928</v>
      </c>
    </row>
    <row r="170" spans="1:12">
      <c r="A170" s="4">
        <v>169</v>
      </c>
      <c r="B170" s="4" t="s">
        <v>132</v>
      </c>
      <c r="C170" s="4" t="s">
        <v>728</v>
      </c>
      <c r="D170" s="4" t="s">
        <v>729</v>
      </c>
      <c r="E170" s="4" t="s">
        <v>1037</v>
      </c>
      <c r="F170" s="4" t="s">
        <v>1038</v>
      </c>
      <c r="G170" s="4" t="s">
        <v>747</v>
      </c>
      <c r="H170" s="4" t="s">
        <v>748</v>
      </c>
      <c r="I170" s="4" t="s">
        <v>749</v>
      </c>
      <c r="J170" s="4" t="s">
        <v>768</v>
      </c>
      <c r="K170" s="4" t="s">
        <v>786</v>
      </c>
      <c r="L170" s="4" t="s">
        <v>928</v>
      </c>
    </row>
    <row r="171" spans="1:12">
      <c r="A171" s="4">
        <v>170</v>
      </c>
      <c r="B171" s="4" t="s">
        <v>132</v>
      </c>
      <c r="C171" s="4" t="s">
        <v>728</v>
      </c>
      <c r="D171" s="4" t="s">
        <v>729</v>
      </c>
      <c r="E171" s="4" t="s">
        <v>1039</v>
      </c>
      <c r="F171" s="4" t="s">
        <v>1040</v>
      </c>
      <c r="G171" s="4" t="s">
        <v>747</v>
      </c>
      <c r="H171" s="4" t="s">
        <v>748</v>
      </c>
      <c r="I171" s="4" t="s">
        <v>749</v>
      </c>
      <c r="J171" s="4" t="s">
        <v>768</v>
      </c>
      <c r="K171" s="4" t="s">
        <v>626</v>
      </c>
      <c r="L171" s="4" t="s">
        <v>928</v>
      </c>
    </row>
    <row r="172" spans="1:12">
      <c r="A172" s="4">
        <v>171</v>
      </c>
      <c r="B172" s="4" t="s">
        <v>132</v>
      </c>
      <c r="C172" s="4" t="s">
        <v>728</v>
      </c>
      <c r="D172" s="4" t="s">
        <v>729</v>
      </c>
      <c r="E172" s="4" t="s">
        <v>1039</v>
      </c>
      <c r="F172" s="4" t="s">
        <v>1040</v>
      </c>
      <c r="G172" s="4" t="s">
        <v>747</v>
      </c>
      <c r="H172" s="4" t="s">
        <v>748</v>
      </c>
      <c r="I172" s="4" t="s">
        <v>749</v>
      </c>
      <c r="J172" s="4" t="s">
        <v>768</v>
      </c>
      <c r="K172" s="4" t="s">
        <v>786</v>
      </c>
      <c r="L172" s="4" t="s">
        <v>928</v>
      </c>
    </row>
    <row r="173" spans="1:12">
      <c r="A173" s="4">
        <v>172</v>
      </c>
      <c r="B173" s="4" t="s">
        <v>132</v>
      </c>
      <c r="C173" s="4" t="s">
        <v>728</v>
      </c>
      <c r="D173" s="4" t="s">
        <v>729</v>
      </c>
      <c r="E173" s="4" t="s">
        <v>1041</v>
      </c>
      <c r="F173" s="4" t="s">
        <v>1042</v>
      </c>
      <c r="G173" s="4" t="s">
        <v>747</v>
      </c>
      <c r="H173" s="4" t="s">
        <v>748</v>
      </c>
      <c r="I173" s="4" t="s">
        <v>749</v>
      </c>
      <c r="J173" s="4" t="s">
        <v>768</v>
      </c>
      <c r="K173" s="4" t="s">
        <v>626</v>
      </c>
      <c r="L173" s="4" t="s">
        <v>928</v>
      </c>
    </row>
    <row r="174" spans="1:12">
      <c r="A174" s="4">
        <v>173</v>
      </c>
      <c r="B174" s="4" t="s">
        <v>132</v>
      </c>
      <c r="C174" s="4" t="s">
        <v>728</v>
      </c>
      <c r="D174" s="4" t="s">
        <v>729</v>
      </c>
      <c r="E174" s="4" t="s">
        <v>1041</v>
      </c>
      <c r="F174" s="4" t="s">
        <v>1042</v>
      </c>
      <c r="G174" s="4" t="s">
        <v>747</v>
      </c>
      <c r="H174" s="4" t="s">
        <v>748</v>
      </c>
      <c r="I174" s="4" t="s">
        <v>749</v>
      </c>
      <c r="J174" s="4" t="s">
        <v>768</v>
      </c>
      <c r="K174" s="4" t="s">
        <v>786</v>
      </c>
      <c r="L174" s="4" t="s">
        <v>928</v>
      </c>
    </row>
    <row r="175" spans="1:12">
      <c r="A175" s="4">
        <v>174</v>
      </c>
      <c r="B175" s="4" t="s">
        <v>132</v>
      </c>
      <c r="C175" s="4" t="s">
        <v>728</v>
      </c>
      <c r="D175" s="4" t="s">
        <v>729</v>
      </c>
      <c r="E175" s="4" t="s">
        <v>1043</v>
      </c>
      <c r="F175" s="4" t="s">
        <v>1044</v>
      </c>
      <c r="G175" s="4" t="s">
        <v>747</v>
      </c>
      <c r="H175" s="4" t="s">
        <v>748</v>
      </c>
      <c r="I175" s="4" t="s">
        <v>749</v>
      </c>
      <c r="J175" s="4" t="s">
        <v>768</v>
      </c>
      <c r="K175" s="4" t="s">
        <v>626</v>
      </c>
      <c r="L175" s="4" t="s">
        <v>928</v>
      </c>
    </row>
    <row r="176" spans="1:12">
      <c r="A176" s="4">
        <v>175</v>
      </c>
      <c r="B176" s="4" t="s">
        <v>132</v>
      </c>
      <c r="C176" s="4" t="s">
        <v>728</v>
      </c>
      <c r="D176" s="4" t="s">
        <v>729</v>
      </c>
      <c r="E176" s="4" t="s">
        <v>1043</v>
      </c>
      <c r="F176" s="4" t="s">
        <v>1044</v>
      </c>
      <c r="G176" s="4" t="s">
        <v>747</v>
      </c>
      <c r="H176" s="4" t="s">
        <v>748</v>
      </c>
      <c r="I176" s="4" t="s">
        <v>749</v>
      </c>
      <c r="J176" s="4" t="s">
        <v>768</v>
      </c>
      <c r="K176" s="4" t="s">
        <v>786</v>
      </c>
      <c r="L176" s="4" t="s">
        <v>928</v>
      </c>
    </row>
    <row r="177" spans="1:12">
      <c r="A177" s="4">
        <v>176</v>
      </c>
      <c r="B177" s="4" t="s">
        <v>132</v>
      </c>
      <c r="C177" s="4" t="s">
        <v>896</v>
      </c>
      <c r="D177" s="4" t="s">
        <v>897</v>
      </c>
      <c r="E177" s="4" t="s">
        <v>1045</v>
      </c>
      <c r="F177" s="4" t="s">
        <v>1046</v>
      </c>
      <c r="G177" s="4" t="s">
        <v>898</v>
      </c>
      <c r="H177" s="4" t="s">
        <v>899</v>
      </c>
      <c r="I177" s="4" t="s">
        <v>900</v>
      </c>
      <c r="J177" s="4" t="s">
        <v>717</v>
      </c>
      <c r="K177" s="4" t="s">
        <v>626</v>
      </c>
      <c r="L177" s="4" t="s">
        <v>928</v>
      </c>
    </row>
    <row r="178" spans="1:12">
      <c r="A178" s="4">
        <v>177</v>
      </c>
      <c r="B178" s="4" t="s">
        <v>132</v>
      </c>
      <c r="C178" s="4" t="s">
        <v>896</v>
      </c>
      <c r="D178" s="4" t="s">
        <v>897</v>
      </c>
      <c r="E178" s="4" t="s">
        <v>1045</v>
      </c>
      <c r="F178" s="4" t="s">
        <v>1046</v>
      </c>
      <c r="G178" s="4" t="s">
        <v>898</v>
      </c>
      <c r="H178" s="4" t="s">
        <v>899</v>
      </c>
      <c r="I178" s="4" t="s">
        <v>900</v>
      </c>
      <c r="J178" s="4" t="s">
        <v>717</v>
      </c>
      <c r="K178" s="4" t="s">
        <v>786</v>
      </c>
      <c r="L178" s="4" t="s">
        <v>928</v>
      </c>
    </row>
    <row r="179" spans="1:12">
      <c r="A179" s="4">
        <v>178</v>
      </c>
      <c r="B179" s="4" t="s">
        <v>132</v>
      </c>
      <c r="C179" s="4" t="s">
        <v>896</v>
      </c>
      <c r="D179" s="4" t="s">
        <v>897</v>
      </c>
      <c r="E179" s="4" t="s">
        <v>1047</v>
      </c>
      <c r="F179" s="4" t="s">
        <v>1048</v>
      </c>
      <c r="G179" s="4" t="s">
        <v>898</v>
      </c>
      <c r="H179" s="4" t="s">
        <v>899</v>
      </c>
      <c r="I179" s="4" t="s">
        <v>900</v>
      </c>
      <c r="J179" s="4" t="s">
        <v>717</v>
      </c>
      <c r="K179" s="4" t="s">
        <v>626</v>
      </c>
      <c r="L179" s="4" t="s">
        <v>928</v>
      </c>
    </row>
    <row r="180" spans="1:12">
      <c r="A180" s="4">
        <v>179</v>
      </c>
      <c r="B180" s="4" t="s">
        <v>132</v>
      </c>
      <c r="C180" s="4" t="s">
        <v>896</v>
      </c>
      <c r="D180" s="4" t="s">
        <v>897</v>
      </c>
      <c r="E180" s="4" t="s">
        <v>1047</v>
      </c>
      <c r="F180" s="4" t="s">
        <v>1048</v>
      </c>
      <c r="G180" s="4" t="s">
        <v>898</v>
      </c>
      <c r="H180" s="4" t="s">
        <v>899</v>
      </c>
      <c r="I180" s="4" t="s">
        <v>900</v>
      </c>
      <c r="J180" s="4" t="s">
        <v>717</v>
      </c>
      <c r="K180" s="4" t="s">
        <v>786</v>
      </c>
      <c r="L180" s="4" t="s">
        <v>928</v>
      </c>
    </row>
    <row r="181" spans="1:12">
      <c r="A181" s="4">
        <v>180</v>
      </c>
      <c r="B181" s="4" t="s">
        <v>132</v>
      </c>
      <c r="C181" s="4" t="s">
        <v>896</v>
      </c>
      <c r="D181" s="4" t="s">
        <v>897</v>
      </c>
      <c r="E181" s="4" t="s">
        <v>896</v>
      </c>
      <c r="F181" s="4" t="s">
        <v>897</v>
      </c>
      <c r="G181" s="4" t="s">
        <v>898</v>
      </c>
      <c r="H181" s="4" t="s">
        <v>899</v>
      </c>
      <c r="I181" s="4" t="s">
        <v>900</v>
      </c>
      <c r="J181" s="4" t="s">
        <v>717</v>
      </c>
      <c r="K181" s="4" t="s">
        <v>626</v>
      </c>
      <c r="L181" s="4" t="s">
        <v>928</v>
      </c>
    </row>
    <row r="182" spans="1:12">
      <c r="A182" s="4">
        <v>181</v>
      </c>
      <c r="B182" s="4" t="s">
        <v>132</v>
      </c>
      <c r="C182" s="4" t="s">
        <v>896</v>
      </c>
      <c r="D182" s="4" t="s">
        <v>897</v>
      </c>
      <c r="E182" s="4" t="s">
        <v>1049</v>
      </c>
      <c r="F182" s="4" t="s">
        <v>1050</v>
      </c>
      <c r="G182" s="4" t="s">
        <v>898</v>
      </c>
      <c r="H182" s="4" t="s">
        <v>899</v>
      </c>
      <c r="I182" s="4" t="s">
        <v>900</v>
      </c>
      <c r="J182" s="4" t="s">
        <v>717</v>
      </c>
      <c r="K182" s="4" t="s">
        <v>626</v>
      </c>
      <c r="L182" s="4" t="s">
        <v>928</v>
      </c>
    </row>
    <row r="183" spans="1:12">
      <c r="A183" s="4">
        <v>182</v>
      </c>
      <c r="B183" s="4" t="s">
        <v>132</v>
      </c>
      <c r="C183" s="4" t="s">
        <v>896</v>
      </c>
      <c r="D183" s="4" t="s">
        <v>897</v>
      </c>
      <c r="E183" s="4" t="s">
        <v>1049</v>
      </c>
      <c r="F183" s="4" t="s">
        <v>1050</v>
      </c>
      <c r="G183" s="4" t="s">
        <v>898</v>
      </c>
      <c r="H183" s="4" t="s">
        <v>899</v>
      </c>
      <c r="I183" s="4" t="s">
        <v>900</v>
      </c>
      <c r="J183" s="4" t="s">
        <v>717</v>
      </c>
      <c r="K183" s="4" t="s">
        <v>786</v>
      </c>
      <c r="L183" s="4" t="s">
        <v>928</v>
      </c>
    </row>
    <row r="184" spans="1:12">
      <c r="A184" s="4">
        <v>183</v>
      </c>
      <c r="B184" s="4" t="s">
        <v>132</v>
      </c>
      <c r="C184" s="4" t="s">
        <v>896</v>
      </c>
      <c r="D184" s="4" t="s">
        <v>897</v>
      </c>
      <c r="E184" s="4" t="s">
        <v>1051</v>
      </c>
      <c r="F184" s="4" t="s">
        <v>1052</v>
      </c>
      <c r="G184" s="4" t="s">
        <v>898</v>
      </c>
      <c r="H184" s="4" t="s">
        <v>899</v>
      </c>
      <c r="I184" s="4" t="s">
        <v>900</v>
      </c>
      <c r="J184" s="4" t="s">
        <v>717</v>
      </c>
      <c r="K184" s="4" t="s">
        <v>626</v>
      </c>
      <c r="L184" s="4" t="s">
        <v>928</v>
      </c>
    </row>
    <row r="185" spans="1:12">
      <c r="A185" s="4">
        <v>184</v>
      </c>
      <c r="B185" s="4" t="s">
        <v>132</v>
      </c>
      <c r="C185" s="4" t="s">
        <v>896</v>
      </c>
      <c r="D185" s="4" t="s">
        <v>897</v>
      </c>
      <c r="E185" s="4" t="s">
        <v>1051</v>
      </c>
      <c r="F185" s="4" t="s">
        <v>1052</v>
      </c>
      <c r="G185" s="4" t="s">
        <v>898</v>
      </c>
      <c r="H185" s="4" t="s">
        <v>899</v>
      </c>
      <c r="I185" s="4" t="s">
        <v>900</v>
      </c>
      <c r="J185" s="4" t="s">
        <v>717</v>
      </c>
      <c r="K185" s="4" t="s">
        <v>786</v>
      </c>
      <c r="L185" s="4" t="s">
        <v>928</v>
      </c>
    </row>
    <row r="186" spans="1:12">
      <c r="A186" s="4">
        <v>185</v>
      </c>
      <c r="B186" s="4" t="s">
        <v>132</v>
      </c>
      <c r="C186" s="4" t="s">
        <v>896</v>
      </c>
      <c r="D186" s="4" t="s">
        <v>897</v>
      </c>
      <c r="E186" s="4" t="s">
        <v>1053</v>
      </c>
      <c r="F186" s="4" t="s">
        <v>1054</v>
      </c>
      <c r="G186" s="4" t="s">
        <v>898</v>
      </c>
      <c r="H186" s="4" t="s">
        <v>899</v>
      </c>
      <c r="I186" s="4" t="s">
        <v>900</v>
      </c>
      <c r="J186" s="4" t="s">
        <v>717</v>
      </c>
      <c r="K186" s="4" t="s">
        <v>626</v>
      </c>
      <c r="L186" s="4" t="s">
        <v>928</v>
      </c>
    </row>
    <row r="187" spans="1:12">
      <c r="A187" s="4">
        <v>186</v>
      </c>
      <c r="B187" s="4" t="s">
        <v>132</v>
      </c>
      <c r="C187" s="4" t="s">
        <v>896</v>
      </c>
      <c r="D187" s="4" t="s">
        <v>897</v>
      </c>
      <c r="E187" s="4" t="s">
        <v>1053</v>
      </c>
      <c r="F187" s="4" t="s">
        <v>1054</v>
      </c>
      <c r="G187" s="4" t="s">
        <v>898</v>
      </c>
      <c r="H187" s="4" t="s">
        <v>899</v>
      </c>
      <c r="I187" s="4" t="s">
        <v>900</v>
      </c>
      <c r="J187" s="4" t="s">
        <v>717</v>
      </c>
      <c r="K187" s="4" t="s">
        <v>786</v>
      </c>
      <c r="L187" s="4" t="s">
        <v>928</v>
      </c>
    </row>
    <row r="188" spans="1:12">
      <c r="A188" s="4">
        <v>187</v>
      </c>
      <c r="B188" s="4" t="s">
        <v>132</v>
      </c>
      <c r="C188" s="4" t="s">
        <v>896</v>
      </c>
      <c r="D188" s="4" t="s">
        <v>897</v>
      </c>
      <c r="E188" s="4" t="s">
        <v>1055</v>
      </c>
      <c r="F188" s="4" t="s">
        <v>1056</v>
      </c>
      <c r="G188" s="4" t="s">
        <v>898</v>
      </c>
      <c r="H188" s="4" t="s">
        <v>899</v>
      </c>
      <c r="I188" s="4" t="s">
        <v>900</v>
      </c>
      <c r="J188" s="4" t="s">
        <v>717</v>
      </c>
      <c r="K188" s="4" t="s">
        <v>626</v>
      </c>
      <c r="L188" s="4" t="s">
        <v>928</v>
      </c>
    </row>
    <row r="189" spans="1:12">
      <c r="A189" s="4">
        <v>188</v>
      </c>
      <c r="B189" s="4" t="s">
        <v>132</v>
      </c>
      <c r="C189" s="4" t="s">
        <v>896</v>
      </c>
      <c r="D189" s="4" t="s">
        <v>897</v>
      </c>
      <c r="E189" s="4" t="s">
        <v>1055</v>
      </c>
      <c r="F189" s="4" t="s">
        <v>1056</v>
      </c>
      <c r="G189" s="4" t="s">
        <v>898</v>
      </c>
      <c r="H189" s="4" t="s">
        <v>899</v>
      </c>
      <c r="I189" s="4" t="s">
        <v>900</v>
      </c>
      <c r="J189" s="4" t="s">
        <v>717</v>
      </c>
      <c r="K189" s="4" t="s">
        <v>786</v>
      </c>
      <c r="L189" s="4" t="s">
        <v>928</v>
      </c>
    </row>
    <row r="190" spans="1:12">
      <c r="A190" s="4">
        <v>189</v>
      </c>
      <c r="B190" s="4" t="s">
        <v>132</v>
      </c>
      <c r="C190" s="4" t="s">
        <v>896</v>
      </c>
      <c r="D190" s="4" t="s">
        <v>897</v>
      </c>
      <c r="E190" s="4" t="s">
        <v>1057</v>
      </c>
      <c r="F190" s="4" t="s">
        <v>1058</v>
      </c>
      <c r="G190" s="4" t="s">
        <v>898</v>
      </c>
      <c r="H190" s="4" t="s">
        <v>899</v>
      </c>
      <c r="I190" s="4" t="s">
        <v>900</v>
      </c>
      <c r="J190" s="4" t="s">
        <v>717</v>
      </c>
      <c r="K190" s="4" t="s">
        <v>626</v>
      </c>
      <c r="L190" s="4" t="s">
        <v>928</v>
      </c>
    </row>
    <row r="191" spans="1:12">
      <c r="A191" s="4">
        <v>190</v>
      </c>
      <c r="B191" s="4" t="s">
        <v>132</v>
      </c>
      <c r="C191" s="4" t="s">
        <v>896</v>
      </c>
      <c r="D191" s="4" t="s">
        <v>897</v>
      </c>
      <c r="E191" s="4" t="s">
        <v>1057</v>
      </c>
      <c r="F191" s="4" t="s">
        <v>1058</v>
      </c>
      <c r="G191" s="4" t="s">
        <v>898</v>
      </c>
      <c r="H191" s="4" t="s">
        <v>899</v>
      </c>
      <c r="I191" s="4" t="s">
        <v>900</v>
      </c>
      <c r="J191" s="4" t="s">
        <v>717</v>
      </c>
      <c r="K191" s="4" t="s">
        <v>786</v>
      </c>
      <c r="L191" s="4" t="s">
        <v>928</v>
      </c>
    </row>
    <row r="192" spans="1:12">
      <c r="A192" s="4">
        <v>191</v>
      </c>
      <c r="B192" s="4" t="s">
        <v>132</v>
      </c>
      <c r="C192" s="4" t="s">
        <v>896</v>
      </c>
      <c r="D192" s="4" t="s">
        <v>897</v>
      </c>
      <c r="E192" s="4" t="s">
        <v>1059</v>
      </c>
      <c r="F192" s="4" t="s">
        <v>1060</v>
      </c>
      <c r="G192" s="4" t="s">
        <v>898</v>
      </c>
      <c r="H192" s="4" t="s">
        <v>899</v>
      </c>
      <c r="I192" s="4" t="s">
        <v>900</v>
      </c>
      <c r="J192" s="4" t="s">
        <v>717</v>
      </c>
      <c r="K192" s="4" t="s">
        <v>626</v>
      </c>
      <c r="L192" s="4" t="s">
        <v>928</v>
      </c>
    </row>
    <row r="193" spans="1:12">
      <c r="A193" s="4">
        <v>192</v>
      </c>
      <c r="B193" s="4" t="s">
        <v>132</v>
      </c>
      <c r="C193" s="4" t="s">
        <v>896</v>
      </c>
      <c r="D193" s="4" t="s">
        <v>897</v>
      </c>
      <c r="E193" s="4" t="s">
        <v>1059</v>
      </c>
      <c r="F193" s="4" t="s">
        <v>1060</v>
      </c>
      <c r="G193" s="4" t="s">
        <v>898</v>
      </c>
      <c r="H193" s="4" t="s">
        <v>899</v>
      </c>
      <c r="I193" s="4" t="s">
        <v>900</v>
      </c>
      <c r="J193" s="4" t="s">
        <v>717</v>
      </c>
      <c r="K193" s="4" t="s">
        <v>786</v>
      </c>
      <c r="L193" s="4" t="s">
        <v>928</v>
      </c>
    </row>
    <row r="194" spans="1:12">
      <c r="A194" s="4">
        <v>193</v>
      </c>
      <c r="B194" s="4" t="s">
        <v>132</v>
      </c>
      <c r="C194" s="4" t="s">
        <v>896</v>
      </c>
      <c r="D194" s="4" t="s">
        <v>897</v>
      </c>
      <c r="E194" s="4" t="s">
        <v>1061</v>
      </c>
      <c r="F194" s="4" t="s">
        <v>1062</v>
      </c>
      <c r="G194" s="4" t="s">
        <v>898</v>
      </c>
      <c r="H194" s="4" t="s">
        <v>899</v>
      </c>
      <c r="I194" s="4" t="s">
        <v>900</v>
      </c>
      <c r="J194" s="4" t="s">
        <v>717</v>
      </c>
      <c r="K194" s="4" t="s">
        <v>626</v>
      </c>
      <c r="L194" s="4" t="s">
        <v>928</v>
      </c>
    </row>
    <row r="195" spans="1:12">
      <c r="A195" s="4">
        <v>194</v>
      </c>
      <c r="B195" s="4" t="s">
        <v>132</v>
      </c>
      <c r="C195" s="4" t="s">
        <v>896</v>
      </c>
      <c r="D195" s="4" t="s">
        <v>897</v>
      </c>
      <c r="E195" s="4" t="s">
        <v>1061</v>
      </c>
      <c r="F195" s="4" t="s">
        <v>1062</v>
      </c>
      <c r="G195" s="4" t="s">
        <v>898</v>
      </c>
      <c r="H195" s="4" t="s">
        <v>899</v>
      </c>
      <c r="I195" s="4" t="s">
        <v>900</v>
      </c>
      <c r="J195" s="4" t="s">
        <v>717</v>
      </c>
      <c r="K195" s="4" t="s">
        <v>786</v>
      </c>
      <c r="L195" s="4" t="s">
        <v>928</v>
      </c>
    </row>
    <row r="196" spans="1:12">
      <c r="A196" s="4">
        <v>195</v>
      </c>
      <c r="B196" s="4" t="s">
        <v>132</v>
      </c>
      <c r="C196" s="4" t="s">
        <v>896</v>
      </c>
      <c r="D196" s="4" t="s">
        <v>897</v>
      </c>
      <c r="E196" s="4" t="s">
        <v>1063</v>
      </c>
      <c r="F196" s="4" t="s">
        <v>1064</v>
      </c>
      <c r="G196" s="4" t="s">
        <v>898</v>
      </c>
      <c r="H196" s="4" t="s">
        <v>899</v>
      </c>
      <c r="I196" s="4" t="s">
        <v>900</v>
      </c>
      <c r="J196" s="4" t="s">
        <v>717</v>
      </c>
      <c r="K196" s="4" t="s">
        <v>626</v>
      </c>
      <c r="L196" s="4" t="s">
        <v>928</v>
      </c>
    </row>
    <row r="197" spans="1:12">
      <c r="A197" s="4">
        <v>196</v>
      </c>
      <c r="B197" s="4" t="s">
        <v>132</v>
      </c>
      <c r="C197" s="4" t="s">
        <v>896</v>
      </c>
      <c r="D197" s="4" t="s">
        <v>897</v>
      </c>
      <c r="E197" s="4" t="s">
        <v>1063</v>
      </c>
      <c r="F197" s="4" t="s">
        <v>1064</v>
      </c>
      <c r="G197" s="4" t="s">
        <v>898</v>
      </c>
      <c r="H197" s="4" t="s">
        <v>899</v>
      </c>
      <c r="I197" s="4" t="s">
        <v>900</v>
      </c>
      <c r="J197" s="4" t="s">
        <v>717</v>
      </c>
      <c r="K197" s="4" t="s">
        <v>786</v>
      </c>
      <c r="L197" s="4" t="s">
        <v>928</v>
      </c>
    </row>
    <row r="198" spans="1:12">
      <c r="A198" s="4">
        <v>197</v>
      </c>
      <c r="B198" s="4" t="s">
        <v>132</v>
      </c>
      <c r="C198" s="4" t="s">
        <v>896</v>
      </c>
      <c r="D198" s="4" t="s">
        <v>897</v>
      </c>
      <c r="E198" s="4" t="s">
        <v>1065</v>
      </c>
      <c r="F198" s="4" t="s">
        <v>1066</v>
      </c>
      <c r="G198" s="4" t="s">
        <v>898</v>
      </c>
      <c r="H198" s="4" t="s">
        <v>899</v>
      </c>
      <c r="I198" s="4" t="s">
        <v>900</v>
      </c>
      <c r="J198" s="4" t="s">
        <v>717</v>
      </c>
      <c r="K198" s="4" t="s">
        <v>626</v>
      </c>
      <c r="L198" s="4" t="s">
        <v>928</v>
      </c>
    </row>
    <row r="199" spans="1:12">
      <c r="A199" s="4">
        <v>198</v>
      </c>
      <c r="B199" s="4" t="s">
        <v>132</v>
      </c>
      <c r="C199" s="4" t="s">
        <v>896</v>
      </c>
      <c r="D199" s="4" t="s">
        <v>897</v>
      </c>
      <c r="E199" s="4" t="s">
        <v>1065</v>
      </c>
      <c r="F199" s="4" t="s">
        <v>1066</v>
      </c>
      <c r="G199" s="4" t="s">
        <v>898</v>
      </c>
      <c r="H199" s="4" t="s">
        <v>899</v>
      </c>
      <c r="I199" s="4" t="s">
        <v>900</v>
      </c>
      <c r="J199" s="4" t="s">
        <v>717</v>
      </c>
      <c r="K199" s="4" t="s">
        <v>786</v>
      </c>
      <c r="L199" s="4" t="s">
        <v>928</v>
      </c>
    </row>
    <row r="200" spans="1:12">
      <c r="A200" s="4">
        <v>199</v>
      </c>
      <c r="B200" s="4" t="s">
        <v>132</v>
      </c>
      <c r="C200" s="4" t="s">
        <v>896</v>
      </c>
      <c r="D200" s="4" t="s">
        <v>897</v>
      </c>
      <c r="E200" s="4" t="s">
        <v>1067</v>
      </c>
      <c r="F200" s="4" t="s">
        <v>1068</v>
      </c>
      <c r="G200" s="4" t="s">
        <v>898</v>
      </c>
      <c r="H200" s="4" t="s">
        <v>899</v>
      </c>
      <c r="I200" s="4" t="s">
        <v>900</v>
      </c>
      <c r="J200" s="4" t="s">
        <v>717</v>
      </c>
      <c r="K200" s="4" t="s">
        <v>626</v>
      </c>
      <c r="L200" s="4" t="s">
        <v>928</v>
      </c>
    </row>
    <row r="201" spans="1:12">
      <c r="A201" s="4">
        <v>200</v>
      </c>
      <c r="B201" s="4" t="s">
        <v>132</v>
      </c>
      <c r="C201" s="4" t="s">
        <v>896</v>
      </c>
      <c r="D201" s="4" t="s">
        <v>897</v>
      </c>
      <c r="E201" s="4" t="s">
        <v>1067</v>
      </c>
      <c r="F201" s="4" t="s">
        <v>1068</v>
      </c>
      <c r="G201" s="4" t="s">
        <v>898</v>
      </c>
      <c r="H201" s="4" t="s">
        <v>899</v>
      </c>
      <c r="I201" s="4" t="s">
        <v>900</v>
      </c>
      <c r="J201" s="4" t="s">
        <v>717</v>
      </c>
      <c r="K201" s="4" t="s">
        <v>786</v>
      </c>
      <c r="L201" s="4" t="s">
        <v>928</v>
      </c>
    </row>
    <row r="202" spans="1:12">
      <c r="A202" s="4">
        <v>201</v>
      </c>
      <c r="B202" s="4" t="s">
        <v>132</v>
      </c>
      <c r="C202" s="4" t="s">
        <v>896</v>
      </c>
      <c r="D202" s="4" t="s">
        <v>897</v>
      </c>
      <c r="E202" s="4" t="s">
        <v>1069</v>
      </c>
      <c r="F202" s="4" t="s">
        <v>1070</v>
      </c>
      <c r="G202" s="4" t="s">
        <v>898</v>
      </c>
      <c r="H202" s="4" t="s">
        <v>899</v>
      </c>
      <c r="I202" s="4" t="s">
        <v>900</v>
      </c>
      <c r="J202" s="4" t="s">
        <v>717</v>
      </c>
      <c r="K202" s="4" t="s">
        <v>626</v>
      </c>
      <c r="L202" s="4" t="s">
        <v>928</v>
      </c>
    </row>
    <row r="203" spans="1:12">
      <c r="A203" s="4">
        <v>202</v>
      </c>
      <c r="B203" s="4" t="s">
        <v>132</v>
      </c>
      <c r="C203" s="4" t="s">
        <v>896</v>
      </c>
      <c r="D203" s="4" t="s">
        <v>897</v>
      </c>
      <c r="E203" s="4" t="s">
        <v>1069</v>
      </c>
      <c r="F203" s="4" t="s">
        <v>1070</v>
      </c>
      <c r="G203" s="4" t="s">
        <v>898</v>
      </c>
      <c r="H203" s="4" t="s">
        <v>899</v>
      </c>
      <c r="I203" s="4" t="s">
        <v>900</v>
      </c>
      <c r="J203" s="4" t="s">
        <v>717</v>
      </c>
      <c r="K203" s="4" t="s">
        <v>786</v>
      </c>
      <c r="L203" s="4" t="s">
        <v>928</v>
      </c>
    </row>
    <row r="204" spans="1:12">
      <c r="A204" s="4">
        <v>203</v>
      </c>
      <c r="B204" s="4" t="s">
        <v>132</v>
      </c>
      <c r="C204" s="4" t="s">
        <v>896</v>
      </c>
      <c r="D204" s="4" t="s">
        <v>897</v>
      </c>
      <c r="E204" s="4" t="s">
        <v>1071</v>
      </c>
      <c r="F204" s="4" t="s">
        <v>1072</v>
      </c>
      <c r="G204" s="4" t="s">
        <v>898</v>
      </c>
      <c r="H204" s="4" t="s">
        <v>899</v>
      </c>
      <c r="I204" s="4" t="s">
        <v>900</v>
      </c>
      <c r="J204" s="4" t="s">
        <v>717</v>
      </c>
      <c r="K204" s="4" t="s">
        <v>626</v>
      </c>
      <c r="L204" s="4" t="s">
        <v>928</v>
      </c>
    </row>
    <row r="205" spans="1:12">
      <c r="A205" s="4">
        <v>204</v>
      </c>
      <c r="B205" s="4" t="s">
        <v>132</v>
      </c>
      <c r="C205" s="4" t="s">
        <v>896</v>
      </c>
      <c r="D205" s="4" t="s">
        <v>897</v>
      </c>
      <c r="E205" s="4" t="s">
        <v>1071</v>
      </c>
      <c r="F205" s="4" t="s">
        <v>1072</v>
      </c>
      <c r="G205" s="4" t="s">
        <v>898</v>
      </c>
      <c r="H205" s="4" t="s">
        <v>899</v>
      </c>
      <c r="I205" s="4" t="s">
        <v>900</v>
      </c>
      <c r="J205" s="4" t="s">
        <v>717</v>
      </c>
      <c r="K205" s="4" t="s">
        <v>786</v>
      </c>
      <c r="L205" s="4" t="s">
        <v>928</v>
      </c>
    </row>
    <row r="206" spans="1:12">
      <c r="A206" s="4">
        <v>205</v>
      </c>
      <c r="B206" s="4" t="s">
        <v>132</v>
      </c>
      <c r="C206" s="4" t="s">
        <v>1630</v>
      </c>
      <c r="D206" s="4" t="s">
        <v>1631</v>
      </c>
      <c r="E206" s="4" t="s">
        <v>1630</v>
      </c>
      <c r="F206" s="4" t="s">
        <v>1631</v>
      </c>
      <c r="G206" s="4" t="s">
        <v>818</v>
      </c>
      <c r="H206" s="4" t="s">
        <v>819</v>
      </c>
      <c r="I206" s="4" t="s">
        <v>820</v>
      </c>
      <c r="J206" s="4" t="s">
        <v>714</v>
      </c>
      <c r="K206" s="4" t="s">
        <v>626</v>
      </c>
      <c r="L206" s="4" t="s">
        <v>928</v>
      </c>
    </row>
    <row r="207" spans="1:12">
      <c r="A207" s="4">
        <v>206</v>
      </c>
      <c r="B207" s="4" t="s">
        <v>132</v>
      </c>
      <c r="C207" s="4" t="s">
        <v>1630</v>
      </c>
      <c r="D207" s="4" t="s">
        <v>1631</v>
      </c>
      <c r="E207" s="4" t="s">
        <v>1630</v>
      </c>
      <c r="F207" s="4" t="s">
        <v>1631</v>
      </c>
      <c r="G207" s="4" t="s">
        <v>818</v>
      </c>
      <c r="H207" s="4" t="s">
        <v>819</v>
      </c>
      <c r="I207" s="4" t="s">
        <v>820</v>
      </c>
      <c r="J207" s="4" t="s">
        <v>714</v>
      </c>
      <c r="K207" s="4" t="s">
        <v>786</v>
      </c>
      <c r="L207" s="4" t="s">
        <v>928</v>
      </c>
    </row>
    <row r="208" spans="1:12">
      <c r="A208" s="4">
        <v>207</v>
      </c>
      <c r="B208" s="4" t="s">
        <v>132</v>
      </c>
      <c r="C208" s="4" t="s">
        <v>1630</v>
      </c>
      <c r="D208" s="4" t="s">
        <v>1631</v>
      </c>
      <c r="E208" s="4" t="s">
        <v>1630</v>
      </c>
      <c r="F208" s="4" t="s">
        <v>1631</v>
      </c>
      <c r="G208" s="4" t="s">
        <v>851</v>
      </c>
      <c r="H208" s="4" t="s">
        <v>852</v>
      </c>
      <c r="I208" s="4" t="s">
        <v>853</v>
      </c>
      <c r="J208" s="4" t="s">
        <v>714</v>
      </c>
      <c r="K208" s="4" t="s">
        <v>626</v>
      </c>
      <c r="L208" s="4" t="s">
        <v>928</v>
      </c>
    </row>
    <row r="209" spans="1:12">
      <c r="A209" s="4">
        <v>208</v>
      </c>
      <c r="B209" s="4" t="s">
        <v>132</v>
      </c>
      <c r="C209" s="4" t="s">
        <v>816</v>
      </c>
      <c r="D209" s="4" t="s">
        <v>817</v>
      </c>
      <c r="E209" s="4" t="s">
        <v>1073</v>
      </c>
      <c r="F209" s="4" t="s">
        <v>1074</v>
      </c>
      <c r="G209" s="4" t="s">
        <v>851</v>
      </c>
      <c r="H209" s="4" t="s">
        <v>852</v>
      </c>
      <c r="I209" s="4" t="s">
        <v>853</v>
      </c>
      <c r="J209" s="4" t="s">
        <v>714</v>
      </c>
      <c r="K209" s="4" t="s">
        <v>626</v>
      </c>
      <c r="L209" s="4" t="s">
        <v>928</v>
      </c>
    </row>
    <row r="210" spans="1:12">
      <c r="A210" s="4">
        <v>209</v>
      </c>
      <c r="B210" s="4" t="s">
        <v>132</v>
      </c>
      <c r="C210" s="4" t="s">
        <v>816</v>
      </c>
      <c r="D210" s="4" t="s">
        <v>817</v>
      </c>
      <c r="E210" s="4" t="s">
        <v>1073</v>
      </c>
      <c r="F210" s="4" t="s">
        <v>1074</v>
      </c>
      <c r="G210" s="4" t="s">
        <v>851</v>
      </c>
      <c r="H210" s="4" t="s">
        <v>852</v>
      </c>
      <c r="I210" s="4" t="s">
        <v>853</v>
      </c>
      <c r="J210" s="4" t="s">
        <v>714</v>
      </c>
      <c r="K210" s="4" t="s">
        <v>786</v>
      </c>
      <c r="L210" s="4" t="s">
        <v>928</v>
      </c>
    </row>
    <row r="211" spans="1:12">
      <c r="A211" s="4">
        <v>210</v>
      </c>
      <c r="B211" s="4" t="s">
        <v>132</v>
      </c>
      <c r="C211" s="4" t="s">
        <v>816</v>
      </c>
      <c r="D211" s="4" t="s">
        <v>817</v>
      </c>
      <c r="E211" s="4" t="s">
        <v>1075</v>
      </c>
      <c r="F211" s="4" t="s">
        <v>1076</v>
      </c>
      <c r="G211" s="4" t="s">
        <v>851</v>
      </c>
      <c r="H211" s="4" t="s">
        <v>852</v>
      </c>
      <c r="I211" s="4" t="s">
        <v>853</v>
      </c>
      <c r="J211" s="4" t="s">
        <v>714</v>
      </c>
      <c r="K211" s="4" t="s">
        <v>626</v>
      </c>
      <c r="L211" s="4" t="s">
        <v>928</v>
      </c>
    </row>
    <row r="212" spans="1:12">
      <c r="A212" s="4">
        <v>211</v>
      </c>
      <c r="B212" s="4" t="s">
        <v>132</v>
      </c>
      <c r="C212" s="4" t="s">
        <v>816</v>
      </c>
      <c r="D212" s="4" t="s">
        <v>817</v>
      </c>
      <c r="E212" s="4" t="s">
        <v>1075</v>
      </c>
      <c r="F212" s="4" t="s">
        <v>1076</v>
      </c>
      <c r="G212" s="4" t="s">
        <v>851</v>
      </c>
      <c r="H212" s="4" t="s">
        <v>852</v>
      </c>
      <c r="I212" s="4" t="s">
        <v>853</v>
      </c>
      <c r="J212" s="4" t="s">
        <v>714</v>
      </c>
      <c r="K212" s="4" t="s">
        <v>786</v>
      </c>
      <c r="L212" s="4" t="s">
        <v>928</v>
      </c>
    </row>
    <row r="213" spans="1:12">
      <c r="A213" s="4">
        <v>212</v>
      </c>
      <c r="B213" s="4" t="s">
        <v>132</v>
      </c>
      <c r="C213" s="4" t="s">
        <v>816</v>
      </c>
      <c r="D213" s="4" t="s">
        <v>817</v>
      </c>
      <c r="E213" s="4" t="s">
        <v>1077</v>
      </c>
      <c r="F213" s="4" t="s">
        <v>1078</v>
      </c>
      <c r="G213" s="4" t="s">
        <v>851</v>
      </c>
      <c r="H213" s="4" t="s">
        <v>852</v>
      </c>
      <c r="I213" s="4" t="s">
        <v>853</v>
      </c>
      <c r="J213" s="4" t="s">
        <v>714</v>
      </c>
      <c r="K213" s="4" t="s">
        <v>626</v>
      </c>
      <c r="L213" s="4" t="s">
        <v>928</v>
      </c>
    </row>
    <row r="214" spans="1:12">
      <c r="A214" s="4">
        <v>213</v>
      </c>
      <c r="B214" s="4" t="s">
        <v>132</v>
      </c>
      <c r="C214" s="4" t="s">
        <v>816</v>
      </c>
      <c r="D214" s="4" t="s">
        <v>817</v>
      </c>
      <c r="E214" s="4" t="s">
        <v>1077</v>
      </c>
      <c r="F214" s="4" t="s">
        <v>1078</v>
      </c>
      <c r="G214" s="4" t="s">
        <v>851</v>
      </c>
      <c r="H214" s="4" t="s">
        <v>852</v>
      </c>
      <c r="I214" s="4" t="s">
        <v>853</v>
      </c>
      <c r="J214" s="4" t="s">
        <v>714</v>
      </c>
      <c r="K214" s="4" t="s">
        <v>786</v>
      </c>
      <c r="L214" s="4" t="s">
        <v>928</v>
      </c>
    </row>
    <row r="215" spans="1:12">
      <c r="A215" s="4">
        <v>214</v>
      </c>
      <c r="B215" s="4" t="s">
        <v>132</v>
      </c>
      <c r="C215" s="4" t="s">
        <v>816</v>
      </c>
      <c r="D215" s="4" t="s">
        <v>817</v>
      </c>
      <c r="E215" s="4" t="s">
        <v>1079</v>
      </c>
      <c r="F215" s="4" t="s">
        <v>1080</v>
      </c>
      <c r="G215" s="4" t="s">
        <v>818</v>
      </c>
      <c r="H215" s="4" t="s">
        <v>819</v>
      </c>
      <c r="I215" s="4" t="s">
        <v>820</v>
      </c>
      <c r="J215" s="4" t="s">
        <v>714</v>
      </c>
      <c r="K215" s="4" t="s">
        <v>626</v>
      </c>
      <c r="L215" s="4" t="s">
        <v>928</v>
      </c>
    </row>
    <row r="216" spans="1:12">
      <c r="A216" s="4">
        <v>215</v>
      </c>
      <c r="B216" s="4" t="s">
        <v>132</v>
      </c>
      <c r="C216" s="4" t="s">
        <v>816</v>
      </c>
      <c r="D216" s="4" t="s">
        <v>817</v>
      </c>
      <c r="E216" s="4" t="s">
        <v>1079</v>
      </c>
      <c r="F216" s="4" t="s">
        <v>1080</v>
      </c>
      <c r="G216" s="4" t="s">
        <v>818</v>
      </c>
      <c r="H216" s="4" t="s">
        <v>819</v>
      </c>
      <c r="I216" s="4" t="s">
        <v>820</v>
      </c>
      <c r="J216" s="4" t="s">
        <v>714</v>
      </c>
      <c r="K216" s="4" t="s">
        <v>786</v>
      </c>
      <c r="L216" s="4" t="s">
        <v>928</v>
      </c>
    </row>
    <row r="217" spans="1:12">
      <c r="A217" s="4">
        <v>216</v>
      </c>
      <c r="B217" s="4" t="s">
        <v>132</v>
      </c>
      <c r="C217" s="4" t="s">
        <v>816</v>
      </c>
      <c r="D217" s="4" t="s">
        <v>817</v>
      </c>
      <c r="E217" s="4" t="s">
        <v>816</v>
      </c>
      <c r="F217" s="4" t="s">
        <v>817</v>
      </c>
      <c r="G217" s="4" t="s">
        <v>818</v>
      </c>
      <c r="H217" s="4" t="s">
        <v>819</v>
      </c>
      <c r="I217" s="4" t="s">
        <v>820</v>
      </c>
      <c r="J217" s="4" t="s">
        <v>714</v>
      </c>
      <c r="K217" s="4" t="s">
        <v>626</v>
      </c>
      <c r="L217" s="4" t="s">
        <v>928</v>
      </c>
    </row>
    <row r="218" spans="1:12">
      <c r="A218" s="4">
        <v>217</v>
      </c>
      <c r="B218" s="4" t="s">
        <v>132</v>
      </c>
      <c r="C218" s="4" t="s">
        <v>816</v>
      </c>
      <c r="D218" s="4" t="s">
        <v>817</v>
      </c>
      <c r="E218" s="4" t="s">
        <v>816</v>
      </c>
      <c r="F218" s="4" t="s">
        <v>817</v>
      </c>
      <c r="G218" s="4" t="s">
        <v>818</v>
      </c>
      <c r="H218" s="4" t="s">
        <v>819</v>
      </c>
      <c r="I218" s="4" t="s">
        <v>820</v>
      </c>
      <c r="J218" s="4" t="s">
        <v>714</v>
      </c>
      <c r="K218" s="4" t="s">
        <v>786</v>
      </c>
      <c r="L218" s="4" t="s">
        <v>928</v>
      </c>
    </row>
    <row r="219" spans="1:12">
      <c r="A219" s="4">
        <v>218</v>
      </c>
      <c r="B219" s="4" t="s">
        <v>132</v>
      </c>
      <c r="C219" s="4" t="s">
        <v>816</v>
      </c>
      <c r="D219" s="4" t="s">
        <v>817</v>
      </c>
      <c r="E219" s="4" t="s">
        <v>816</v>
      </c>
      <c r="F219" s="4" t="s">
        <v>817</v>
      </c>
      <c r="G219" s="4" t="s">
        <v>851</v>
      </c>
      <c r="H219" s="4" t="s">
        <v>852</v>
      </c>
      <c r="I219" s="4" t="s">
        <v>853</v>
      </c>
      <c r="J219" s="4" t="s">
        <v>714</v>
      </c>
      <c r="K219" s="4" t="s">
        <v>626</v>
      </c>
      <c r="L219" s="4" t="s">
        <v>928</v>
      </c>
    </row>
    <row r="220" spans="1:12">
      <c r="A220" s="4">
        <v>219</v>
      </c>
      <c r="B220" s="4" t="s">
        <v>132</v>
      </c>
      <c r="C220" s="4" t="s">
        <v>816</v>
      </c>
      <c r="D220" s="4" t="s">
        <v>817</v>
      </c>
      <c r="E220" s="4" t="s">
        <v>1081</v>
      </c>
      <c r="F220" s="4" t="s">
        <v>1082</v>
      </c>
      <c r="G220" s="4" t="s">
        <v>851</v>
      </c>
      <c r="H220" s="4" t="s">
        <v>852</v>
      </c>
      <c r="I220" s="4" t="s">
        <v>853</v>
      </c>
      <c r="J220" s="4" t="s">
        <v>714</v>
      </c>
      <c r="K220" s="4" t="s">
        <v>626</v>
      </c>
      <c r="L220" s="4" t="s">
        <v>928</v>
      </c>
    </row>
    <row r="221" spans="1:12">
      <c r="A221" s="4">
        <v>220</v>
      </c>
      <c r="B221" s="4" t="s">
        <v>132</v>
      </c>
      <c r="C221" s="4" t="s">
        <v>816</v>
      </c>
      <c r="D221" s="4" t="s">
        <v>817</v>
      </c>
      <c r="E221" s="4" t="s">
        <v>1081</v>
      </c>
      <c r="F221" s="4" t="s">
        <v>1082</v>
      </c>
      <c r="G221" s="4" t="s">
        <v>851</v>
      </c>
      <c r="H221" s="4" t="s">
        <v>852</v>
      </c>
      <c r="I221" s="4" t="s">
        <v>853</v>
      </c>
      <c r="J221" s="4" t="s">
        <v>714</v>
      </c>
      <c r="K221" s="4" t="s">
        <v>786</v>
      </c>
      <c r="L221" s="4" t="s">
        <v>928</v>
      </c>
    </row>
    <row r="222" spans="1:12">
      <c r="A222" s="4">
        <v>221</v>
      </c>
      <c r="B222" s="4" t="s">
        <v>132</v>
      </c>
      <c r="C222" s="4" t="s">
        <v>816</v>
      </c>
      <c r="D222" s="4" t="s">
        <v>817</v>
      </c>
      <c r="E222" s="4" t="s">
        <v>1083</v>
      </c>
      <c r="F222" s="4" t="s">
        <v>1084</v>
      </c>
      <c r="G222" s="4" t="s">
        <v>851</v>
      </c>
      <c r="H222" s="4" t="s">
        <v>852</v>
      </c>
      <c r="I222" s="4" t="s">
        <v>853</v>
      </c>
      <c r="J222" s="4" t="s">
        <v>714</v>
      </c>
      <c r="K222" s="4" t="s">
        <v>626</v>
      </c>
      <c r="L222" s="4" t="s">
        <v>928</v>
      </c>
    </row>
    <row r="223" spans="1:12">
      <c r="A223" s="4">
        <v>222</v>
      </c>
      <c r="B223" s="4" t="s">
        <v>132</v>
      </c>
      <c r="C223" s="4" t="s">
        <v>816</v>
      </c>
      <c r="D223" s="4" t="s">
        <v>817</v>
      </c>
      <c r="E223" s="4" t="s">
        <v>1083</v>
      </c>
      <c r="F223" s="4" t="s">
        <v>1084</v>
      </c>
      <c r="G223" s="4" t="s">
        <v>851</v>
      </c>
      <c r="H223" s="4" t="s">
        <v>852</v>
      </c>
      <c r="I223" s="4" t="s">
        <v>853</v>
      </c>
      <c r="J223" s="4" t="s">
        <v>714</v>
      </c>
      <c r="K223" s="4" t="s">
        <v>786</v>
      </c>
      <c r="L223" s="4" t="s">
        <v>928</v>
      </c>
    </row>
    <row r="224" spans="1:12">
      <c r="A224" s="4">
        <v>223</v>
      </c>
      <c r="B224" s="4" t="s">
        <v>132</v>
      </c>
      <c r="C224" s="4" t="s">
        <v>816</v>
      </c>
      <c r="D224" s="4" t="s">
        <v>817</v>
      </c>
      <c r="E224" s="4" t="s">
        <v>1085</v>
      </c>
      <c r="F224" s="4" t="s">
        <v>1086</v>
      </c>
      <c r="G224" s="4" t="s">
        <v>851</v>
      </c>
      <c r="H224" s="4" t="s">
        <v>852</v>
      </c>
      <c r="I224" s="4" t="s">
        <v>853</v>
      </c>
      <c r="J224" s="4" t="s">
        <v>714</v>
      </c>
      <c r="K224" s="4" t="s">
        <v>626</v>
      </c>
      <c r="L224" s="4" t="s">
        <v>928</v>
      </c>
    </row>
    <row r="225" spans="1:12">
      <c r="A225" s="4">
        <v>224</v>
      </c>
      <c r="B225" s="4" t="s">
        <v>132</v>
      </c>
      <c r="C225" s="4" t="s">
        <v>816</v>
      </c>
      <c r="D225" s="4" t="s">
        <v>817</v>
      </c>
      <c r="E225" s="4" t="s">
        <v>1085</v>
      </c>
      <c r="F225" s="4" t="s">
        <v>1086</v>
      </c>
      <c r="G225" s="4" t="s">
        <v>851</v>
      </c>
      <c r="H225" s="4" t="s">
        <v>852</v>
      </c>
      <c r="I225" s="4" t="s">
        <v>853</v>
      </c>
      <c r="J225" s="4" t="s">
        <v>714</v>
      </c>
      <c r="K225" s="4" t="s">
        <v>786</v>
      </c>
      <c r="L225" s="4" t="s">
        <v>928</v>
      </c>
    </row>
    <row r="226" spans="1:12">
      <c r="A226" s="4">
        <v>225</v>
      </c>
      <c r="B226" s="4" t="s">
        <v>132</v>
      </c>
      <c r="C226" s="4" t="s">
        <v>816</v>
      </c>
      <c r="D226" s="4" t="s">
        <v>817</v>
      </c>
      <c r="E226" s="4" t="s">
        <v>1087</v>
      </c>
      <c r="F226" s="4" t="s">
        <v>1088</v>
      </c>
      <c r="G226" s="4" t="s">
        <v>851</v>
      </c>
      <c r="H226" s="4" t="s">
        <v>852</v>
      </c>
      <c r="I226" s="4" t="s">
        <v>853</v>
      </c>
      <c r="J226" s="4" t="s">
        <v>714</v>
      </c>
      <c r="K226" s="4" t="s">
        <v>626</v>
      </c>
      <c r="L226" s="4" t="s">
        <v>928</v>
      </c>
    </row>
    <row r="227" spans="1:12">
      <c r="A227" s="4">
        <v>226</v>
      </c>
      <c r="B227" s="4" t="s">
        <v>132</v>
      </c>
      <c r="C227" s="4" t="s">
        <v>816</v>
      </c>
      <c r="D227" s="4" t="s">
        <v>817</v>
      </c>
      <c r="E227" s="4" t="s">
        <v>1087</v>
      </c>
      <c r="F227" s="4" t="s">
        <v>1088</v>
      </c>
      <c r="G227" s="4" t="s">
        <v>851</v>
      </c>
      <c r="H227" s="4" t="s">
        <v>852</v>
      </c>
      <c r="I227" s="4" t="s">
        <v>853</v>
      </c>
      <c r="J227" s="4" t="s">
        <v>714</v>
      </c>
      <c r="K227" s="4" t="s">
        <v>786</v>
      </c>
      <c r="L227" s="4" t="s">
        <v>928</v>
      </c>
    </row>
    <row r="228" spans="1:12">
      <c r="A228" s="4">
        <v>227</v>
      </c>
      <c r="B228" s="4" t="s">
        <v>132</v>
      </c>
      <c r="C228" s="4" t="s">
        <v>816</v>
      </c>
      <c r="D228" s="4" t="s">
        <v>817</v>
      </c>
      <c r="E228" s="4" t="s">
        <v>1089</v>
      </c>
      <c r="F228" s="4" t="s">
        <v>1090</v>
      </c>
      <c r="G228" s="4" t="s">
        <v>851</v>
      </c>
      <c r="H228" s="4" t="s">
        <v>852</v>
      </c>
      <c r="I228" s="4" t="s">
        <v>853</v>
      </c>
      <c r="J228" s="4" t="s">
        <v>714</v>
      </c>
      <c r="K228" s="4" t="s">
        <v>626</v>
      </c>
      <c r="L228" s="4" t="s">
        <v>928</v>
      </c>
    </row>
    <row r="229" spans="1:12">
      <c r="A229" s="4">
        <v>228</v>
      </c>
      <c r="B229" s="4" t="s">
        <v>132</v>
      </c>
      <c r="C229" s="4" t="s">
        <v>816</v>
      </c>
      <c r="D229" s="4" t="s">
        <v>817</v>
      </c>
      <c r="E229" s="4" t="s">
        <v>1089</v>
      </c>
      <c r="F229" s="4" t="s">
        <v>1090</v>
      </c>
      <c r="G229" s="4" t="s">
        <v>851</v>
      </c>
      <c r="H229" s="4" t="s">
        <v>852</v>
      </c>
      <c r="I229" s="4" t="s">
        <v>853</v>
      </c>
      <c r="J229" s="4" t="s">
        <v>714</v>
      </c>
      <c r="K229" s="4" t="s">
        <v>786</v>
      </c>
      <c r="L229" s="4" t="s">
        <v>928</v>
      </c>
    </row>
    <row r="230" spans="1:12">
      <c r="A230" s="4">
        <v>229</v>
      </c>
      <c r="B230" s="4" t="s">
        <v>132</v>
      </c>
      <c r="C230" s="4" t="s">
        <v>816</v>
      </c>
      <c r="D230" s="4" t="s">
        <v>817</v>
      </c>
      <c r="E230" s="4" t="s">
        <v>1091</v>
      </c>
      <c r="F230" s="4" t="s">
        <v>1092</v>
      </c>
      <c r="G230" s="4" t="s">
        <v>851</v>
      </c>
      <c r="H230" s="4" t="s">
        <v>852</v>
      </c>
      <c r="I230" s="4" t="s">
        <v>853</v>
      </c>
      <c r="J230" s="4" t="s">
        <v>714</v>
      </c>
      <c r="K230" s="4" t="s">
        <v>626</v>
      </c>
      <c r="L230" s="4" t="s">
        <v>928</v>
      </c>
    </row>
    <row r="231" spans="1:12">
      <c r="A231" s="4">
        <v>230</v>
      </c>
      <c r="B231" s="4" t="s">
        <v>132</v>
      </c>
      <c r="C231" s="4" t="s">
        <v>816</v>
      </c>
      <c r="D231" s="4" t="s">
        <v>817</v>
      </c>
      <c r="E231" s="4" t="s">
        <v>1091</v>
      </c>
      <c r="F231" s="4" t="s">
        <v>1092</v>
      </c>
      <c r="G231" s="4" t="s">
        <v>851</v>
      </c>
      <c r="H231" s="4" t="s">
        <v>852</v>
      </c>
      <c r="I231" s="4" t="s">
        <v>853</v>
      </c>
      <c r="J231" s="4" t="s">
        <v>714</v>
      </c>
      <c r="K231" s="4" t="s">
        <v>786</v>
      </c>
      <c r="L231" s="4" t="s">
        <v>928</v>
      </c>
    </row>
    <row r="232" spans="1:12">
      <c r="A232" s="4">
        <v>231</v>
      </c>
      <c r="B232" s="4" t="s">
        <v>132</v>
      </c>
      <c r="C232" s="4" t="s">
        <v>816</v>
      </c>
      <c r="D232" s="4" t="s">
        <v>817</v>
      </c>
      <c r="E232" s="4" t="s">
        <v>1093</v>
      </c>
      <c r="F232" s="4" t="s">
        <v>1094</v>
      </c>
      <c r="G232" s="4" t="s">
        <v>851</v>
      </c>
      <c r="H232" s="4" t="s">
        <v>852</v>
      </c>
      <c r="I232" s="4" t="s">
        <v>853</v>
      </c>
      <c r="J232" s="4" t="s">
        <v>714</v>
      </c>
      <c r="K232" s="4" t="s">
        <v>626</v>
      </c>
      <c r="L232" s="4" t="s">
        <v>928</v>
      </c>
    </row>
    <row r="233" spans="1:12">
      <c r="A233" s="4">
        <v>232</v>
      </c>
      <c r="B233" s="4" t="s">
        <v>132</v>
      </c>
      <c r="C233" s="4" t="s">
        <v>816</v>
      </c>
      <c r="D233" s="4" t="s">
        <v>817</v>
      </c>
      <c r="E233" s="4" t="s">
        <v>1093</v>
      </c>
      <c r="F233" s="4" t="s">
        <v>1094</v>
      </c>
      <c r="G233" s="4" t="s">
        <v>851</v>
      </c>
      <c r="H233" s="4" t="s">
        <v>852</v>
      </c>
      <c r="I233" s="4" t="s">
        <v>853</v>
      </c>
      <c r="J233" s="4" t="s">
        <v>714</v>
      </c>
      <c r="K233" s="4" t="s">
        <v>786</v>
      </c>
      <c r="L233" s="4" t="s">
        <v>928</v>
      </c>
    </row>
    <row r="234" spans="1:12">
      <c r="A234" s="4">
        <v>233</v>
      </c>
      <c r="B234" s="4" t="s">
        <v>132</v>
      </c>
      <c r="C234" s="4" t="s">
        <v>816</v>
      </c>
      <c r="D234" s="4" t="s">
        <v>817</v>
      </c>
      <c r="E234" s="4" t="s">
        <v>1095</v>
      </c>
      <c r="F234" s="4" t="s">
        <v>1096</v>
      </c>
      <c r="G234" s="4" t="s">
        <v>851</v>
      </c>
      <c r="H234" s="4" t="s">
        <v>852</v>
      </c>
      <c r="I234" s="4" t="s">
        <v>853</v>
      </c>
      <c r="J234" s="4" t="s">
        <v>714</v>
      </c>
      <c r="K234" s="4" t="s">
        <v>626</v>
      </c>
      <c r="L234" s="4" t="s">
        <v>928</v>
      </c>
    </row>
    <row r="235" spans="1:12">
      <c r="A235" s="4">
        <v>234</v>
      </c>
      <c r="B235" s="4" t="s">
        <v>132</v>
      </c>
      <c r="C235" s="4" t="s">
        <v>816</v>
      </c>
      <c r="D235" s="4" t="s">
        <v>817</v>
      </c>
      <c r="E235" s="4" t="s">
        <v>1095</v>
      </c>
      <c r="F235" s="4" t="s">
        <v>1096</v>
      </c>
      <c r="G235" s="4" t="s">
        <v>851</v>
      </c>
      <c r="H235" s="4" t="s">
        <v>852</v>
      </c>
      <c r="I235" s="4" t="s">
        <v>853</v>
      </c>
      <c r="J235" s="4" t="s">
        <v>714</v>
      </c>
      <c r="K235" s="4" t="s">
        <v>786</v>
      </c>
      <c r="L235" s="4" t="s">
        <v>928</v>
      </c>
    </row>
    <row r="236" spans="1:12">
      <c r="A236" s="4">
        <v>235</v>
      </c>
      <c r="B236" s="4" t="s">
        <v>132</v>
      </c>
      <c r="C236" s="4" t="s">
        <v>816</v>
      </c>
      <c r="D236" s="4" t="s">
        <v>817</v>
      </c>
      <c r="E236" s="4" t="s">
        <v>1097</v>
      </c>
      <c r="F236" s="4" t="s">
        <v>1098</v>
      </c>
      <c r="G236" s="4" t="s">
        <v>851</v>
      </c>
      <c r="H236" s="4" t="s">
        <v>852</v>
      </c>
      <c r="I236" s="4" t="s">
        <v>853</v>
      </c>
      <c r="J236" s="4" t="s">
        <v>714</v>
      </c>
      <c r="K236" s="4" t="s">
        <v>626</v>
      </c>
      <c r="L236" s="4" t="s">
        <v>928</v>
      </c>
    </row>
    <row r="237" spans="1:12">
      <c r="A237" s="4">
        <v>236</v>
      </c>
      <c r="B237" s="4" t="s">
        <v>132</v>
      </c>
      <c r="C237" s="4" t="s">
        <v>816</v>
      </c>
      <c r="D237" s="4" t="s">
        <v>817</v>
      </c>
      <c r="E237" s="4" t="s">
        <v>1097</v>
      </c>
      <c r="F237" s="4" t="s">
        <v>1098</v>
      </c>
      <c r="G237" s="4" t="s">
        <v>851</v>
      </c>
      <c r="H237" s="4" t="s">
        <v>852</v>
      </c>
      <c r="I237" s="4" t="s">
        <v>853</v>
      </c>
      <c r="J237" s="4" t="s">
        <v>714</v>
      </c>
      <c r="K237" s="4" t="s">
        <v>786</v>
      </c>
      <c r="L237" s="4" t="s">
        <v>928</v>
      </c>
    </row>
    <row r="238" spans="1:12">
      <c r="A238" s="4">
        <v>237</v>
      </c>
      <c r="B238" s="4" t="s">
        <v>132</v>
      </c>
      <c r="C238" s="4" t="s">
        <v>816</v>
      </c>
      <c r="D238" s="4" t="s">
        <v>817</v>
      </c>
      <c r="E238" s="4" t="s">
        <v>1099</v>
      </c>
      <c r="F238" s="4" t="s">
        <v>1100</v>
      </c>
      <c r="G238" s="4" t="s">
        <v>851</v>
      </c>
      <c r="H238" s="4" t="s">
        <v>852</v>
      </c>
      <c r="I238" s="4" t="s">
        <v>853</v>
      </c>
      <c r="J238" s="4" t="s">
        <v>714</v>
      </c>
      <c r="K238" s="4" t="s">
        <v>626</v>
      </c>
      <c r="L238" s="4" t="s">
        <v>928</v>
      </c>
    </row>
    <row r="239" spans="1:12">
      <c r="A239" s="4">
        <v>238</v>
      </c>
      <c r="B239" s="4" t="s">
        <v>132</v>
      </c>
      <c r="C239" s="4" t="s">
        <v>816</v>
      </c>
      <c r="D239" s="4" t="s">
        <v>817</v>
      </c>
      <c r="E239" s="4" t="s">
        <v>1099</v>
      </c>
      <c r="F239" s="4" t="s">
        <v>1100</v>
      </c>
      <c r="G239" s="4" t="s">
        <v>851</v>
      </c>
      <c r="H239" s="4" t="s">
        <v>852</v>
      </c>
      <c r="I239" s="4" t="s">
        <v>853</v>
      </c>
      <c r="J239" s="4" t="s">
        <v>714</v>
      </c>
      <c r="K239" s="4" t="s">
        <v>786</v>
      </c>
      <c r="L239" s="4" t="s">
        <v>928</v>
      </c>
    </row>
    <row r="240" spans="1:12">
      <c r="A240" s="4">
        <v>239</v>
      </c>
      <c r="B240" s="4" t="s">
        <v>132</v>
      </c>
      <c r="C240" s="4" t="s">
        <v>662</v>
      </c>
      <c r="D240" s="4" t="s">
        <v>663</v>
      </c>
      <c r="E240" s="4" t="s">
        <v>662</v>
      </c>
      <c r="F240" s="4" t="s">
        <v>663</v>
      </c>
      <c r="G240" s="4" t="s">
        <v>791</v>
      </c>
      <c r="H240" s="4" t="s">
        <v>1499</v>
      </c>
      <c r="I240" s="4" t="s">
        <v>792</v>
      </c>
      <c r="J240" s="4" t="s">
        <v>717</v>
      </c>
      <c r="K240" s="4" t="s">
        <v>626</v>
      </c>
      <c r="L240" s="4" t="s">
        <v>928</v>
      </c>
    </row>
    <row r="241" spans="1:12">
      <c r="A241" s="4">
        <v>240</v>
      </c>
      <c r="B241" s="4" t="s">
        <v>132</v>
      </c>
      <c r="C241" s="4" t="s">
        <v>662</v>
      </c>
      <c r="D241" s="4" t="s">
        <v>663</v>
      </c>
      <c r="E241" s="4" t="s">
        <v>662</v>
      </c>
      <c r="F241" s="4" t="s">
        <v>663</v>
      </c>
      <c r="G241" s="4" t="s">
        <v>1500</v>
      </c>
      <c r="H241" s="4" t="s">
        <v>1486</v>
      </c>
      <c r="I241" s="4" t="s">
        <v>1487</v>
      </c>
      <c r="J241" s="4" t="s">
        <v>1501</v>
      </c>
      <c r="K241" s="4" t="s">
        <v>626</v>
      </c>
      <c r="L241" s="4" t="s">
        <v>928</v>
      </c>
    </row>
    <row r="242" spans="1:12">
      <c r="A242" s="4">
        <v>241</v>
      </c>
      <c r="B242" s="4" t="s">
        <v>132</v>
      </c>
      <c r="C242" s="4" t="s">
        <v>745</v>
      </c>
      <c r="D242" s="4" t="s">
        <v>746</v>
      </c>
      <c r="E242" s="4" t="s">
        <v>1103</v>
      </c>
      <c r="F242" s="4" t="s">
        <v>1104</v>
      </c>
      <c r="G242" s="4" t="s">
        <v>752</v>
      </c>
      <c r="H242" s="4" t="s">
        <v>753</v>
      </c>
      <c r="I242" s="4" t="s">
        <v>754</v>
      </c>
      <c r="J242" s="4" t="s">
        <v>632</v>
      </c>
      <c r="K242" s="4" t="s">
        <v>626</v>
      </c>
      <c r="L242" s="4" t="s">
        <v>928</v>
      </c>
    </row>
    <row r="243" spans="1:12">
      <c r="A243" s="4">
        <v>242</v>
      </c>
      <c r="B243" s="4" t="s">
        <v>132</v>
      </c>
      <c r="C243" s="4" t="s">
        <v>745</v>
      </c>
      <c r="D243" s="4" t="s">
        <v>746</v>
      </c>
      <c r="E243" s="4" t="s">
        <v>1103</v>
      </c>
      <c r="F243" s="4" t="s">
        <v>1104</v>
      </c>
      <c r="G243" s="4" t="s">
        <v>752</v>
      </c>
      <c r="H243" s="4" t="s">
        <v>753</v>
      </c>
      <c r="I243" s="4" t="s">
        <v>754</v>
      </c>
      <c r="J243" s="4" t="s">
        <v>632</v>
      </c>
      <c r="K243" s="4" t="s">
        <v>786</v>
      </c>
      <c r="L243" s="4" t="s">
        <v>928</v>
      </c>
    </row>
    <row r="244" spans="1:12">
      <c r="A244" s="4">
        <v>243</v>
      </c>
      <c r="B244" s="4" t="s">
        <v>132</v>
      </c>
      <c r="C244" s="4" t="s">
        <v>745</v>
      </c>
      <c r="D244" s="4" t="s">
        <v>746</v>
      </c>
      <c r="E244" s="4" t="s">
        <v>1105</v>
      </c>
      <c r="F244" s="4" t="s">
        <v>1106</v>
      </c>
      <c r="G244" s="4" t="s">
        <v>752</v>
      </c>
      <c r="H244" s="4" t="s">
        <v>753</v>
      </c>
      <c r="I244" s="4" t="s">
        <v>754</v>
      </c>
      <c r="J244" s="4" t="s">
        <v>632</v>
      </c>
      <c r="K244" s="4" t="s">
        <v>626</v>
      </c>
      <c r="L244" s="4" t="s">
        <v>928</v>
      </c>
    </row>
    <row r="245" spans="1:12">
      <c r="A245" s="4">
        <v>244</v>
      </c>
      <c r="B245" s="4" t="s">
        <v>132</v>
      </c>
      <c r="C245" s="4" t="s">
        <v>745</v>
      </c>
      <c r="D245" s="4" t="s">
        <v>746</v>
      </c>
      <c r="E245" s="4" t="s">
        <v>1105</v>
      </c>
      <c r="F245" s="4" t="s">
        <v>1106</v>
      </c>
      <c r="G245" s="4" t="s">
        <v>752</v>
      </c>
      <c r="H245" s="4" t="s">
        <v>753</v>
      </c>
      <c r="I245" s="4" t="s">
        <v>754</v>
      </c>
      <c r="J245" s="4" t="s">
        <v>632</v>
      </c>
      <c r="K245" s="4" t="s">
        <v>786</v>
      </c>
      <c r="L245" s="4" t="s">
        <v>928</v>
      </c>
    </row>
    <row r="246" spans="1:12">
      <c r="A246" s="4">
        <v>245</v>
      </c>
      <c r="B246" s="4" t="s">
        <v>132</v>
      </c>
      <c r="C246" s="4" t="s">
        <v>745</v>
      </c>
      <c r="D246" s="4" t="s">
        <v>746</v>
      </c>
      <c r="E246" s="4" t="s">
        <v>1107</v>
      </c>
      <c r="F246" s="4" t="s">
        <v>1108</v>
      </c>
      <c r="G246" s="4" t="s">
        <v>752</v>
      </c>
      <c r="H246" s="4" t="s">
        <v>753</v>
      </c>
      <c r="I246" s="4" t="s">
        <v>754</v>
      </c>
      <c r="J246" s="4" t="s">
        <v>632</v>
      </c>
      <c r="K246" s="4" t="s">
        <v>626</v>
      </c>
      <c r="L246" s="4" t="s">
        <v>928</v>
      </c>
    </row>
    <row r="247" spans="1:12">
      <c r="A247" s="4">
        <v>246</v>
      </c>
      <c r="B247" s="4" t="s">
        <v>132</v>
      </c>
      <c r="C247" s="4" t="s">
        <v>745</v>
      </c>
      <c r="D247" s="4" t="s">
        <v>746</v>
      </c>
      <c r="E247" s="4" t="s">
        <v>1107</v>
      </c>
      <c r="F247" s="4" t="s">
        <v>1108</v>
      </c>
      <c r="G247" s="4" t="s">
        <v>752</v>
      </c>
      <c r="H247" s="4" t="s">
        <v>753</v>
      </c>
      <c r="I247" s="4" t="s">
        <v>754</v>
      </c>
      <c r="J247" s="4" t="s">
        <v>632</v>
      </c>
      <c r="K247" s="4" t="s">
        <v>786</v>
      </c>
      <c r="L247" s="4" t="s">
        <v>928</v>
      </c>
    </row>
    <row r="248" spans="1:12">
      <c r="A248" s="4">
        <v>247</v>
      </c>
      <c r="B248" s="4" t="s">
        <v>132</v>
      </c>
      <c r="C248" s="4" t="s">
        <v>745</v>
      </c>
      <c r="D248" s="4" t="s">
        <v>746</v>
      </c>
      <c r="E248" s="4" t="s">
        <v>1109</v>
      </c>
      <c r="F248" s="4" t="s">
        <v>1110</v>
      </c>
      <c r="G248" s="4" t="s">
        <v>752</v>
      </c>
      <c r="H248" s="4" t="s">
        <v>753</v>
      </c>
      <c r="I248" s="4" t="s">
        <v>754</v>
      </c>
      <c r="J248" s="4" t="s">
        <v>632</v>
      </c>
      <c r="K248" s="4" t="s">
        <v>626</v>
      </c>
      <c r="L248" s="4" t="s">
        <v>928</v>
      </c>
    </row>
    <row r="249" spans="1:12">
      <c r="A249" s="4">
        <v>248</v>
      </c>
      <c r="B249" s="4" t="s">
        <v>132</v>
      </c>
      <c r="C249" s="4" t="s">
        <v>745</v>
      </c>
      <c r="D249" s="4" t="s">
        <v>746</v>
      </c>
      <c r="E249" s="4" t="s">
        <v>1109</v>
      </c>
      <c r="F249" s="4" t="s">
        <v>1110</v>
      </c>
      <c r="G249" s="4" t="s">
        <v>752</v>
      </c>
      <c r="H249" s="4" t="s">
        <v>753</v>
      </c>
      <c r="I249" s="4" t="s">
        <v>754</v>
      </c>
      <c r="J249" s="4" t="s">
        <v>632</v>
      </c>
      <c r="K249" s="4" t="s">
        <v>786</v>
      </c>
      <c r="L249" s="4" t="s">
        <v>928</v>
      </c>
    </row>
    <row r="250" spans="1:12">
      <c r="A250" s="4">
        <v>249</v>
      </c>
      <c r="B250" s="4" t="s">
        <v>132</v>
      </c>
      <c r="C250" s="4" t="s">
        <v>745</v>
      </c>
      <c r="D250" s="4" t="s">
        <v>746</v>
      </c>
      <c r="E250" s="4" t="s">
        <v>1111</v>
      </c>
      <c r="F250" s="4" t="s">
        <v>1112</v>
      </c>
      <c r="G250" s="4" t="s">
        <v>752</v>
      </c>
      <c r="H250" s="4" t="s">
        <v>753</v>
      </c>
      <c r="I250" s="4" t="s">
        <v>754</v>
      </c>
      <c r="J250" s="4" t="s">
        <v>632</v>
      </c>
      <c r="K250" s="4" t="s">
        <v>626</v>
      </c>
      <c r="L250" s="4" t="s">
        <v>928</v>
      </c>
    </row>
    <row r="251" spans="1:12">
      <c r="A251" s="4">
        <v>250</v>
      </c>
      <c r="B251" s="4" t="s">
        <v>132</v>
      </c>
      <c r="C251" s="4" t="s">
        <v>745</v>
      </c>
      <c r="D251" s="4" t="s">
        <v>746</v>
      </c>
      <c r="E251" s="4" t="s">
        <v>1111</v>
      </c>
      <c r="F251" s="4" t="s">
        <v>1112</v>
      </c>
      <c r="G251" s="4" t="s">
        <v>752</v>
      </c>
      <c r="H251" s="4" t="s">
        <v>753</v>
      </c>
      <c r="I251" s="4" t="s">
        <v>754</v>
      </c>
      <c r="J251" s="4" t="s">
        <v>632</v>
      </c>
      <c r="K251" s="4" t="s">
        <v>786</v>
      </c>
      <c r="L251" s="4" t="s">
        <v>928</v>
      </c>
    </row>
    <row r="252" spans="1:12">
      <c r="A252" s="4">
        <v>251</v>
      </c>
      <c r="B252" s="4" t="s">
        <v>132</v>
      </c>
      <c r="C252" s="4" t="s">
        <v>745</v>
      </c>
      <c r="D252" s="4" t="s">
        <v>746</v>
      </c>
      <c r="E252" s="4" t="s">
        <v>1113</v>
      </c>
      <c r="F252" s="4" t="s">
        <v>1114</v>
      </c>
      <c r="G252" s="4" t="s">
        <v>752</v>
      </c>
      <c r="H252" s="4" t="s">
        <v>753</v>
      </c>
      <c r="I252" s="4" t="s">
        <v>754</v>
      </c>
      <c r="J252" s="4" t="s">
        <v>632</v>
      </c>
      <c r="K252" s="4" t="s">
        <v>626</v>
      </c>
      <c r="L252" s="4" t="s">
        <v>928</v>
      </c>
    </row>
    <row r="253" spans="1:12">
      <c r="A253" s="4">
        <v>252</v>
      </c>
      <c r="B253" s="4" t="s">
        <v>132</v>
      </c>
      <c r="C253" s="4" t="s">
        <v>745</v>
      </c>
      <c r="D253" s="4" t="s">
        <v>746</v>
      </c>
      <c r="E253" s="4" t="s">
        <v>1113</v>
      </c>
      <c r="F253" s="4" t="s">
        <v>1114</v>
      </c>
      <c r="G253" s="4" t="s">
        <v>752</v>
      </c>
      <c r="H253" s="4" t="s">
        <v>753</v>
      </c>
      <c r="I253" s="4" t="s">
        <v>754</v>
      </c>
      <c r="J253" s="4" t="s">
        <v>632</v>
      </c>
      <c r="K253" s="4" t="s">
        <v>786</v>
      </c>
      <c r="L253" s="4" t="s">
        <v>928</v>
      </c>
    </row>
    <row r="254" spans="1:12">
      <c r="A254" s="4">
        <v>253</v>
      </c>
      <c r="B254" s="4" t="s">
        <v>132</v>
      </c>
      <c r="C254" s="4" t="s">
        <v>745</v>
      </c>
      <c r="D254" s="4" t="s">
        <v>746</v>
      </c>
      <c r="E254" s="4" t="s">
        <v>745</v>
      </c>
      <c r="F254" s="4" t="s">
        <v>746</v>
      </c>
      <c r="G254" s="4" t="s">
        <v>752</v>
      </c>
      <c r="H254" s="4" t="s">
        <v>753</v>
      </c>
      <c r="I254" s="4" t="s">
        <v>754</v>
      </c>
      <c r="J254" s="4" t="s">
        <v>632</v>
      </c>
      <c r="K254" s="4" t="s">
        <v>626</v>
      </c>
      <c r="L254" s="4" t="s">
        <v>928</v>
      </c>
    </row>
    <row r="255" spans="1:12">
      <c r="A255" s="4">
        <v>254</v>
      </c>
      <c r="B255" s="4" t="s">
        <v>132</v>
      </c>
      <c r="C255" s="4" t="s">
        <v>745</v>
      </c>
      <c r="D255" s="4" t="s">
        <v>746</v>
      </c>
      <c r="E255" s="4" t="s">
        <v>1115</v>
      </c>
      <c r="F255" s="4" t="s">
        <v>1116</v>
      </c>
      <c r="G255" s="4" t="s">
        <v>752</v>
      </c>
      <c r="H255" s="4" t="s">
        <v>753</v>
      </c>
      <c r="I255" s="4" t="s">
        <v>754</v>
      </c>
      <c r="J255" s="4" t="s">
        <v>632</v>
      </c>
      <c r="K255" s="4" t="s">
        <v>626</v>
      </c>
      <c r="L255" s="4" t="s">
        <v>928</v>
      </c>
    </row>
    <row r="256" spans="1:12">
      <c r="A256" s="4">
        <v>255</v>
      </c>
      <c r="B256" s="4" t="s">
        <v>132</v>
      </c>
      <c r="C256" s="4" t="s">
        <v>745</v>
      </c>
      <c r="D256" s="4" t="s">
        <v>746</v>
      </c>
      <c r="E256" s="4" t="s">
        <v>1115</v>
      </c>
      <c r="F256" s="4" t="s">
        <v>1116</v>
      </c>
      <c r="G256" s="4" t="s">
        <v>752</v>
      </c>
      <c r="H256" s="4" t="s">
        <v>753</v>
      </c>
      <c r="I256" s="4" t="s">
        <v>754</v>
      </c>
      <c r="J256" s="4" t="s">
        <v>632</v>
      </c>
      <c r="K256" s="4" t="s">
        <v>786</v>
      </c>
      <c r="L256" s="4" t="s">
        <v>928</v>
      </c>
    </row>
    <row r="257" spans="1:12">
      <c r="A257" s="4">
        <v>256</v>
      </c>
      <c r="B257" s="4" t="s">
        <v>132</v>
      </c>
      <c r="C257" s="4" t="s">
        <v>745</v>
      </c>
      <c r="D257" s="4" t="s">
        <v>746</v>
      </c>
      <c r="E257" s="4" t="s">
        <v>1115</v>
      </c>
      <c r="F257" s="4" t="s">
        <v>1116</v>
      </c>
      <c r="G257" s="4" t="s">
        <v>920</v>
      </c>
      <c r="H257" s="4" t="s">
        <v>921</v>
      </c>
      <c r="I257" s="4" t="s">
        <v>665</v>
      </c>
      <c r="J257" s="4" t="s">
        <v>802</v>
      </c>
      <c r="K257" s="4" t="s">
        <v>626</v>
      </c>
      <c r="L257" s="4" t="s">
        <v>928</v>
      </c>
    </row>
    <row r="258" spans="1:12">
      <c r="A258" s="4">
        <v>257</v>
      </c>
      <c r="B258" s="4" t="s">
        <v>132</v>
      </c>
      <c r="C258" s="4" t="s">
        <v>745</v>
      </c>
      <c r="D258" s="4" t="s">
        <v>746</v>
      </c>
      <c r="E258" s="4" t="s">
        <v>1117</v>
      </c>
      <c r="F258" s="4" t="s">
        <v>1118</v>
      </c>
      <c r="G258" s="4" t="s">
        <v>752</v>
      </c>
      <c r="H258" s="4" t="s">
        <v>753</v>
      </c>
      <c r="I258" s="4" t="s">
        <v>754</v>
      </c>
      <c r="J258" s="4" t="s">
        <v>632</v>
      </c>
      <c r="K258" s="4" t="s">
        <v>626</v>
      </c>
      <c r="L258" s="4" t="s">
        <v>928</v>
      </c>
    </row>
    <row r="259" spans="1:12">
      <c r="A259" s="4">
        <v>258</v>
      </c>
      <c r="B259" s="4" t="s">
        <v>132</v>
      </c>
      <c r="C259" s="4" t="s">
        <v>745</v>
      </c>
      <c r="D259" s="4" t="s">
        <v>746</v>
      </c>
      <c r="E259" s="4" t="s">
        <v>1117</v>
      </c>
      <c r="F259" s="4" t="s">
        <v>1118</v>
      </c>
      <c r="G259" s="4" t="s">
        <v>752</v>
      </c>
      <c r="H259" s="4" t="s">
        <v>753</v>
      </c>
      <c r="I259" s="4" t="s">
        <v>754</v>
      </c>
      <c r="J259" s="4" t="s">
        <v>632</v>
      </c>
      <c r="K259" s="4" t="s">
        <v>786</v>
      </c>
      <c r="L259" s="4" t="s">
        <v>928</v>
      </c>
    </row>
    <row r="260" spans="1:12">
      <c r="A260" s="4">
        <v>259</v>
      </c>
      <c r="B260" s="4" t="s">
        <v>132</v>
      </c>
      <c r="C260" s="4" t="s">
        <v>745</v>
      </c>
      <c r="D260" s="4" t="s">
        <v>746</v>
      </c>
      <c r="E260" s="4" t="s">
        <v>1119</v>
      </c>
      <c r="F260" s="4" t="s">
        <v>1120</v>
      </c>
      <c r="G260" s="4" t="s">
        <v>752</v>
      </c>
      <c r="H260" s="4" t="s">
        <v>753</v>
      </c>
      <c r="I260" s="4" t="s">
        <v>754</v>
      </c>
      <c r="J260" s="4" t="s">
        <v>632</v>
      </c>
      <c r="K260" s="4" t="s">
        <v>626</v>
      </c>
      <c r="L260" s="4" t="s">
        <v>928</v>
      </c>
    </row>
    <row r="261" spans="1:12">
      <c r="A261" s="4">
        <v>260</v>
      </c>
      <c r="B261" s="4" t="s">
        <v>132</v>
      </c>
      <c r="C261" s="4" t="s">
        <v>745</v>
      </c>
      <c r="D261" s="4" t="s">
        <v>746</v>
      </c>
      <c r="E261" s="4" t="s">
        <v>1119</v>
      </c>
      <c r="F261" s="4" t="s">
        <v>1120</v>
      </c>
      <c r="G261" s="4" t="s">
        <v>752</v>
      </c>
      <c r="H261" s="4" t="s">
        <v>753</v>
      </c>
      <c r="I261" s="4" t="s">
        <v>754</v>
      </c>
      <c r="J261" s="4" t="s">
        <v>632</v>
      </c>
      <c r="K261" s="4" t="s">
        <v>786</v>
      </c>
      <c r="L261" s="4" t="s">
        <v>928</v>
      </c>
    </row>
    <row r="262" spans="1:12">
      <c r="A262" s="4">
        <v>261</v>
      </c>
      <c r="B262" s="4" t="s">
        <v>132</v>
      </c>
      <c r="C262" s="4" t="s">
        <v>745</v>
      </c>
      <c r="D262" s="4" t="s">
        <v>746</v>
      </c>
      <c r="E262" s="4" t="s">
        <v>1121</v>
      </c>
      <c r="F262" s="4" t="s">
        <v>1122</v>
      </c>
      <c r="G262" s="4" t="s">
        <v>752</v>
      </c>
      <c r="H262" s="4" t="s">
        <v>753</v>
      </c>
      <c r="I262" s="4" t="s">
        <v>754</v>
      </c>
      <c r="J262" s="4" t="s">
        <v>632</v>
      </c>
      <c r="K262" s="4" t="s">
        <v>626</v>
      </c>
      <c r="L262" s="4" t="s">
        <v>928</v>
      </c>
    </row>
    <row r="263" spans="1:12">
      <c r="A263" s="4">
        <v>262</v>
      </c>
      <c r="B263" s="4" t="s">
        <v>132</v>
      </c>
      <c r="C263" s="4" t="s">
        <v>745</v>
      </c>
      <c r="D263" s="4" t="s">
        <v>746</v>
      </c>
      <c r="E263" s="4" t="s">
        <v>1121</v>
      </c>
      <c r="F263" s="4" t="s">
        <v>1122</v>
      </c>
      <c r="G263" s="4" t="s">
        <v>752</v>
      </c>
      <c r="H263" s="4" t="s">
        <v>753</v>
      </c>
      <c r="I263" s="4" t="s">
        <v>754</v>
      </c>
      <c r="J263" s="4" t="s">
        <v>632</v>
      </c>
      <c r="K263" s="4" t="s">
        <v>786</v>
      </c>
      <c r="L263" s="4" t="s">
        <v>928</v>
      </c>
    </row>
    <row r="264" spans="1:12">
      <c r="A264" s="4">
        <v>263</v>
      </c>
      <c r="B264" s="4" t="s">
        <v>132</v>
      </c>
      <c r="C264" s="4" t="s">
        <v>745</v>
      </c>
      <c r="D264" s="4" t="s">
        <v>746</v>
      </c>
      <c r="E264" s="4" t="s">
        <v>1123</v>
      </c>
      <c r="F264" s="4" t="s">
        <v>1124</v>
      </c>
      <c r="G264" s="4" t="s">
        <v>752</v>
      </c>
      <c r="H264" s="4" t="s">
        <v>753</v>
      </c>
      <c r="I264" s="4" t="s">
        <v>754</v>
      </c>
      <c r="J264" s="4" t="s">
        <v>632</v>
      </c>
      <c r="K264" s="4" t="s">
        <v>626</v>
      </c>
      <c r="L264" s="4" t="s">
        <v>928</v>
      </c>
    </row>
    <row r="265" spans="1:12">
      <c r="A265" s="4">
        <v>264</v>
      </c>
      <c r="B265" s="4" t="s">
        <v>132</v>
      </c>
      <c r="C265" s="4" t="s">
        <v>745</v>
      </c>
      <c r="D265" s="4" t="s">
        <v>746</v>
      </c>
      <c r="E265" s="4" t="s">
        <v>1123</v>
      </c>
      <c r="F265" s="4" t="s">
        <v>1124</v>
      </c>
      <c r="G265" s="4" t="s">
        <v>752</v>
      </c>
      <c r="H265" s="4" t="s">
        <v>753</v>
      </c>
      <c r="I265" s="4" t="s">
        <v>754</v>
      </c>
      <c r="J265" s="4" t="s">
        <v>632</v>
      </c>
      <c r="K265" s="4" t="s">
        <v>786</v>
      </c>
      <c r="L265" s="4" t="s">
        <v>928</v>
      </c>
    </row>
    <row r="266" spans="1:12">
      <c r="A266" s="4">
        <v>265</v>
      </c>
      <c r="B266" s="4" t="s">
        <v>132</v>
      </c>
      <c r="C266" s="4" t="s">
        <v>745</v>
      </c>
      <c r="D266" s="4" t="s">
        <v>746</v>
      </c>
      <c r="E266" s="4" t="s">
        <v>1125</v>
      </c>
      <c r="F266" s="4" t="s">
        <v>1126</v>
      </c>
      <c r="G266" s="4" t="s">
        <v>752</v>
      </c>
      <c r="H266" s="4" t="s">
        <v>753</v>
      </c>
      <c r="I266" s="4" t="s">
        <v>754</v>
      </c>
      <c r="J266" s="4" t="s">
        <v>632</v>
      </c>
      <c r="K266" s="4" t="s">
        <v>626</v>
      </c>
      <c r="L266" s="4" t="s">
        <v>928</v>
      </c>
    </row>
    <row r="267" spans="1:12">
      <c r="A267" s="4">
        <v>266</v>
      </c>
      <c r="B267" s="4" t="s">
        <v>132</v>
      </c>
      <c r="C267" s="4" t="s">
        <v>745</v>
      </c>
      <c r="D267" s="4" t="s">
        <v>746</v>
      </c>
      <c r="E267" s="4" t="s">
        <v>1125</v>
      </c>
      <c r="F267" s="4" t="s">
        <v>1126</v>
      </c>
      <c r="G267" s="4" t="s">
        <v>752</v>
      </c>
      <c r="H267" s="4" t="s">
        <v>753</v>
      </c>
      <c r="I267" s="4" t="s">
        <v>754</v>
      </c>
      <c r="J267" s="4" t="s">
        <v>632</v>
      </c>
      <c r="K267" s="4" t="s">
        <v>786</v>
      </c>
      <c r="L267" s="4" t="s">
        <v>928</v>
      </c>
    </row>
    <row r="268" spans="1:12">
      <c r="A268" s="4">
        <v>267</v>
      </c>
      <c r="B268" s="4" t="s">
        <v>132</v>
      </c>
      <c r="C268" s="4" t="s">
        <v>745</v>
      </c>
      <c r="D268" s="4" t="s">
        <v>746</v>
      </c>
      <c r="E268" s="4" t="s">
        <v>1127</v>
      </c>
      <c r="F268" s="4" t="s">
        <v>1128</v>
      </c>
      <c r="G268" s="4" t="s">
        <v>752</v>
      </c>
      <c r="H268" s="4" t="s">
        <v>753</v>
      </c>
      <c r="I268" s="4" t="s">
        <v>754</v>
      </c>
      <c r="J268" s="4" t="s">
        <v>632</v>
      </c>
      <c r="K268" s="4" t="s">
        <v>626</v>
      </c>
      <c r="L268" s="4" t="s">
        <v>928</v>
      </c>
    </row>
    <row r="269" spans="1:12">
      <c r="A269" s="4">
        <v>268</v>
      </c>
      <c r="B269" s="4" t="s">
        <v>132</v>
      </c>
      <c r="C269" s="4" t="s">
        <v>745</v>
      </c>
      <c r="D269" s="4" t="s">
        <v>746</v>
      </c>
      <c r="E269" s="4" t="s">
        <v>1127</v>
      </c>
      <c r="F269" s="4" t="s">
        <v>1128</v>
      </c>
      <c r="G269" s="4" t="s">
        <v>752</v>
      </c>
      <c r="H269" s="4" t="s">
        <v>753</v>
      </c>
      <c r="I269" s="4" t="s">
        <v>754</v>
      </c>
      <c r="J269" s="4" t="s">
        <v>632</v>
      </c>
      <c r="K269" s="4" t="s">
        <v>786</v>
      </c>
      <c r="L269" s="4" t="s">
        <v>928</v>
      </c>
    </row>
    <row r="270" spans="1:12">
      <c r="A270" s="4">
        <v>269</v>
      </c>
      <c r="B270" s="4" t="s">
        <v>132</v>
      </c>
      <c r="C270" s="4" t="s">
        <v>745</v>
      </c>
      <c r="D270" s="4" t="s">
        <v>746</v>
      </c>
      <c r="E270" s="4" t="s">
        <v>1129</v>
      </c>
      <c r="F270" s="4" t="s">
        <v>1130</v>
      </c>
      <c r="G270" s="4" t="s">
        <v>752</v>
      </c>
      <c r="H270" s="4" t="s">
        <v>753</v>
      </c>
      <c r="I270" s="4" t="s">
        <v>754</v>
      </c>
      <c r="J270" s="4" t="s">
        <v>632</v>
      </c>
      <c r="K270" s="4" t="s">
        <v>626</v>
      </c>
      <c r="L270" s="4" t="s">
        <v>928</v>
      </c>
    </row>
    <row r="271" spans="1:12">
      <c r="A271" s="4">
        <v>270</v>
      </c>
      <c r="B271" s="4" t="s">
        <v>132</v>
      </c>
      <c r="C271" s="4" t="s">
        <v>745</v>
      </c>
      <c r="D271" s="4" t="s">
        <v>746</v>
      </c>
      <c r="E271" s="4" t="s">
        <v>1129</v>
      </c>
      <c r="F271" s="4" t="s">
        <v>1130</v>
      </c>
      <c r="G271" s="4" t="s">
        <v>752</v>
      </c>
      <c r="H271" s="4" t="s">
        <v>753</v>
      </c>
      <c r="I271" s="4" t="s">
        <v>754</v>
      </c>
      <c r="J271" s="4" t="s">
        <v>632</v>
      </c>
      <c r="K271" s="4" t="s">
        <v>786</v>
      </c>
      <c r="L271" s="4" t="s">
        <v>928</v>
      </c>
    </row>
    <row r="272" spans="1:12">
      <c r="A272" s="4">
        <v>271</v>
      </c>
      <c r="B272" s="4" t="s">
        <v>132</v>
      </c>
      <c r="C272" s="4" t="s">
        <v>745</v>
      </c>
      <c r="D272" s="4" t="s">
        <v>746</v>
      </c>
      <c r="E272" s="4" t="s">
        <v>1131</v>
      </c>
      <c r="F272" s="4" t="s">
        <v>1132</v>
      </c>
      <c r="G272" s="4" t="s">
        <v>752</v>
      </c>
      <c r="H272" s="4" t="s">
        <v>753</v>
      </c>
      <c r="I272" s="4" t="s">
        <v>754</v>
      </c>
      <c r="J272" s="4" t="s">
        <v>632</v>
      </c>
      <c r="K272" s="4" t="s">
        <v>626</v>
      </c>
      <c r="L272" s="4" t="s">
        <v>928</v>
      </c>
    </row>
    <row r="273" spans="1:12">
      <c r="A273" s="4">
        <v>272</v>
      </c>
      <c r="B273" s="4" t="s">
        <v>132</v>
      </c>
      <c r="C273" s="4" t="s">
        <v>745</v>
      </c>
      <c r="D273" s="4" t="s">
        <v>746</v>
      </c>
      <c r="E273" s="4" t="s">
        <v>1131</v>
      </c>
      <c r="F273" s="4" t="s">
        <v>1132</v>
      </c>
      <c r="G273" s="4" t="s">
        <v>752</v>
      </c>
      <c r="H273" s="4" t="s">
        <v>753</v>
      </c>
      <c r="I273" s="4" t="s">
        <v>754</v>
      </c>
      <c r="J273" s="4" t="s">
        <v>632</v>
      </c>
      <c r="K273" s="4" t="s">
        <v>786</v>
      </c>
      <c r="L273" s="4" t="s">
        <v>928</v>
      </c>
    </row>
    <row r="274" spans="1:12">
      <c r="A274" s="4">
        <v>273</v>
      </c>
      <c r="B274" s="4" t="s">
        <v>132</v>
      </c>
      <c r="C274" s="4" t="s">
        <v>745</v>
      </c>
      <c r="D274" s="4" t="s">
        <v>746</v>
      </c>
      <c r="E274" s="4" t="s">
        <v>1133</v>
      </c>
      <c r="F274" s="4" t="s">
        <v>1134</v>
      </c>
      <c r="G274" s="4" t="s">
        <v>752</v>
      </c>
      <c r="H274" s="4" t="s">
        <v>753</v>
      </c>
      <c r="I274" s="4" t="s">
        <v>754</v>
      </c>
      <c r="J274" s="4" t="s">
        <v>632</v>
      </c>
      <c r="K274" s="4" t="s">
        <v>626</v>
      </c>
      <c r="L274" s="4" t="s">
        <v>928</v>
      </c>
    </row>
    <row r="275" spans="1:12">
      <c r="A275" s="4">
        <v>274</v>
      </c>
      <c r="B275" s="4" t="s">
        <v>132</v>
      </c>
      <c r="C275" s="4" t="s">
        <v>745</v>
      </c>
      <c r="D275" s="4" t="s">
        <v>746</v>
      </c>
      <c r="E275" s="4" t="s">
        <v>1133</v>
      </c>
      <c r="F275" s="4" t="s">
        <v>1134</v>
      </c>
      <c r="G275" s="4" t="s">
        <v>752</v>
      </c>
      <c r="H275" s="4" t="s">
        <v>753</v>
      </c>
      <c r="I275" s="4" t="s">
        <v>754</v>
      </c>
      <c r="J275" s="4" t="s">
        <v>632</v>
      </c>
      <c r="K275" s="4" t="s">
        <v>786</v>
      </c>
      <c r="L275" s="4" t="s">
        <v>928</v>
      </c>
    </row>
    <row r="276" spans="1:12">
      <c r="A276" s="4">
        <v>275</v>
      </c>
      <c r="B276" s="4" t="s">
        <v>132</v>
      </c>
      <c r="C276" s="4" t="s">
        <v>660</v>
      </c>
      <c r="D276" s="4" t="s">
        <v>661</v>
      </c>
      <c r="E276" s="4" t="s">
        <v>1135</v>
      </c>
      <c r="F276" s="4" t="s">
        <v>1136</v>
      </c>
      <c r="G276" s="4" t="s">
        <v>715</v>
      </c>
      <c r="H276" s="4" t="s">
        <v>487</v>
      </c>
      <c r="I276" s="4" t="s">
        <v>716</v>
      </c>
      <c r="J276" s="4" t="s">
        <v>717</v>
      </c>
      <c r="K276" s="4" t="s">
        <v>626</v>
      </c>
      <c r="L276" s="4" t="s">
        <v>928</v>
      </c>
    </row>
    <row r="277" spans="1:12">
      <c r="A277" s="4">
        <v>276</v>
      </c>
      <c r="B277" s="4" t="s">
        <v>132</v>
      </c>
      <c r="C277" s="4" t="s">
        <v>660</v>
      </c>
      <c r="D277" s="4" t="s">
        <v>661</v>
      </c>
      <c r="E277" s="4" t="s">
        <v>1135</v>
      </c>
      <c r="F277" s="4" t="s">
        <v>1136</v>
      </c>
      <c r="G277" s="4" t="s">
        <v>715</v>
      </c>
      <c r="H277" s="4" t="s">
        <v>487</v>
      </c>
      <c r="I277" s="4" t="s">
        <v>716</v>
      </c>
      <c r="J277" s="4" t="s">
        <v>717</v>
      </c>
      <c r="K277" s="4" t="s">
        <v>786</v>
      </c>
      <c r="L277" s="4" t="s">
        <v>928</v>
      </c>
    </row>
    <row r="278" spans="1:12">
      <c r="A278" s="4">
        <v>277</v>
      </c>
      <c r="B278" s="4" t="s">
        <v>132</v>
      </c>
      <c r="C278" s="4" t="s">
        <v>660</v>
      </c>
      <c r="D278" s="4" t="s">
        <v>661</v>
      </c>
      <c r="E278" s="4" t="s">
        <v>1137</v>
      </c>
      <c r="F278" s="4" t="s">
        <v>1138</v>
      </c>
      <c r="G278" s="4" t="s">
        <v>715</v>
      </c>
      <c r="H278" s="4" t="s">
        <v>487</v>
      </c>
      <c r="I278" s="4" t="s">
        <v>716</v>
      </c>
      <c r="J278" s="4" t="s">
        <v>717</v>
      </c>
      <c r="K278" s="4" t="s">
        <v>626</v>
      </c>
      <c r="L278" s="4" t="s">
        <v>928</v>
      </c>
    </row>
    <row r="279" spans="1:12">
      <c r="A279" s="4">
        <v>278</v>
      </c>
      <c r="B279" s="4" t="s">
        <v>132</v>
      </c>
      <c r="C279" s="4" t="s">
        <v>660</v>
      </c>
      <c r="D279" s="4" t="s">
        <v>661</v>
      </c>
      <c r="E279" s="4" t="s">
        <v>1137</v>
      </c>
      <c r="F279" s="4" t="s">
        <v>1138</v>
      </c>
      <c r="G279" s="4" t="s">
        <v>715</v>
      </c>
      <c r="H279" s="4" t="s">
        <v>487</v>
      </c>
      <c r="I279" s="4" t="s">
        <v>716</v>
      </c>
      <c r="J279" s="4" t="s">
        <v>717</v>
      </c>
      <c r="K279" s="4" t="s">
        <v>786</v>
      </c>
      <c r="L279" s="4" t="s">
        <v>928</v>
      </c>
    </row>
    <row r="280" spans="1:12">
      <c r="A280" s="4">
        <v>279</v>
      </c>
      <c r="B280" s="4" t="s">
        <v>132</v>
      </c>
      <c r="C280" s="4" t="s">
        <v>660</v>
      </c>
      <c r="D280" s="4" t="s">
        <v>661</v>
      </c>
      <c r="E280" s="4" t="s">
        <v>1139</v>
      </c>
      <c r="F280" s="4" t="s">
        <v>1140</v>
      </c>
      <c r="G280" s="4" t="s">
        <v>715</v>
      </c>
      <c r="H280" s="4" t="s">
        <v>487</v>
      </c>
      <c r="I280" s="4" t="s">
        <v>716</v>
      </c>
      <c r="J280" s="4" t="s">
        <v>717</v>
      </c>
      <c r="K280" s="4" t="s">
        <v>626</v>
      </c>
      <c r="L280" s="4" t="s">
        <v>928</v>
      </c>
    </row>
    <row r="281" spans="1:12">
      <c r="A281" s="4">
        <v>280</v>
      </c>
      <c r="B281" s="4" t="s">
        <v>132</v>
      </c>
      <c r="C281" s="4" t="s">
        <v>660</v>
      </c>
      <c r="D281" s="4" t="s">
        <v>661</v>
      </c>
      <c r="E281" s="4" t="s">
        <v>1139</v>
      </c>
      <c r="F281" s="4" t="s">
        <v>1140</v>
      </c>
      <c r="G281" s="4" t="s">
        <v>715</v>
      </c>
      <c r="H281" s="4" t="s">
        <v>487</v>
      </c>
      <c r="I281" s="4" t="s">
        <v>716</v>
      </c>
      <c r="J281" s="4" t="s">
        <v>717</v>
      </c>
      <c r="K281" s="4" t="s">
        <v>786</v>
      </c>
      <c r="L281" s="4" t="s">
        <v>928</v>
      </c>
    </row>
    <row r="282" spans="1:12">
      <c r="A282" s="4">
        <v>281</v>
      </c>
      <c r="B282" s="4" t="s">
        <v>132</v>
      </c>
      <c r="C282" s="4" t="s">
        <v>660</v>
      </c>
      <c r="D282" s="4" t="s">
        <v>661</v>
      </c>
      <c r="E282" s="4" t="s">
        <v>1141</v>
      </c>
      <c r="F282" s="4" t="s">
        <v>1142</v>
      </c>
      <c r="G282" s="4" t="s">
        <v>715</v>
      </c>
      <c r="H282" s="4" t="s">
        <v>487</v>
      </c>
      <c r="I282" s="4" t="s">
        <v>716</v>
      </c>
      <c r="J282" s="4" t="s">
        <v>717</v>
      </c>
      <c r="K282" s="4" t="s">
        <v>626</v>
      </c>
      <c r="L282" s="4" t="s">
        <v>928</v>
      </c>
    </row>
    <row r="283" spans="1:12">
      <c r="A283" s="4">
        <v>282</v>
      </c>
      <c r="B283" s="4" t="s">
        <v>132</v>
      </c>
      <c r="C283" s="4" t="s">
        <v>660</v>
      </c>
      <c r="D283" s="4" t="s">
        <v>661</v>
      </c>
      <c r="E283" s="4" t="s">
        <v>1141</v>
      </c>
      <c r="F283" s="4" t="s">
        <v>1142</v>
      </c>
      <c r="G283" s="4" t="s">
        <v>715</v>
      </c>
      <c r="H283" s="4" t="s">
        <v>487</v>
      </c>
      <c r="I283" s="4" t="s">
        <v>716</v>
      </c>
      <c r="J283" s="4" t="s">
        <v>717</v>
      </c>
      <c r="K283" s="4" t="s">
        <v>786</v>
      </c>
      <c r="L283" s="4" t="s">
        <v>928</v>
      </c>
    </row>
    <row r="284" spans="1:12">
      <c r="A284" s="4">
        <v>283</v>
      </c>
      <c r="B284" s="4" t="s">
        <v>132</v>
      </c>
      <c r="C284" s="4" t="s">
        <v>660</v>
      </c>
      <c r="D284" s="4" t="s">
        <v>661</v>
      </c>
      <c r="E284" s="4" t="s">
        <v>1143</v>
      </c>
      <c r="F284" s="4" t="s">
        <v>1144</v>
      </c>
      <c r="G284" s="4" t="s">
        <v>715</v>
      </c>
      <c r="H284" s="4" t="s">
        <v>487</v>
      </c>
      <c r="I284" s="4" t="s">
        <v>716</v>
      </c>
      <c r="J284" s="4" t="s">
        <v>717</v>
      </c>
      <c r="K284" s="4" t="s">
        <v>626</v>
      </c>
      <c r="L284" s="4" t="s">
        <v>928</v>
      </c>
    </row>
    <row r="285" spans="1:12">
      <c r="A285" s="4">
        <v>284</v>
      </c>
      <c r="B285" s="4" t="s">
        <v>132</v>
      </c>
      <c r="C285" s="4" t="s">
        <v>660</v>
      </c>
      <c r="D285" s="4" t="s">
        <v>661</v>
      </c>
      <c r="E285" s="4" t="s">
        <v>1143</v>
      </c>
      <c r="F285" s="4" t="s">
        <v>1144</v>
      </c>
      <c r="G285" s="4" t="s">
        <v>715</v>
      </c>
      <c r="H285" s="4" t="s">
        <v>487</v>
      </c>
      <c r="I285" s="4" t="s">
        <v>716</v>
      </c>
      <c r="J285" s="4" t="s">
        <v>717</v>
      </c>
      <c r="K285" s="4" t="s">
        <v>786</v>
      </c>
      <c r="L285" s="4" t="s">
        <v>928</v>
      </c>
    </row>
    <row r="286" spans="1:12">
      <c r="A286" s="4">
        <v>285</v>
      </c>
      <c r="B286" s="4" t="s">
        <v>132</v>
      </c>
      <c r="C286" s="4" t="s">
        <v>660</v>
      </c>
      <c r="D286" s="4" t="s">
        <v>661</v>
      </c>
      <c r="E286" s="4" t="s">
        <v>1145</v>
      </c>
      <c r="F286" s="4" t="s">
        <v>1146</v>
      </c>
      <c r="G286" s="4" t="s">
        <v>715</v>
      </c>
      <c r="H286" s="4" t="s">
        <v>487</v>
      </c>
      <c r="I286" s="4" t="s">
        <v>716</v>
      </c>
      <c r="J286" s="4" t="s">
        <v>717</v>
      </c>
      <c r="K286" s="4" t="s">
        <v>626</v>
      </c>
      <c r="L286" s="4" t="s">
        <v>928</v>
      </c>
    </row>
    <row r="287" spans="1:12">
      <c r="A287" s="4">
        <v>286</v>
      </c>
      <c r="B287" s="4" t="s">
        <v>132</v>
      </c>
      <c r="C287" s="4" t="s">
        <v>660</v>
      </c>
      <c r="D287" s="4" t="s">
        <v>661</v>
      </c>
      <c r="E287" s="4" t="s">
        <v>1145</v>
      </c>
      <c r="F287" s="4" t="s">
        <v>1146</v>
      </c>
      <c r="G287" s="4" t="s">
        <v>715</v>
      </c>
      <c r="H287" s="4" t="s">
        <v>487</v>
      </c>
      <c r="I287" s="4" t="s">
        <v>716</v>
      </c>
      <c r="J287" s="4" t="s">
        <v>717</v>
      </c>
      <c r="K287" s="4" t="s">
        <v>786</v>
      </c>
      <c r="L287" s="4" t="s">
        <v>928</v>
      </c>
    </row>
    <row r="288" spans="1:12">
      <c r="A288" s="4">
        <v>287</v>
      </c>
      <c r="B288" s="4" t="s">
        <v>132</v>
      </c>
      <c r="C288" s="4" t="s">
        <v>660</v>
      </c>
      <c r="D288" s="4" t="s">
        <v>661</v>
      </c>
      <c r="E288" s="4" t="s">
        <v>660</v>
      </c>
      <c r="F288" s="4" t="s">
        <v>661</v>
      </c>
      <c r="G288" s="4" t="s">
        <v>791</v>
      </c>
      <c r="H288" s="4" t="s">
        <v>1499</v>
      </c>
      <c r="I288" s="4" t="s">
        <v>792</v>
      </c>
      <c r="J288" s="4" t="s">
        <v>717</v>
      </c>
      <c r="K288" s="4" t="s">
        <v>626</v>
      </c>
      <c r="L288" s="4" t="s">
        <v>928</v>
      </c>
    </row>
    <row r="289" spans="1:12">
      <c r="A289" s="4">
        <v>288</v>
      </c>
      <c r="B289" s="4" t="s">
        <v>132</v>
      </c>
      <c r="C289" s="4" t="s">
        <v>660</v>
      </c>
      <c r="D289" s="4" t="s">
        <v>661</v>
      </c>
      <c r="E289" s="4" t="s">
        <v>660</v>
      </c>
      <c r="F289" s="4" t="s">
        <v>661</v>
      </c>
      <c r="G289" s="4" t="s">
        <v>1632</v>
      </c>
      <c r="H289" s="4" t="s">
        <v>1633</v>
      </c>
      <c r="I289" s="4" t="s">
        <v>1634</v>
      </c>
      <c r="J289" s="4" t="s">
        <v>717</v>
      </c>
      <c r="K289" s="4" t="s">
        <v>626</v>
      </c>
      <c r="L289" s="4" t="s">
        <v>928</v>
      </c>
    </row>
    <row r="290" spans="1:12">
      <c r="A290" s="4">
        <v>289</v>
      </c>
      <c r="B290" s="4" t="s">
        <v>132</v>
      </c>
      <c r="C290" s="4" t="s">
        <v>660</v>
      </c>
      <c r="D290" s="4" t="s">
        <v>661</v>
      </c>
      <c r="E290" s="4" t="s">
        <v>660</v>
      </c>
      <c r="F290" s="4" t="s">
        <v>661</v>
      </c>
      <c r="G290" s="4" t="s">
        <v>1635</v>
      </c>
      <c r="H290" s="4" t="s">
        <v>1636</v>
      </c>
      <c r="I290" s="4" t="s">
        <v>1637</v>
      </c>
      <c r="J290" s="4" t="s">
        <v>291</v>
      </c>
      <c r="K290" s="4" t="s">
        <v>626</v>
      </c>
      <c r="L290" s="4" t="s">
        <v>928</v>
      </c>
    </row>
    <row r="291" spans="1:12">
      <c r="A291" s="4">
        <v>290</v>
      </c>
      <c r="B291" s="4" t="s">
        <v>132</v>
      </c>
      <c r="C291" s="4" t="s">
        <v>660</v>
      </c>
      <c r="D291" s="4" t="s">
        <v>661</v>
      </c>
      <c r="E291" s="4" t="s">
        <v>660</v>
      </c>
      <c r="F291" s="4" t="s">
        <v>661</v>
      </c>
      <c r="G291" s="4" t="s">
        <v>1635</v>
      </c>
      <c r="H291" s="4" t="s">
        <v>1636</v>
      </c>
      <c r="I291" s="4" t="s">
        <v>1637</v>
      </c>
      <c r="J291" s="4" t="s">
        <v>291</v>
      </c>
      <c r="K291" s="4" t="s">
        <v>786</v>
      </c>
      <c r="L291" s="4" t="s">
        <v>928</v>
      </c>
    </row>
    <row r="292" spans="1:12">
      <c r="A292" s="4">
        <v>291</v>
      </c>
      <c r="B292" s="4" t="s">
        <v>132</v>
      </c>
      <c r="C292" s="4" t="s">
        <v>660</v>
      </c>
      <c r="D292" s="4" t="s">
        <v>661</v>
      </c>
      <c r="E292" s="4" t="s">
        <v>660</v>
      </c>
      <c r="F292" s="4" t="s">
        <v>661</v>
      </c>
      <c r="G292" s="4" t="s">
        <v>715</v>
      </c>
      <c r="H292" s="4" t="s">
        <v>487</v>
      </c>
      <c r="I292" s="4" t="s">
        <v>716</v>
      </c>
      <c r="J292" s="4" t="s">
        <v>717</v>
      </c>
      <c r="K292" s="4" t="s">
        <v>626</v>
      </c>
      <c r="L292" s="4" t="s">
        <v>928</v>
      </c>
    </row>
    <row r="293" spans="1:12">
      <c r="A293" s="4">
        <v>292</v>
      </c>
      <c r="B293" s="4" t="s">
        <v>132</v>
      </c>
      <c r="C293" s="4" t="s">
        <v>660</v>
      </c>
      <c r="D293" s="4" t="s">
        <v>661</v>
      </c>
      <c r="E293" s="4" t="s">
        <v>660</v>
      </c>
      <c r="F293" s="4" t="s">
        <v>661</v>
      </c>
      <c r="G293" s="4" t="s">
        <v>715</v>
      </c>
      <c r="H293" s="4" t="s">
        <v>487</v>
      </c>
      <c r="I293" s="4" t="s">
        <v>716</v>
      </c>
      <c r="J293" s="4" t="s">
        <v>717</v>
      </c>
      <c r="K293" s="4" t="s">
        <v>786</v>
      </c>
      <c r="L293" s="4" t="s">
        <v>928</v>
      </c>
    </row>
    <row r="294" spans="1:12">
      <c r="A294" s="4">
        <v>293</v>
      </c>
      <c r="B294" s="4" t="s">
        <v>132</v>
      </c>
      <c r="C294" s="4" t="s">
        <v>660</v>
      </c>
      <c r="D294" s="4" t="s">
        <v>661</v>
      </c>
      <c r="E294" s="4" t="s">
        <v>660</v>
      </c>
      <c r="F294" s="4" t="s">
        <v>661</v>
      </c>
      <c r="G294" s="4" t="s">
        <v>824</v>
      </c>
      <c r="H294" s="4" t="s">
        <v>825</v>
      </c>
      <c r="I294" s="4" t="s">
        <v>826</v>
      </c>
      <c r="J294" s="4" t="s">
        <v>717</v>
      </c>
      <c r="K294" s="4" t="s">
        <v>626</v>
      </c>
      <c r="L294" s="4" t="s">
        <v>928</v>
      </c>
    </row>
    <row r="295" spans="1:12">
      <c r="A295" s="4">
        <v>294</v>
      </c>
      <c r="B295" s="4" t="s">
        <v>132</v>
      </c>
      <c r="C295" s="4" t="s">
        <v>660</v>
      </c>
      <c r="D295" s="4" t="s">
        <v>661</v>
      </c>
      <c r="E295" s="4" t="s">
        <v>1147</v>
      </c>
      <c r="F295" s="4" t="s">
        <v>1148</v>
      </c>
      <c r="G295" s="4" t="s">
        <v>715</v>
      </c>
      <c r="H295" s="4" t="s">
        <v>487</v>
      </c>
      <c r="I295" s="4" t="s">
        <v>716</v>
      </c>
      <c r="J295" s="4" t="s">
        <v>717</v>
      </c>
      <c r="K295" s="4" t="s">
        <v>626</v>
      </c>
      <c r="L295" s="4" t="s">
        <v>928</v>
      </c>
    </row>
    <row r="296" spans="1:12">
      <c r="A296" s="4">
        <v>295</v>
      </c>
      <c r="B296" s="4" t="s">
        <v>132</v>
      </c>
      <c r="C296" s="4" t="s">
        <v>660</v>
      </c>
      <c r="D296" s="4" t="s">
        <v>661</v>
      </c>
      <c r="E296" s="4" t="s">
        <v>1147</v>
      </c>
      <c r="F296" s="4" t="s">
        <v>1148</v>
      </c>
      <c r="G296" s="4" t="s">
        <v>715</v>
      </c>
      <c r="H296" s="4" t="s">
        <v>487</v>
      </c>
      <c r="I296" s="4" t="s">
        <v>716</v>
      </c>
      <c r="J296" s="4" t="s">
        <v>717</v>
      </c>
      <c r="K296" s="4" t="s">
        <v>786</v>
      </c>
      <c r="L296" s="4" t="s">
        <v>928</v>
      </c>
    </row>
    <row r="297" spans="1:12">
      <c r="A297" s="4">
        <v>296</v>
      </c>
      <c r="B297" s="4" t="s">
        <v>132</v>
      </c>
      <c r="C297" s="4" t="s">
        <v>660</v>
      </c>
      <c r="D297" s="4" t="s">
        <v>661</v>
      </c>
      <c r="E297" s="4" t="s">
        <v>1149</v>
      </c>
      <c r="F297" s="4" t="s">
        <v>1150</v>
      </c>
      <c r="G297" s="4" t="s">
        <v>715</v>
      </c>
      <c r="H297" s="4" t="s">
        <v>487</v>
      </c>
      <c r="I297" s="4" t="s">
        <v>716</v>
      </c>
      <c r="J297" s="4" t="s">
        <v>717</v>
      </c>
      <c r="K297" s="4" t="s">
        <v>626</v>
      </c>
      <c r="L297" s="4" t="s">
        <v>928</v>
      </c>
    </row>
    <row r="298" spans="1:12">
      <c r="A298" s="4">
        <v>297</v>
      </c>
      <c r="B298" s="4" t="s">
        <v>132</v>
      </c>
      <c r="C298" s="4" t="s">
        <v>660</v>
      </c>
      <c r="D298" s="4" t="s">
        <v>661</v>
      </c>
      <c r="E298" s="4" t="s">
        <v>1149</v>
      </c>
      <c r="F298" s="4" t="s">
        <v>1150</v>
      </c>
      <c r="G298" s="4" t="s">
        <v>715</v>
      </c>
      <c r="H298" s="4" t="s">
        <v>487</v>
      </c>
      <c r="I298" s="4" t="s">
        <v>716</v>
      </c>
      <c r="J298" s="4" t="s">
        <v>717</v>
      </c>
      <c r="K298" s="4" t="s">
        <v>786</v>
      </c>
      <c r="L298" s="4" t="s">
        <v>928</v>
      </c>
    </row>
    <row r="299" spans="1:12">
      <c r="A299" s="4">
        <v>298</v>
      </c>
      <c r="B299" s="4" t="s">
        <v>132</v>
      </c>
      <c r="C299" s="4" t="s">
        <v>660</v>
      </c>
      <c r="D299" s="4" t="s">
        <v>661</v>
      </c>
      <c r="E299" s="4" t="s">
        <v>1151</v>
      </c>
      <c r="F299" s="4" t="s">
        <v>1152</v>
      </c>
      <c r="G299" s="4" t="s">
        <v>715</v>
      </c>
      <c r="H299" s="4" t="s">
        <v>487</v>
      </c>
      <c r="I299" s="4" t="s">
        <v>716</v>
      </c>
      <c r="J299" s="4" t="s">
        <v>717</v>
      </c>
      <c r="K299" s="4" t="s">
        <v>626</v>
      </c>
      <c r="L299" s="4" t="s">
        <v>928</v>
      </c>
    </row>
    <row r="300" spans="1:12">
      <c r="A300" s="4">
        <v>299</v>
      </c>
      <c r="B300" s="4" t="s">
        <v>132</v>
      </c>
      <c r="C300" s="4" t="s">
        <v>660</v>
      </c>
      <c r="D300" s="4" t="s">
        <v>661</v>
      </c>
      <c r="E300" s="4" t="s">
        <v>1151</v>
      </c>
      <c r="F300" s="4" t="s">
        <v>1152</v>
      </c>
      <c r="G300" s="4" t="s">
        <v>715</v>
      </c>
      <c r="H300" s="4" t="s">
        <v>487</v>
      </c>
      <c r="I300" s="4" t="s">
        <v>716</v>
      </c>
      <c r="J300" s="4" t="s">
        <v>717</v>
      </c>
      <c r="K300" s="4" t="s">
        <v>786</v>
      </c>
      <c r="L300" s="4" t="s">
        <v>928</v>
      </c>
    </row>
    <row r="301" spans="1:12">
      <c r="A301" s="4">
        <v>300</v>
      </c>
      <c r="B301" s="4" t="s">
        <v>132</v>
      </c>
      <c r="C301" s="4" t="s">
        <v>660</v>
      </c>
      <c r="D301" s="4" t="s">
        <v>661</v>
      </c>
      <c r="E301" s="4" t="s">
        <v>1155</v>
      </c>
      <c r="F301" s="4" t="s">
        <v>1156</v>
      </c>
      <c r="G301" s="4" t="s">
        <v>715</v>
      </c>
      <c r="H301" s="4" t="s">
        <v>487</v>
      </c>
      <c r="I301" s="4" t="s">
        <v>716</v>
      </c>
      <c r="J301" s="4" t="s">
        <v>717</v>
      </c>
      <c r="K301" s="4" t="s">
        <v>626</v>
      </c>
      <c r="L301" s="4" t="s">
        <v>928</v>
      </c>
    </row>
    <row r="302" spans="1:12">
      <c r="A302" s="4">
        <v>301</v>
      </c>
      <c r="B302" s="4" t="s">
        <v>132</v>
      </c>
      <c r="C302" s="4" t="s">
        <v>660</v>
      </c>
      <c r="D302" s="4" t="s">
        <v>661</v>
      </c>
      <c r="E302" s="4" t="s">
        <v>1155</v>
      </c>
      <c r="F302" s="4" t="s">
        <v>1156</v>
      </c>
      <c r="G302" s="4" t="s">
        <v>715</v>
      </c>
      <c r="H302" s="4" t="s">
        <v>487</v>
      </c>
      <c r="I302" s="4" t="s">
        <v>716</v>
      </c>
      <c r="J302" s="4" t="s">
        <v>717</v>
      </c>
      <c r="K302" s="4" t="s">
        <v>786</v>
      </c>
      <c r="L302" s="4" t="s">
        <v>928</v>
      </c>
    </row>
    <row r="303" spans="1:12">
      <c r="A303" s="4">
        <v>302</v>
      </c>
      <c r="B303" s="4" t="s">
        <v>132</v>
      </c>
      <c r="C303" s="4" t="s">
        <v>660</v>
      </c>
      <c r="D303" s="4" t="s">
        <v>661</v>
      </c>
      <c r="E303" s="4" t="s">
        <v>1159</v>
      </c>
      <c r="F303" s="4" t="s">
        <v>1160</v>
      </c>
      <c r="G303" s="4" t="s">
        <v>715</v>
      </c>
      <c r="H303" s="4" t="s">
        <v>487</v>
      </c>
      <c r="I303" s="4" t="s">
        <v>716</v>
      </c>
      <c r="J303" s="4" t="s">
        <v>717</v>
      </c>
      <c r="K303" s="4" t="s">
        <v>626</v>
      </c>
      <c r="L303" s="4" t="s">
        <v>928</v>
      </c>
    </row>
    <row r="304" spans="1:12">
      <c r="A304" s="4">
        <v>303</v>
      </c>
      <c r="B304" s="4" t="s">
        <v>132</v>
      </c>
      <c r="C304" s="4" t="s">
        <v>660</v>
      </c>
      <c r="D304" s="4" t="s">
        <v>661</v>
      </c>
      <c r="E304" s="4" t="s">
        <v>1159</v>
      </c>
      <c r="F304" s="4" t="s">
        <v>1160</v>
      </c>
      <c r="G304" s="4" t="s">
        <v>715</v>
      </c>
      <c r="H304" s="4" t="s">
        <v>487</v>
      </c>
      <c r="I304" s="4" t="s">
        <v>716</v>
      </c>
      <c r="J304" s="4" t="s">
        <v>717</v>
      </c>
      <c r="K304" s="4" t="s">
        <v>786</v>
      </c>
      <c r="L304" s="4" t="s">
        <v>928</v>
      </c>
    </row>
    <row r="305" spans="1:12">
      <c r="A305" s="4">
        <v>304</v>
      </c>
      <c r="B305" s="4" t="s">
        <v>132</v>
      </c>
      <c r="C305" s="4" t="s">
        <v>660</v>
      </c>
      <c r="D305" s="4" t="s">
        <v>661</v>
      </c>
      <c r="E305" s="4" t="s">
        <v>1161</v>
      </c>
      <c r="F305" s="4" t="s">
        <v>1162</v>
      </c>
      <c r="G305" s="4" t="s">
        <v>715</v>
      </c>
      <c r="H305" s="4" t="s">
        <v>487</v>
      </c>
      <c r="I305" s="4" t="s">
        <v>716</v>
      </c>
      <c r="J305" s="4" t="s">
        <v>717</v>
      </c>
      <c r="K305" s="4" t="s">
        <v>626</v>
      </c>
      <c r="L305" s="4" t="s">
        <v>928</v>
      </c>
    </row>
    <row r="306" spans="1:12">
      <c r="A306" s="4">
        <v>305</v>
      </c>
      <c r="B306" s="4" t="s">
        <v>132</v>
      </c>
      <c r="C306" s="4" t="s">
        <v>660</v>
      </c>
      <c r="D306" s="4" t="s">
        <v>661</v>
      </c>
      <c r="E306" s="4" t="s">
        <v>1161</v>
      </c>
      <c r="F306" s="4" t="s">
        <v>1162</v>
      </c>
      <c r="G306" s="4" t="s">
        <v>715</v>
      </c>
      <c r="H306" s="4" t="s">
        <v>487</v>
      </c>
      <c r="I306" s="4" t="s">
        <v>716</v>
      </c>
      <c r="J306" s="4" t="s">
        <v>717</v>
      </c>
      <c r="K306" s="4" t="s">
        <v>786</v>
      </c>
      <c r="L306" s="4" t="s">
        <v>928</v>
      </c>
    </row>
    <row r="307" spans="1:12">
      <c r="A307" s="4">
        <v>306</v>
      </c>
      <c r="B307" s="4" t="s">
        <v>132</v>
      </c>
      <c r="C307" s="4" t="s">
        <v>660</v>
      </c>
      <c r="D307" s="4" t="s">
        <v>661</v>
      </c>
      <c r="E307" s="4" t="s">
        <v>1163</v>
      </c>
      <c r="F307" s="4" t="s">
        <v>1164</v>
      </c>
      <c r="G307" s="4" t="s">
        <v>715</v>
      </c>
      <c r="H307" s="4" t="s">
        <v>487</v>
      </c>
      <c r="I307" s="4" t="s">
        <v>716</v>
      </c>
      <c r="J307" s="4" t="s">
        <v>717</v>
      </c>
      <c r="K307" s="4" t="s">
        <v>626</v>
      </c>
      <c r="L307" s="4" t="s">
        <v>928</v>
      </c>
    </row>
    <row r="308" spans="1:12">
      <c r="A308" s="4">
        <v>307</v>
      </c>
      <c r="B308" s="4" t="s">
        <v>132</v>
      </c>
      <c r="C308" s="4" t="s">
        <v>660</v>
      </c>
      <c r="D308" s="4" t="s">
        <v>661</v>
      </c>
      <c r="E308" s="4" t="s">
        <v>1163</v>
      </c>
      <c r="F308" s="4" t="s">
        <v>1164</v>
      </c>
      <c r="G308" s="4" t="s">
        <v>715</v>
      </c>
      <c r="H308" s="4" t="s">
        <v>487</v>
      </c>
      <c r="I308" s="4" t="s">
        <v>716</v>
      </c>
      <c r="J308" s="4" t="s">
        <v>717</v>
      </c>
      <c r="K308" s="4" t="s">
        <v>786</v>
      </c>
      <c r="L308" s="4" t="s">
        <v>928</v>
      </c>
    </row>
    <row r="309" spans="1:12">
      <c r="A309" s="4">
        <v>308</v>
      </c>
      <c r="B309" s="4" t="s">
        <v>132</v>
      </c>
      <c r="C309" s="4" t="s">
        <v>660</v>
      </c>
      <c r="D309" s="4" t="s">
        <v>661</v>
      </c>
      <c r="E309" s="4" t="s">
        <v>1165</v>
      </c>
      <c r="F309" s="4" t="s">
        <v>1166</v>
      </c>
      <c r="G309" s="4" t="s">
        <v>715</v>
      </c>
      <c r="H309" s="4" t="s">
        <v>487</v>
      </c>
      <c r="I309" s="4" t="s">
        <v>716</v>
      </c>
      <c r="J309" s="4" t="s">
        <v>717</v>
      </c>
      <c r="K309" s="4" t="s">
        <v>626</v>
      </c>
      <c r="L309" s="4" t="s">
        <v>928</v>
      </c>
    </row>
    <row r="310" spans="1:12">
      <c r="A310" s="4">
        <v>309</v>
      </c>
      <c r="B310" s="4" t="s">
        <v>132</v>
      </c>
      <c r="C310" s="4" t="s">
        <v>660</v>
      </c>
      <c r="D310" s="4" t="s">
        <v>661</v>
      </c>
      <c r="E310" s="4" t="s">
        <v>1165</v>
      </c>
      <c r="F310" s="4" t="s">
        <v>1166</v>
      </c>
      <c r="G310" s="4" t="s">
        <v>715</v>
      </c>
      <c r="H310" s="4" t="s">
        <v>487</v>
      </c>
      <c r="I310" s="4" t="s">
        <v>716</v>
      </c>
      <c r="J310" s="4" t="s">
        <v>717</v>
      </c>
      <c r="K310" s="4" t="s">
        <v>786</v>
      </c>
      <c r="L310" s="4" t="s">
        <v>928</v>
      </c>
    </row>
    <row r="311" spans="1:12">
      <c r="A311" s="4">
        <v>310</v>
      </c>
      <c r="B311" s="4" t="s">
        <v>132</v>
      </c>
      <c r="C311" s="4" t="s">
        <v>660</v>
      </c>
      <c r="D311" s="4" t="s">
        <v>661</v>
      </c>
      <c r="E311" s="4" t="s">
        <v>1167</v>
      </c>
      <c r="F311" s="4" t="s">
        <v>1168</v>
      </c>
      <c r="G311" s="4" t="s">
        <v>715</v>
      </c>
      <c r="H311" s="4" t="s">
        <v>487</v>
      </c>
      <c r="I311" s="4" t="s">
        <v>716</v>
      </c>
      <c r="J311" s="4" t="s">
        <v>717</v>
      </c>
      <c r="K311" s="4" t="s">
        <v>626</v>
      </c>
      <c r="L311" s="4" t="s">
        <v>928</v>
      </c>
    </row>
    <row r="312" spans="1:12">
      <c r="A312" s="4">
        <v>311</v>
      </c>
      <c r="B312" s="4" t="s">
        <v>132</v>
      </c>
      <c r="C312" s="4" t="s">
        <v>660</v>
      </c>
      <c r="D312" s="4" t="s">
        <v>661</v>
      </c>
      <c r="E312" s="4" t="s">
        <v>1169</v>
      </c>
      <c r="F312" s="4" t="s">
        <v>1170</v>
      </c>
      <c r="G312" s="4" t="s">
        <v>715</v>
      </c>
      <c r="H312" s="4" t="s">
        <v>487</v>
      </c>
      <c r="I312" s="4" t="s">
        <v>716</v>
      </c>
      <c r="J312" s="4" t="s">
        <v>717</v>
      </c>
      <c r="K312" s="4" t="s">
        <v>626</v>
      </c>
      <c r="L312" s="4" t="s">
        <v>928</v>
      </c>
    </row>
    <row r="313" spans="1:12">
      <c r="A313" s="4">
        <v>312</v>
      </c>
      <c r="B313" s="4" t="s">
        <v>132</v>
      </c>
      <c r="C313" s="4" t="s">
        <v>660</v>
      </c>
      <c r="D313" s="4" t="s">
        <v>661</v>
      </c>
      <c r="E313" s="4" t="s">
        <v>1169</v>
      </c>
      <c r="F313" s="4" t="s">
        <v>1170</v>
      </c>
      <c r="G313" s="4" t="s">
        <v>715</v>
      </c>
      <c r="H313" s="4" t="s">
        <v>487</v>
      </c>
      <c r="I313" s="4" t="s">
        <v>716</v>
      </c>
      <c r="J313" s="4" t="s">
        <v>717</v>
      </c>
      <c r="K313" s="4" t="s">
        <v>786</v>
      </c>
      <c r="L313" s="4" t="s">
        <v>928</v>
      </c>
    </row>
    <row r="314" spans="1:12">
      <c r="A314" s="4">
        <v>313</v>
      </c>
      <c r="B314" s="4" t="s">
        <v>132</v>
      </c>
      <c r="C314" s="4" t="s">
        <v>660</v>
      </c>
      <c r="D314" s="4" t="s">
        <v>661</v>
      </c>
      <c r="E314" s="4" t="s">
        <v>1171</v>
      </c>
      <c r="F314" s="4" t="s">
        <v>1172</v>
      </c>
      <c r="G314" s="4" t="s">
        <v>791</v>
      </c>
      <c r="H314" s="4" t="s">
        <v>1499</v>
      </c>
      <c r="I314" s="4" t="s">
        <v>792</v>
      </c>
      <c r="J314" s="4" t="s">
        <v>717</v>
      </c>
      <c r="K314" s="4" t="s">
        <v>626</v>
      </c>
      <c r="L314" s="4" t="s">
        <v>928</v>
      </c>
    </row>
    <row r="315" spans="1:12">
      <c r="A315" s="4">
        <v>314</v>
      </c>
      <c r="B315" s="4" t="s">
        <v>132</v>
      </c>
      <c r="C315" s="4" t="s">
        <v>660</v>
      </c>
      <c r="D315" s="4" t="s">
        <v>661</v>
      </c>
      <c r="E315" s="4" t="s">
        <v>1171</v>
      </c>
      <c r="F315" s="4" t="s">
        <v>1172</v>
      </c>
      <c r="G315" s="4" t="s">
        <v>791</v>
      </c>
      <c r="H315" s="4" t="s">
        <v>1499</v>
      </c>
      <c r="I315" s="4" t="s">
        <v>792</v>
      </c>
      <c r="J315" s="4" t="s">
        <v>717</v>
      </c>
      <c r="K315" s="4" t="s">
        <v>786</v>
      </c>
      <c r="L315" s="4" t="s">
        <v>928</v>
      </c>
    </row>
    <row r="316" spans="1:12">
      <c r="A316" s="4">
        <v>315</v>
      </c>
      <c r="B316" s="4" t="s">
        <v>132</v>
      </c>
      <c r="C316" s="4" t="s">
        <v>660</v>
      </c>
      <c r="D316" s="4" t="s">
        <v>661</v>
      </c>
      <c r="E316" s="4" t="s">
        <v>1173</v>
      </c>
      <c r="F316" s="4" t="s">
        <v>1174</v>
      </c>
      <c r="G316" s="4" t="s">
        <v>715</v>
      </c>
      <c r="H316" s="4" t="s">
        <v>487</v>
      </c>
      <c r="I316" s="4" t="s">
        <v>716</v>
      </c>
      <c r="J316" s="4" t="s">
        <v>717</v>
      </c>
      <c r="K316" s="4" t="s">
        <v>626</v>
      </c>
      <c r="L316" s="4" t="s">
        <v>928</v>
      </c>
    </row>
    <row r="317" spans="1:12">
      <c r="A317" s="4">
        <v>316</v>
      </c>
      <c r="B317" s="4" t="s">
        <v>132</v>
      </c>
      <c r="C317" s="4" t="s">
        <v>660</v>
      </c>
      <c r="D317" s="4" t="s">
        <v>661</v>
      </c>
      <c r="E317" s="4" t="s">
        <v>1173</v>
      </c>
      <c r="F317" s="4" t="s">
        <v>1174</v>
      </c>
      <c r="G317" s="4" t="s">
        <v>715</v>
      </c>
      <c r="H317" s="4" t="s">
        <v>487</v>
      </c>
      <c r="I317" s="4" t="s">
        <v>716</v>
      </c>
      <c r="J317" s="4" t="s">
        <v>717</v>
      </c>
      <c r="K317" s="4" t="s">
        <v>786</v>
      </c>
      <c r="L317" s="4" t="s">
        <v>928</v>
      </c>
    </row>
    <row r="318" spans="1:12">
      <c r="A318" s="4">
        <v>317</v>
      </c>
      <c r="B318" s="4" t="s">
        <v>132</v>
      </c>
      <c r="C318" s="4" t="s">
        <v>660</v>
      </c>
      <c r="D318" s="4" t="s">
        <v>661</v>
      </c>
      <c r="E318" s="4" t="s">
        <v>1175</v>
      </c>
      <c r="F318" s="4" t="s">
        <v>1176</v>
      </c>
      <c r="G318" s="4" t="s">
        <v>715</v>
      </c>
      <c r="H318" s="4" t="s">
        <v>487</v>
      </c>
      <c r="I318" s="4" t="s">
        <v>716</v>
      </c>
      <c r="J318" s="4" t="s">
        <v>717</v>
      </c>
      <c r="K318" s="4" t="s">
        <v>626</v>
      </c>
      <c r="L318" s="4" t="s">
        <v>928</v>
      </c>
    </row>
    <row r="319" spans="1:12">
      <c r="A319" s="4">
        <v>318</v>
      </c>
      <c r="B319" s="4" t="s">
        <v>132</v>
      </c>
      <c r="C319" s="4" t="s">
        <v>660</v>
      </c>
      <c r="D319" s="4" t="s">
        <v>661</v>
      </c>
      <c r="E319" s="4" t="s">
        <v>1175</v>
      </c>
      <c r="F319" s="4" t="s">
        <v>1176</v>
      </c>
      <c r="G319" s="4" t="s">
        <v>715</v>
      </c>
      <c r="H319" s="4" t="s">
        <v>487</v>
      </c>
      <c r="I319" s="4" t="s">
        <v>716</v>
      </c>
      <c r="J319" s="4" t="s">
        <v>717</v>
      </c>
      <c r="K319" s="4" t="s">
        <v>786</v>
      </c>
      <c r="L319" s="4" t="s">
        <v>928</v>
      </c>
    </row>
    <row r="320" spans="1:12">
      <c r="A320" s="4">
        <v>319</v>
      </c>
      <c r="B320" s="4" t="s">
        <v>132</v>
      </c>
      <c r="C320" s="4" t="s">
        <v>769</v>
      </c>
      <c r="D320" s="4" t="s">
        <v>770</v>
      </c>
      <c r="E320" s="4" t="s">
        <v>1179</v>
      </c>
      <c r="F320" s="4" t="s">
        <v>1180</v>
      </c>
      <c r="G320" s="4" t="s">
        <v>771</v>
      </c>
      <c r="H320" s="4" t="s">
        <v>772</v>
      </c>
      <c r="I320" s="4" t="s">
        <v>773</v>
      </c>
      <c r="J320" s="4" t="s">
        <v>717</v>
      </c>
      <c r="K320" s="4" t="s">
        <v>626</v>
      </c>
      <c r="L320" s="4" t="s">
        <v>928</v>
      </c>
    </row>
    <row r="321" spans="1:12">
      <c r="A321" s="4">
        <v>320</v>
      </c>
      <c r="B321" s="4" t="s">
        <v>132</v>
      </c>
      <c r="C321" s="4" t="s">
        <v>769</v>
      </c>
      <c r="D321" s="4" t="s">
        <v>770</v>
      </c>
      <c r="E321" s="4" t="s">
        <v>1179</v>
      </c>
      <c r="F321" s="4" t="s">
        <v>1180</v>
      </c>
      <c r="G321" s="4" t="s">
        <v>771</v>
      </c>
      <c r="H321" s="4" t="s">
        <v>772</v>
      </c>
      <c r="I321" s="4" t="s">
        <v>773</v>
      </c>
      <c r="J321" s="4" t="s">
        <v>717</v>
      </c>
      <c r="K321" s="4" t="s">
        <v>786</v>
      </c>
      <c r="L321" s="4" t="s">
        <v>928</v>
      </c>
    </row>
    <row r="322" spans="1:12">
      <c r="A322" s="4">
        <v>321</v>
      </c>
      <c r="B322" s="4" t="s">
        <v>132</v>
      </c>
      <c r="C322" s="4" t="s">
        <v>769</v>
      </c>
      <c r="D322" s="4" t="s">
        <v>770</v>
      </c>
      <c r="E322" s="4" t="s">
        <v>1181</v>
      </c>
      <c r="F322" s="4" t="s">
        <v>1182</v>
      </c>
      <c r="G322" s="4" t="s">
        <v>771</v>
      </c>
      <c r="H322" s="4" t="s">
        <v>772</v>
      </c>
      <c r="I322" s="4" t="s">
        <v>773</v>
      </c>
      <c r="J322" s="4" t="s">
        <v>717</v>
      </c>
      <c r="K322" s="4" t="s">
        <v>626</v>
      </c>
      <c r="L322" s="4" t="s">
        <v>928</v>
      </c>
    </row>
    <row r="323" spans="1:12">
      <c r="A323" s="4">
        <v>322</v>
      </c>
      <c r="B323" s="4" t="s">
        <v>132</v>
      </c>
      <c r="C323" s="4" t="s">
        <v>769</v>
      </c>
      <c r="D323" s="4" t="s">
        <v>770</v>
      </c>
      <c r="E323" s="4" t="s">
        <v>1181</v>
      </c>
      <c r="F323" s="4" t="s">
        <v>1182</v>
      </c>
      <c r="G323" s="4" t="s">
        <v>771</v>
      </c>
      <c r="H323" s="4" t="s">
        <v>772</v>
      </c>
      <c r="I323" s="4" t="s">
        <v>773</v>
      </c>
      <c r="J323" s="4" t="s">
        <v>717</v>
      </c>
      <c r="K323" s="4" t="s">
        <v>786</v>
      </c>
      <c r="L323" s="4" t="s">
        <v>928</v>
      </c>
    </row>
    <row r="324" spans="1:12">
      <c r="A324" s="4">
        <v>323</v>
      </c>
      <c r="B324" s="4" t="s">
        <v>132</v>
      </c>
      <c r="C324" s="4" t="s">
        <v>769</v>
      </c>
      <c r="D324" s="4" t="s">
        <v>770</v>
      </c>
      <c r="E324" s="4" t="s">
        <v>1185</v>
      </c>
      <c r="F324" s="4" t="s">
        <v>1186</v>
      </c>
      <c r="G324" s="4" t="s">
        <v>771</v>
      </c>
      <c r="H324" s="4" t="s">
        <v>772</v>
      </c>
      <c r="I324" s="4" t="s">
        <v>773</v>
      </c>
      <c r="J324" s="4" t="s">
        <v>717</v>
      </c>
      <c r="K324" s="4" t="s">
        <v>626</v>
      </c>
      <c r="L324" s="4" t="s">
        <v>928</v>
      </c>
    </row>
    <row r="325" spans="1:12">
      <c r="A325" s="4">
        <v>324</v>
      </c>
      <c r="B325" s="4" t="s">
        <v>132</v>
      </c>
      <c r="C325" s="4" t="s">
        <v>769</v>
      </c>
      <c r="D325" s="4" t="s">
        <v>770</v>
      </c>
      <c r="E325" s="4" t="s">
        <v>1185</v>
      </c>
      <c r="F325" s="4" t="s">
        <v>1186</v>
      </c>
      <c r="G325" s="4" t="s">
        <v>771</v>
      </c>
      <c r="H325" s="4" t="s">
        <v>772</v>
      </c>
      <c r="I325" s="4" t="s">
        <v>773</v>
      </c>
      <c r="J325" s="4" t="s">
        <v>717</v>
      </c>
      <c r="K325" s="4" t="s">
        <v>786</v>
      </c>
      <c r="L325" s="4" t="s">
        <v>928</v>
      </c>
    </row>
    <row r="326" spans="1:12">
      <c r="A326" s="4">
        <v>325</v>
      </c>
      <c r="B326" s="4" t="s">
        <v>132</v>
      </c>
      <c r="C326" s="4" t="s">
        <v>769</v>
      </c>
      <c r="D326" s="4" t="s">
        <v>770</v>
      </c>
      <c r="E326" s="4" t="s">
        <v>1187</v>
      </c>
      <c r="F326" s="4" t="s">
        <v>1188</v>
      </c>
      <c r="G326" s="4" t="s">
        <v>771</v>
      </c>
      <c r="H326" s="4" t="s">
        <v>772</v>
      </c>
      <c r="I326" s="4" t="s">
        <v>773</v>
      </c>
      <c r="J326" s="4" t="s">
        <v>717</v>
      </c>
      <c r="K326" s="4" t="s">
        <v>626</v>
      </c>
      <c r="L326" s="4" t="s">
        <v>928</v>
      </c>
    </row>
    <row r="327" spans="1:12">
      <c r="A327" s="4">
        <v>326</v>
      </c>
      <c r="B327" s="4" t="s">
        <v>132</v>
      </c>
      <c r="C327" s="4" t="s">
        <v>769</v>
      </c>
      <c r="D327" s="4" t="s">
        <v>770</v>
      </c>
      <c r="E327" s="4" t="s">
        <v>1187</v>
      </c>
      <c r="F327" s="4" t="s">
        <v>1188</v>
      </c>
      <c r="G327" s="4" t="s">
        <v>771</v>
      </c>
      <c r="H327" s="4" t="s">
        <v>772</v>
      </c>
      <c r="I327" s="4" t="s">
        <v>773</v>
      </c>
      <c r="J327" s="4" t="s">
        <v>717</v>
      </c>
      <c r="K327" s="4" t="s">
        <v>786</v>
      </c>
      <c r="L327" s="4" t="s">
        <v>928</v>
      </c>
    </row>
    <row r="328" spans="1:12">
      <c r="A328" s="4">
        <v>327</v>
      </c>
      <c r="B328" s="4" t="s">
        <v>132</v>
      </c>
      <c r="C328" s="4" t="s">
        <v>769</v>
      </c>
      <c r="D328" s="4" t="s">
        <v>770</v>
      </c>
      <c r="E328" s="4" t="s">
        <v>1189</v>
      </c>
      <c r="F328" s="4" t="s">
        <v>1190</v>
      </c>
      <c r="G328" s="4" t="s">
        <v>771</v>
      </c>
      <c r="H328" s="4" t="s">
        <v>772</v>
      </c>
      <c r="I328" s="4" t="s">
        <v>773</v>
      </c>
      <c r="J328" s="4" t="s">
        <v>717</v>
      </c>
      <c r="K328" s="4" t="s">
        <v>626</v>
      </c>
      <c r="L328" s="4" t="s">
        <v>928</v>
      </c>
    </row>
    <row r="329" spans="1:12">
      <c r="A329" s="4">
        <v>328</v>
      </c>
      <c r="B329" s="4" t="s">
        <v>132</v>
      </c>
      <c r="C329" s="4" t="s">
        <v>769</v>
      </c>
      <c r="D329" s="4" t="s">
        <v>770</v>
      </c>
      <c r="E329" s="4" t="s">
        <v>1189</v>
      </c>
      <c r="F329" s="4" t="s">
        <v>1190</v>
      </c>
      <c r="G329" s="4" t="s">
        <v>771</v>
      </c>
      <c r="H329" s="4" t="s">
        <v>772</v>
      </c>
      <c r="I329" s="4" t="s">
        <v>773</v>
      </c>
      <c r="J329" s="4" t="s">
        <v>717</v>
      </c>
      <c r="K329" s="4" t="s">
        <v>786</v>
      </c>
      <c r="L329" s="4" t="s">
        <v>928</v>
      </c>
    </row>
    <row r="330" spans="1:12">
      <c r="A330" s="4">
        <v>329</v>
      </c>
      <c r="B330" s="4" t="s">
        <v>132</v>
      </c>
      <c r="C330" s="4" t="s">
        <v>769</v>
      </c>
      <c r="D330" s="4" t="s">
        <v>770</v>
      </c>
      <c r="E330" s="4" t="s">
        <v>769</v>
      </c>
      <c r="F330" s="4" t="s">
        <v>770</v>
      </c>
      <c r="G330" s="4" t="s">
        <v>893</v>
      </c>
      <c r="H330" s="4" t="s">
        <v>894</v>
      </c>
      <c r="I330" s="4" t="s">
        <v>895</v>
      </c>
      <c r="J330" s="4" t="s">
        <v>717</v>
      </c>
      <c r="K330" s="4" t="s">
        <v>626</v>
      </c>
      <c r="L330" s="4" t="s">
        <v>928</v>
      </c>
    </row>
    <row r="331" spans="1:12">
      <c r="A331" s="4">
        <v>330</v>
      </c>
      <c r="B331" s="4" t="s">
        <v>132</v>
      </c>
      <c r="C331" s="4" t="s">
        <v>769</v>
      </c>
      <c r="D331" s="4" t="s">
        <v>770</v>
      </c>
      <c r="E331" s="4" t="s">
        <v>1017</v>
      </c>
      <c r="F331" s="4" t="s">
        <v>1191</v>
      </c>
      <c r="G331" s="4" t="s">
        <v>771</v>
      </c>
      <c r="H331" s="4" t="s">
        <v>772</v>
      </c>
      <c r="I331" s="4" t="s">
        <v>773</v>
      </c>
      <c r="J331" s="4" t="s">
        <v>717</v>
      </c>
      <c r="K331" s="4" t="s">
        <v>626</v>
      </c>
      <c r="L331" s="4" t="s">
        <v>928</v>
      </c>
    </row>
    <row r="332" spans="1:12">
      <c r="A332" s="4">
        <v>331</v>
      </c>
      <c r="B332" s="4" t="s">
        <v>132</v>
      </c>
      <c r="C332" s="4" t="s">
        <v>769</v>
      </c>
      <c r="D332" s="4" t="s">
        <v>770</v>
      </c>
      <c r="E332" s="4" t="s">
        <v>1017</v>
      </c>
      <c r="F332" s="4" t="s">
        <v>1191</v>
      </c>
      <c r="G332" s="4" t="s">
        <v>771</v>
      </c>
      <c r="H332" s="4" t="s">
        <v>772</v>
      </c>
      <c r="I332" s="4" t="s">
        <v>773</v>
      </c>
      <c r="J332" s="4" t="s">
        <v>717</v>
      </c>
      <c r="K332" s="4" t="s">
        <v>786</v>
      </c>
      <c r="L332" s="4" t="s">
        <v>928</v>
      </c>
    </row>
    <row r="333" spans="1:12">
      <c r="A333" s="4">
        <v>332</v>
      </c>
      <c r="B333" s="4" t="s">
        <v>132</v>
      </c>
      <c r="C333" s="4" t="s">
        <v>769</v>
      </c>
      <c r="D333" s="4" t="s">
        <v>770</v>
      </c>
      <c r="E333" s="4" t="s">
        <v>1192</v>
      </c>
      <c r="F333" s="4" t="s">
        <v>1193</v>
      </c>
      <c r="G333" s="4" t="s">
        <v>771</v>
      </c>
      <c r="H333" s="4" t="s">
        <v>772</v>
      </c>
      <c r="I333" s="4" t="s">
        <v>773</v>
      </c>
      <c r="J333" s="4" t="s">
        <v>717</v>
      </c>
      <c r="K333" s="4" t="s">
        <v>626</v>
      </c>
      <c r="L333" s="4" t="s">
        <v>928</v>
      </c>
    </row>
    <row r="334" spans="1:12">
      <c r="A334" s="4">
        <v>333</v>
      </c>
      <c r="B334" s="4" t="s">
        <v>132</v>
      </c>
      <c r="C334" s="4" t="s">
        <v>769</v>
      </c>
      <c r="D334" s="4" t="s">
        <v>770</v>
      </c>
      <c r="E334" s="4" t="s">
        <v>1192</v>
      </c>
      <c r="F334" s="4" t="s">
        <v>1193</v>
      </c>
      <c r="G334" s="4" t="s">
        <v>771</v>
      </c>
      <c r="H334" s="4" t="s">
        <v>772</v>
      </c>
      <c r="I334" s="4" t="s">
        <v>773</v>
      </c>
      <c r="J334" s="4" t="s">
        <v>717</v>
      </c>
      <c r="K334" s="4" t="s">
        <v>786</v>
      </c>
      <c r="L334" s="4" t="s">
        <v>928</v>
      </c>
    </row>
    <row r="335" spans="1:12">
      <c r="A335" s="4">
        <v>334</v>
      </c>
      <c r="B335" s="4" t="s">
        <v>132</v>
      </c>
      <c r="C335" s="4" t="s">
        <v>769</v>
      </c>
      <c r="D335" s="4" t="s">
        <v>770</v>
      </c>
      <c r="E335" s="4" t="s">
        <v>1194</v>
      </c>
      <c r="F335" s="4" t="s">
        <v>1195</v>
      </c>
      <c r="G335" s="4" t="s">
        <v>771</v>
      </c>
      <c r="H335" s="4" t="s">
        <v>772</v>
      </c>
      <c r="I335" s="4" t="s">
        <v>773</v>
      </c>
      <c r="J335" s="4" t="s">
        <v>717</v>
      </c>
      <c r="K335" s="4" t="s">
        <v>626</v>
      </c>
      <c r="L335" s="4" t="s">
        <v>928</v>
      </c>
    </row>
    <row r="336" spans="1:12">
      <c r="A336" s="4">
        <v>335</v>
      </c>
      <c r="B336" s="4" t="s">
        <v>132</v>
      </c>
      <c r="C336" s="4" t="s">
        <v>769</v>
      </c>
      <c r="D336" s="4" t="s">
        <v>770</v>
      </c>
      <c r="E336" s="4" t="s">
        <v>1194</v>
      </c>
      <c r="F336" s="4" t="s">
        <v>1195</v>
      </c>
      <c r="G336" s="4" t="s">
        <v>771</v>
      </c>
      <c r="H336" s="4" t="s">
        <v>772</v>
      </c>
      <c r="I336" s="4" t="s">
        <v>773</v>
      </c>
      <c r="J336" s="4" t="s">
        <v>717</v>
      </c>
      <c r="K336" s="4" t="s">
        <v>786</v>
      </c>
      <c r="L336" s="4" t="s">
        <v>928</v>
      </c>
    </row>
    <row r="337" spans="1:12">
      <c r="A337" s="4">
        <v>336</v>
      </c>
      <c r="B337" s="4" t="s">
        <v>132</v>
      </c>
      <c r="C337" s="4" t="s">
        <v>769</v>
      </c>
      <c r="D337" s="4" t="s">
        <v>770</v>
      </c>
      <c r="E337" s="4" t="s">
        <v>1196</v>
      </c>
      <c r="F337" s="4" t="s">
        <v>1197</v>
      </c>
      <c r="G337" s="4" t="s">
        <v>771</v>
      </c>
      <c r="H337" s="4" t="s">
        <v>772</v>
      </c>
      <c r="I337" s="4" t="s">
        <v>773</v>
      </c>
      <c r="J337" s="4" t="s">
        <v>717</v>
      </c>
      <c r="K337" s="4" t="s">
        <v>626</v>
      </c>
      <c r="L337" s="4" t="s">
        <v>928</v>
      </c>
    </row>
    <row r="338" spans="1:12">
      <c r="A338" s="4">
        <v>337</v>
      </c>
      <c r="B338" s="4" t="s">
        <v>132</v>
      </c>
      <c r="C338" s="4" t="s">
        <v>769</v>
      </c>
      <c r="D338" s="4" t="s">
        <v>770</v>
      </c>
      <c r="E338" s="4" t="s">
        <v>1196</v>
      </c>
      <c r="F338" s="4" t="s">
        <v>1197</v>
      </c>
      <c r="G338" s="4" t="s">
        <v>771</v>
      </c>
      <c r="H338" s="4" t="s">
        <v>772</v>
      </c>
      <c r="I338" s="4" t="s">
        <v>773</v>
      </c>
      <c r="J338" s="4" t="s">
        <v>717</v>
      </c>
      <c r="K338" s="4" t="s">
        <v>786</v>
      </c>
      <c r="L338" s="4" t="s">
        <v>928</v>
      </c>
    </row>
    <row r="339" spans="1:12">
      <c r="A339" s="4">
        <v>338</v>
      </c>
      <c r="B339" s="4" t="s">
        <v>132</v>
      </c>
      <c r="C339" s="4" t="s">
        <v>769</v>
      </c>
      <c r="D339" s="4" t="s">
        <v>770</v>
      </c>
      <c r="E339" s="4" t="s">
        <v>1198</v>
      </c>
      <c r="F339" s="4" t="s">
        <v>1199</v>
      </c>
      <c r="G339" s="4" t="s">
        <v>771</v>
      </c>
      <c r="H339" s="4" t="s">
        <v>772</v>
      </c>
      <c r="I339" s="4" t="s">
        <v>773</v>
      </c>
      <c r="J339" s="4" t="s">
        <v>717</v>
      </c>
      <c r="K339" s="4" t="s">
        <v>626</v>
      </c>
      <c r="L339" s="4" t="s">
        <v>928</v>
      </c>
    </row>
    <row r="340" spans="1:12">
      <c r="A340" s="4">
        <v>339</v>
      </c>
      <c r="B340" s="4" t="s">
        <v>132</v>
      </c>
      <c r="C340" s="4" t="s">
        <v>769</v>
      </c>
      <c r="D340" s="4" t="s">
        <v>770</v>
      </c>
      <c r="E340" s="4" t="s">
        <v>1198</v>
      </c>
      <c r="F340" s="4" t="s">
        <v>1199</v>
      </c>
      <c r="G340" s="4" t="s">
        <v>771</v>
      </c>
      <c r="H340" s="4" t="s">
        <v>772</v>
      </c>
      <c r="I340" s="4" t="s">
        <v>773</v>
      </c>
      <c r="J340" s="4" t="s">
        <v>717</v>
      </c>
      <c r="K340" s="4" t="s">
        <v>786</v>
      </c>
      <c r="L340" s="4" t="s">
        <v>928</v>
      </c>
    </row>
    <row r="341" spans="1:12">
      <c r="A341" s="4">
        <v>340</v>
      </c>
      <c r="B341" s="4" t="s">
        <v>132</v>
      </c>
      <c r="C341" s="4" t="s">
        <v>769</v>
      </c>
      <c r="D341" s="4" t="s">
        <v>770</v>
      </c>
      <c r="E341" s="4" t="s">
        <v>1202</v>
      </c>
      <c r="F341" s="4" t="s">
        <v>1203</v>
      </c>
      <c r="G341" s="4" t="s">
        <v>771</v>
      </c>
      <c r="H341" s="4" t="s">
        <v>772</v>
      </c>
      <c r="I341" s="4" t="s">
        <v>773</v>
      </c>
      <c r="J341" s="4" t="s">
        <v>717</v>
      </c>
      <c r="K341" s="4" t="s">
        <v>626</v>
      </c>
      <c r="L341" s="4" t="s">
        <v>928</v>
      </c>
    </row>
    <row r="342" spans="1:12">
      <c r="A342" s="4">
        <v>341</v>
      </c>
      <c r="B342" s="4" t="s">
        <v>132</v>
      </c>
      <c r="C342" s="4" t="s">
        <v>769</v>
      </c>
      <c r="D342" s="4" t="s">
        <v>770</v>
      </c>
      <c r="E342" s="4" t="s">
        <v>1202</v>
      </c>
      <c r="F342" s="4" t="s">
        <v>1203</v>
      </c>
      <c r="G342" s="4" t="s">
        <v>771</v>
      </c>
      <c r="H342" s="4" t="s">
        <v>772</v>
      </c>
      <c r="I342" s="4" t="s">
        <v>773</v>
      </c>
      <c r="J342" s="4" t="s">
        <v>717</v>
      </c>
      <c r="K342" s="4" t="s">
        <v>786</v>
      </c>
      <c r="L342" s="4" t="s">
        <v>928</v>
      </c>
    </row>
    <row r="343" spans="1:12">
      <c r="A343" s="4">
        <v>342</v>
      </c>
      <c r="B343" s="4" t="s">
        <v>132</v>
      </c>
      <c r="C343" s="4" t="s">
        <v>769</v>
      </c>
      <c r="D343" s="4" t="s">
        <v>770</v>
      </c>
      <c r="E343" s="4" t="s">
        <v>1204</v>
      </c>
      <c r="F343" s="4" t="s">
        <v>1205</v>
      </c>
      <c r="G343" s="4" t="s">
        <v>771</v>
      </c>
      <c r="H343" s="4" t="s">
        <v>772</v>
      </c>
      <c r="I343" s="4" t="s">
        <v>773</v>
      </c>
      <c r="J343" s="4" t="s">
        <v>717</v>
      </c>
      <c r="K343" s="4" t="s">
        <v>626</v>
      </c>
      <c r="L343" s="4" t="s">
        <v>928</v>
      </c>
    </row>
    <row r="344" spans="1:12">
      <c r="A344" s="4">
        <v>343</v>
      </c>
      <c r="B344" s="4" t="s">
        <v>132</v>
      </c>
      <c r="C344" s="4" t="s">
        <v>769</v>
      </c>
      <c r="D344" s="4" t="s">
        <v>770</v>
      </c>
      <c r="E344" s="4" t="s">
        <v>1204</v>
      </c>
      <c r="F344" s="4" t="s">
        <v>1205</v>
      </c>
      <c r="G344" s="4" t="s">
        <v>771</v>
      </c>
      <c r="H344" s="4" t="s">
        <v>772</v>
      </c>
      <c r="I344" s="4" t="s">
        <v>773</v>
      </c>
      <c r="J344" s="4" t="s">
        <v>717</v>
      </c>
      <c r="K344" s="4" t="s">
        <v>786</v>
      </c>
      <c r="L344" s="4" t="s">
        <v>928</v>
      </c>
    </row>
    <row r="345" spans="1:12">
      <c r="A345" s="4">
        <v>344</v>
      </c>
      <c r="B345" s="4" t="s">
        <v>132</v>
      </c>
      <c r="C345" s="4" t="s">
        <v>862</v>
      </c>
      <c r="D345" s="4" t="s">
        <v>863</v>
      </c>
      <c r="E345" s="4" t="s">
        <v>1206</v>
      </c>
      <c r="F345" s="4" t="s">
        <v>1207</v>
      </c>
      <c r="G345" s="4" t="s">
        <v>864</v>
      </c>
      <c r="H345" s="4" t="s">
        <v>865</v>
      </c>
      <c r="I345" s="4" t="s">
        <v>866</v>
      </c>
      <c r="J345" s="4" t="s">
        <v>625</v>
      </c>
      <c r="K345" s="4" t="s">
        <v>626</v>
      </c>
      <c r="L345" s="4" t="s">
        <v>928</v>
      </c>
    </row>
    <row r="346" spans="1:12">
      <c r="A346" s="4">
        <v>345</v>
      </c>
      <c r="B346" s="4" t="s">
        <v>132</v>
      </c>
      <c r="C346" s="4" t="s">
        <v>862</v>
      </c>
      <c r="D346" s="4" t="s">
        <v>863</v>
      </c>
      <c r="E346" s="4" t="s">
        <v>1206</v>
      </c>
      <c r="F346" s="4" t="s">
        <v>1207</v>
      </c>
      <c r="G346" s="4" t="s">
        <v>864</v>
      </c>
      <c r="H346" s="4" t="s">
        <v>865</v>
      </c>
      <c r="I346" s="4" t="s">
        <v>866</v>
      </c>
      <c r="J346" s="4" t="s">
        <v>625</v>
      </c>
      <c r="K346" s="4" t="s">
        <v>786</v>
      </c>
      <c r="L346" s="4" t="s">
        <v>928</v>
      </c>
    </row>
    <row r="347" spans="1:12">
      <c r="A347" s="4">
        <v>346</v>
      </c>
      <c r="B347" s="4" t="s">
        <v>132</v>
      </c>
      <c r="C347" s="4" t="s">
        <v>862</v>
      </c>
      <c r="D347" s="4" t="s">
        <v>863</v>
      </c>
      <c r="E347" s="4" t="s">
        <v>1208</v>
      </c>
      <c r="F347" s="4" t="s">
        <v>1209</v>
      </c>
      <c r="G347" s="4" t="s">
        <v>864</v>
      </c>
      <c r="H347" s="4" t="s">
        <v>865</v>
      </c>
      <c r="I347" s="4" t="s">
        <v>866</v>
      </c>
      <c r="J347" s="4" t="s">
        <v>625</v>
      </c>
      <c r="K347" s="4" t="s">
        <v>626</v>
      </c>
      <c r="L347" s="4" t="s">
        <v>928</v>
      </c>
    </row>
    <row r="348" spans="1:12">
      <c r="A348" s="4">
        <v>347</v>
      </c>
      <c r="B348" s="4" t="s">
        <v>132</v>
      </c>
      <c r="C348" s="4" t="s">
        <v>862</v>
      </c>
      <c r="D348" s="4" t="s">
        <v>863</v>
      </c>
      <c r="E348" s="4" t="s">
        <v>1210</v>
      </c>
      <c r="F348" s="4" t="s">
        <v>1211</v>
      </c>
      <c r="G348" s="4" t="s">
        <v>864</v>
      </c>
      <c r="H348" s="4" t="s">
        <v>865</v>
      </c>
      <c r="I348" s="4" t="s">
        <v>866</v>
      </c>
      <c r="J348" s="4" t="s">
        <v>625</v>
      </c>
      <c r="K348" s="4" t="s">
        <v>626</v>
      </c>
      <c r="L348" s="4" t="s">
        <v>928</v>
      </c>
    </row>
    <row r="349" spans="1:12">
      <c r="A349" s="4">
        <v>348</v>
      </c>
      <c r="B349" s="4" t="s">
        <v>132</v>
      </c>
      <c r="C349" s="4" t="s">
        <v>862</v>
      </c>
      <c r="D349" s="4" t="s">
        <v>863</v>
      </c>
      <c r="E349" s="4" t="s">
        <v>1210</v>
      </c>
      <c r="F349" s="4" t="s">
        <v>1211</v>
      </c>
      <c r="G349" s="4" t="s">
        <v>864</v>
      </c>
      <c r="H349" s="4" t="s">
        <v>865</v>
      </c>
      <c r="I349" s="4" t="s">
        <v>866</v>
      </c>
      <c r="J349" s="4" t="s">
        <v>625</v>
      </c>
      <c r="K349" s="4" t="s">
        <v>786</v>
      </c>
      <c r="L349" s="4" t="s">
        <v>928</v>
      </c>
    </row>
    <row r="350" spans="1:12">
      <c r="A350" s="4">
        <v>349</v>
      </c>
      <c r="B350" s="4" t="s">
        <v>132</v>
      </c>
      <c r="C350" s="4" t="s">
        <v>862</v>
      </c>
      <c r="D350" s="4" t="s">
        <v>863</v>
      </c>
      <c r="E350" s="4" t="s">
        <v>1212</v>
      </c>
      <c r="F350" s="4" t="s">
        <v>1213</v>
      </c>
      <c r="G350" s="4" t="s">
        <v>864</v>
      </c>
      <c r="H350" s="4" t="s">
        <v>865</v>
      </c>
      <c r="I350" s="4" t="s">
        <v>866</v>
      </c>
      <c r="J350" s="4" t="s">
        <v>625</v>
      </c>
      <c r="K350" s="4" t="s">
        <v>626</v>
      </c>
      <c r="L350" s="4" t="s">
        <v>928</v>
      </c>
    </row>
    <row r="351" spans="1:12">
      <c r="A351" s="4">
        <v>350</v>
      </c>
      <c r="B351" s="4" t="s">
        <v>132</v>
      </c>
      <c r="C351" s="4" t="s">
        <v>862</v>
      </c>
      <c r="D351" s="4" t="s">
        <v>863</v>
      </c>
      <c r="E351" s="4" t="s">
        <v>1212</v>
      </c>
      <c r="F351" s="4" t="s">
        <v>1213</v>
      </c>
      <c r="G351" s="4" t="s">
        <v>864</v>
      </c>
      <c r="H351" s="4" t="s">
        <v>865</v>
      </c>
      <c r="I351" s="4" t="s">
        <v>866</v>
      </c>
      <c r="J351" s="4" t="s">
        <v>625</v>
      </c>
      <c r="K351" s="4" t="s">
        <v>786</v>
      </c>
      <c r="L351" s="4" t="s">
        <v>928</v>
      </c>
    </row>
    <row r="352" spans="1:12">
      <c r="A352" s="4">
        <v>351</v>
      </c>
      <c r="B352" s="4" t="s">
        <v>132</v>
      </c>
      <c r="C352" s="4" t="s">
        <v>862</v>
      </c>
      <c r="D352" s="4" t="s">
        <v>863</v>
      </c>
      <c r="E352" s="4" t="s">
        <v>1214</v>
      </c>
      <c r="F352" s="4" t="s">
        <v>1215</v>
      </c>
      <c r="G352" s="4" t="s">
        <v>864</v>
      </c>
      <c r="H352" s="4" t="s">
        <v>865</v>
      </c>
      <c r="I352" s="4" t="s">
        <v>866</v>
      </c>
      <c r="J352" s="4" t="s">
        <v>625</v>
      </c>
      <c r="K352" s="4" t="s">
        <v>626</v>
      </c>
      <c r="L352" s="4" t="s">
        <v>928</v>
      </c>
    </row>
    <row r="353" spans="1:12">
      <c r="A353" s="4">
        <v>352</v>
      </c>
      <c r="B353" s="4" t="s">
        <v>132</v>
      </c>
      <c r="C353" s="4" t="s">
        <v>862</v>
      </c>
      <c r="D353" s="4" t="s">
        <v>863</v>
      </c>
      <c r="E353" s="4" t="s">
        <v>1214</v>
      </c>
      <c r="F353" s="4" t="s">
        <v>1215</v>
      </c>
      <c r="G353" s="4" t="s">
        <v>864</v>
      </c>
      <c r="H353" s="4" t="s">
        <v>865</v>
      </c>
      <c r="I353" s="4" t="s">
        <v>866</v>
      </c>
      <c r="J353" s="4" t="s">
        <v>625</v>
      </c>
      <c r="K353" s="4" t="s">
        <v>786</v>
      </c>
      <c r="L353" s="4" t="s">
        <v>928</v>
      </c>
    </row>
    <row r="354" spans="1:12">
      <c r="A354" s="4">
        <v>353</v>
      </c>
      <c r="B354" s="4" t="s">
        <v>132</v>
      </c>
      <c r="C354" s="4" t="s">
        <v>862</v>
      </c>
      <c r="D354" s="4" t="s">
        <v>863</v>
      </c>
      <c r="E354" s="4" t="s">
        <v>1216</v>
      </c>
      <c r="F354" s="4" t="s">
        <v>1217</v>
      </c>
      <c r="G354" s="4" t="s">
        <v>864</v>
      </c>
      <c r="H354" s="4" t="s">
        <v>865</v>
      </c>
      <c r="I354" s="4" t="s">
        <v>866</v>
      </c>
      <c r="J354" s="4" t="s">
        <v>625</v>
      </c>
      <c r="K354" s="4" t="s">
        <v>626</v>
      </c>
      <c r="L354" s="4" t="s">
        <v>928</v>
      </c>
    </row>
    <row r="355" spans="1:12">
      <c r="A355" s="4">
        <v>354</v>
      </c>
      <c r="B355" s="4" t="s">
        <v>132</v>
      </c>
      <c r="C355" s="4" t="s">
        <v>862</v>
      </c>
      <c r="D355" s="4" t="s">
        <v>863</v>
      </c>
      <c r="E355" s="4" t="s">
        <v>1216</v>
      </c>
      <c r="F355" s="4" t="s">
        <v>1217</v>
      </c>
      <c r="G355" s="4" t="s">
        <v>864</v>
      </c>
      <c r="H355" s="4" t="s">
        <v>865</v>
      </c>
      <c r="I355" s="4" t="s">
        <v>866</v>
      </c>
      <c r="J355" s="4" t="s">
        <v>625</v>
      </c>
      <c r="K355" s="4" t="s">
        <v>786</v>
      </c>
      <c r="L355" s="4" t="s">
        <v>928</v>
      </c>
    </row>
    <row r="356" spans="1:12">
      <c r="A356" s="4">
        <v>355</v>
      </c>
      <c r="B356" s="4" t="s">
        <v>132</v>
      </c>
      <c r="C356" s="4" t="s">
        <v>862</v>
      </c>
      <c r="D356" s="4" t="s">
        <v>863</v>
      </c>
      <c r="E356" s="4" t="s">
        <v>1218</v>
      </c>
      <c r="F356" s="4" t="s">
        <v>1219</v>
      </c>
      <c r="G356" s="4" t="s">
        <v>864</v>
      </c>
      <c r="H356" s="4" t="s">
        <v>865</v>
      </c>
      <c r="I356" s="4" t="s">
        <v>866</v>
      </c>
      <c r="J356" s="4" t="s">
        <v>625</v>
      </c>
      <c r="K356" s="4" t="s">
        <v>626</v>
      </c>
      <c r="L356" s="4" t="s">
        <v>928</v>
      </c>
    </row>
    <row r="357" spans="1:12">
      <c r="A357" s="4">
        <v>356</v>
      </c>
      <c r="B357" s="4" t="s">
        <v>132</v>
      </c>
      <c r="C357" s="4" t="s">
        <v>862</v>
      </c>
      <c r="D357" s="4" t="s">
        <v>863</v>
      </c>
      <c r="E357" s="4" t="s">
        <v>1218</v>
      </c>
      <c r="F357" s="4" t="s">
        <v>1219</v>
      </c>
      <c r="G357" s="4" t="s">
        <v>864</v>
      </c>
      <c r="H357" s="4" t="s">
        <v>865</v>
      </c>
      <c r="I357" s="4" t="s">
        <v>866</v>
      </c>
      <c r="J357" s="4" t="s">
        <v>625</v>
      </c>
      <c r="K357" s="4" t="s">
        <v>786</v>
      </c>
      <c r="L357" s="4" t="s">
        <v>928</v>
      </c>
    </row>
    <row r="358" spans="1:12">
      <c r="A358" s="4">
        <v>357</v>
      </c>
      <c r="B358" s="4" t="s">
        <v>132</v>
      </c>
      <c r="C358" s="4" t="s">
        <v>862</v>
      </c>
      <c r="D358" s="4" t="s">
        <v>863</v>
      </c>
      <c r="E358" s="4" t="s">
        <v>1220</v>
      </c>
      <c r="F358" s="4" t="s">
        <v>1221</v>
      </c>
      <c r="G358" s="4" t="s">
        <v>864</v>
      </c>
      <c r="H358" s="4" t="s">
        <v>865</v>
      </c>
      <c r="I358" s="4" t="s">
        <v>866</v>
      </c>
      <c r="J358" s="4" t="s">
        <v>625</v>
      </c>
      <c r="K358" s="4" t="s">
        <v>626</v>
      </c>
      <c r="L358" s="4" t="s">
        <v>928</v>
      </c>
    </row>
    <row r="359" spans="1:12">
      <c r="A359" s="4">
        <v>358</v>
      </c>
      <c r="B359" s="4" t="s">
        <v>132</v>
      </c>
      <c r="C359" s="4" t="s">
        <v>862</v>
      </c>
      <c r="D359" s="4" t="s">
        <v>863</v>
      </c>
      <c r="E359" s="4" t="s">
        <v>1220</v>
      </c>
      <c r="F359" s="4" t="s">
        <v>1221</v>
      </c>
      <c r="G359" s="4" t="s">
        <v>864</v>
      </c>
      <c r="H359" s="4" t="s">
        <v>865</v>
      </c>
      <c r="I359" s="4" t="s">
        <v>866</v>
      </c>
      <c r="J359" s="4" t="s">
        <v>625</v>
      </c>
      <c r="K359" s="4" t="s">
        <v>786</v>
      </c>
      <c r="L359" s="4" t="s">
        <v>928</v>
      </c>
    </row>
    <row r="360" spans="1:12">
      <c r="A360" s="4">
        <v>359</v>
      </c>
      <c r="B360" s="4" t="s">
        <v>132</v>
      </c>
      <c r="C360" s="4" t="s">
        <v>862</v>
      </c>
      <c r="D360" s="4" t="s">
        <v>863</v>
      </c>
      <c r="E360" s="4" t="s">
        <v>1220</v>
      </c>
      <c r="F360" s="4" t="s">
        <v>1221</v>
      </c>
      <c r="G360" s="4" t="s">
        <v>920</v>
      </c>
      <c r="H360" s="4" t="s">
        <v>921</v>
      </c>
      <c r="I360" s="4" t="s">
        <v>665</v>
      </c>
      <c r="J360" s="4" t="s">
        <v>802</v>
      </c>
      <c r="K360" s="4" t="s">
        <v>626</v>
      </c>
      <c r="L360" s="4" t="s">
        <v>928</v>
      </c>
    </row>
    <row r="361" spans="1:12">
      <c r="A361" s="4">
        <v>360</v>
      </c>
      <c r="B361" s="4" t="s">
        <v>132</v>
      </c>
      <c r="C361" s="4" t="s">
        <v>862</v>
      </c>
      <c r="D361" s="4" t="s">
        <v>863</v>
      </c>
      <c r="E361" s="4" t="s">
        <v>1222</v>
      </c>
      <c r="F361" s="4" t="s">
        <v>1223</v>
      </c>
      <c r="G361" s="4" t="s">
        <v>864</v>
      </c>
      <c r="H361" s="4" t="s">
        <v>865</v>
      </c>
      <c r="I361" s="4" t="s">
        <v>866</v>
      </c>
      <c r="J361" s="4" t="s">
        <v>625</v>
      </c>
      <c r="K361" s="4" t="s">
        <v>626</v>
      </c>
      <c r="L361" s="4" t="s">
        <v>928</v>
      </c>
    </row>
    <row r="362" spans="1:12">
      <c r="A362" s="4">
        <v>361</v>
      </c>
      <c r="B362" s="4" t="s">
        <v>132</v>
      </c>
      <c r="C362" s="4" t="s">
        <v>862</v>
      </c>
      <c r="D362" s="4" t="s">
        <v>863</v>
      </c>
      <c r="E362" s="4" t="s">
        <v>1222</v>
      </c>
      <c r="F362" s="4" t="s">
        <v>1223</v>
      </c>
      <c r="G362" s="4" t="s">
        <v>864</v>
      </c>
      <c r="H362" s="4" t="s">
        <v>865</v>
      </c>
      <c r="I362" s="4" t="s">
        <v>866</v>
      </c>
      <c r="J362" s="4" t="s">
        <v>625</v>
      </c>
      <c r="K362" s="4" t="s">
        <v>786</v>
      </c>
      <c r="L362" s="4" t="s">
        <v>928</v>
      </c>
    </row>
    <row r="363" spans="1:12">
      <c r="A363" s="4">
        <v>362</v>
      </c>
      <c r="B363" s="4" t="s">
        <v>132</v>
      </c>
      <c r="C363" s="4" t="s">
        <v>862</v>
      </c>
      <c r="D363" s="4" t="s">
        <v>863</v>
      </c>
      <c r="E363" s="4" t="s">
        <v>862</v>
      </c>
      <c r="F363" s="4" t="s">
        <v>863</v>
      </c>
      <c r="G363" s="4" t="s">
        <v>864</v>
      </c>
      <c r="H363" s="4" t="s">
        <v>865</v>
      </c>
      <c r="I363" s="4" t="s">
        <v>866</v>
      </c>
      <c r="J363" s="4" t="s">
        <v>625</v>
      </c>
      <c r="K363" s="4" t="s">
        <v>626</v>
      </c>
      <c r="L363" s="4" t="s">
        <v>928</v>
      </c>
    </row>
    <row r="364" spans="1:12">
      <c r="A364" s="4">
        <v>363</v>
      </c>
      <c r="B364" s="4" t="s">
        <v>132</v>
      </c>
      <c r="C364" s="4" t="s">
        <v>862</v>
      </c>
      <c r="D364" s="4" t="s">
        <v>863</v>
      </c>
      <c r="E364" s="4" t="s">
        <v>862</v>
      </c>
      <c r="F364" s="4" t="s">
        <v>863</v>
      </c>
      <c r="G364" s="4" t="s">
        <v>882</v>
      </c>
      <c r="H364" s="4" t="s">
        <v>883</v>
      </c>
      <c r="I364" s="4" t="s">
        <v>884</v>
      </c>
      <c r="J364" s="4" t="s">
        <v>652</v>
      </c>
      <c r="K364" s="4" t="s">
        <v>626</v>
      </c>
      <c r="L364" s="4" t="s">
        <v>928</v>
      </c>
    </row>
    <row r="365" spans="1:12">
      <c r="A365" s="4">
        <v>364</v>
      </c>
      <c r="B365" s="4" t="s">
        <v>132</v>
      </c>
      <c r="C365" s="4" t="s">
        <v>862</v>
      </c>
      <c r="D365" s="4" t="s">
        <v>863</v>
      </c>
      <c r="E365" s="4" t="s">
        <v>862</v>
      </c>
      <c r="F365" s="4" t="s">
        <v>863</v>
      </c>
      <c r="G365" s="4" t="s">
        <v>882</v>
      </c>
      <c r="H365" s="4" t="s">
        <v>883</v>
      </c>
      <c r="I365" s="4" t="s">
        <v>884</v>
      </c>
      <c r="J365" s="4" t="s">
        <v>652</v>
      </c>
      <c r="K365" s="4" t="s">
        <v>786</v>
      </c>
      <c r="L365" s="4" t="s">
        <v>928</v>
      </c>
    </row>
    <row r="366" spans="1:12">
      <c r="A366" s="4">
        <v>365</v>
      </c>
      <c r="B366" s="4" t="s">
        <v>132</v>
      </c>
      <c r="C366" s="4" t="s">
        <v>862</v>
      </c>
      <c r="D366" s="4" t="s">
        <v>863</v>
      </c>
      <c r="E366" s="4" t="s">
        <v>862</v>
      </c>
      <c r="F366" s="4" t="s">
        <v>863</v>
      </c>
      <c r="G366" s="4" t="s">
        <v>920</v>
      </c>
      <c r="H366" s="4" t="s">
        <v>921</v>
      </c>
      <c r="I366" s="4" t="s">
        <v>665</v>
      </c>
      <c r="J366" s="4" t="s">
        <v>802</v>
      </c>
      <c r="K366" s="4" t="s">
        <v>626</v>
      </c>
      <c r="L366" s="4" t="s">
        <v>928</v>
      </c>
    </row>
    <row r="367" spans="1:12">
      <c r="A367" s="4">
        <v>366</v>
      </c>
      <c r="B367" s="4" t="s">
        <v>132</v>
      </c>
      <c r="C367" s="4" t="s">
        <v>862</v>
      </c>
      <c r="D367" s="4" t="s">
        <v>863</v>
      </c>
      <c r="E367" s="4" t="s">
        <v>1224</v>
      </c>
      <c r="F367" s="4" t="s">
        <v>1225</v>
      </c>
      <c r="G367" s="4" t="s">
        <v>864</v>
      </c>
      <c r="H367" s="4" t="s">
        <v>865</v>
      </c>
      <c r="I367" s="4" t="s">
        <v>866</v>
      </c>
      <c r="J367" s="4" t="s">
        <v>625</v>
      </c>
      <c r="K367" s="4" t="s">
        <v>626</v>
      </c>
      <c r="L367" s="4" t="s">
        <v>928</v>
      </c>
    </row>
    <row r="368" spans="1:12">
      <c r="A368" s="4">
        <v>367</v>
      </c>
      <c r="B368" s="4" t="s">
        <v>132</v>
      </c>
      <c r="C368" s="4" t="s">
        <v>862</v>
      </c>
      <c r="D368" s="4" t="s">
        <v>863</v>
      </c>
      <c r="E368" s="4" t="s">
        <v>1224</v>
      </c>
      <c r="F368" s="4" t="s">
        <v>1225</v>
      </c>
      <c r="G368" s="4" t="s">
        <v>864</v>
      </c>
      <c r="H368" s="4" t="s">
        <v>865</v>
      </c>
      <c r="I368" s="4" t="s">
        <v>866</v>
      </c>
      <c r="J368" s="4" t="s">
        <v>625</v>
      </c>
      <c r="K368" s="4" t="s">
        <v>786</v>
      </c>
      <c r="L368" s="4" t="s">
        <v>928</v>
      </c>
    </row>
    <row r="369" spans="1:12">
      <c r="A369" s="4">
        <v>368</v>
      </c>
      <c r="B369" s="4" t="s">
        <v>132</v>
      </c>
      <c r="C369" s="4" t="s">
        <v>862</v>
      </c>
      <c r="D369" s="4" t="s">
        <v>863</v>
      </c>
      <c r="E369" s="4" t="s">
        <v>1226</v>
      </c>
      <c r="F369" s="4" t="s">
        <v>1227</v>
      </c>
      <c r="G369" s="4" t="s">
        <v>864</v>
      </c>
      <c r="H369" s="4" t="s">
        <v>865</v>
      </c>
      <c r="I369" s="4" t="s">
        <v>866</v>
      </c>
      <c r="J369" s="4" t="s">
        <v>625</v>
      </c>
      <c r="K369" s="4" t="s">
        <v>626</v>
      </c>
      <c r="L369" s="4" t="s">
        <v>928</v>
      </c>
    </row>
    <row r="370" spans="1:12">
      <c r="A370" s="4">
        <v>369</v>
      </c>
      <c r="B370" s="4" t="s">
        <v>132</v>
      </c>
      <c r="C370" s="4" t="s">
        <v>862</v>
      </c>
      <c r="D370" s="4" t="s">
        <v>863</v>
      </c>
      <c r="E370" s="4" t="s">
        <v>1226</v>
      </c>
      <c r="F370" s="4" t="s">
        <v>1227</v>
      </c>
      <c r="G370" s="4" t="s">
        <v>864</v>
      </c>
      <c r="H370" s="4" t="s">
        <v>865</v>
      </c>
      <c r="I370" s="4" t="s">
        <v>866</v>
      </c>
      <c r="J370" s="4" t="s">
        <v>625</v>
      </c>
      <c r="K370" s="4" t="s">
        <v>786</v>
      </c>
      <c r="L370" s="4" t="s">
        <v>928</v>
      </c>
    </row>
    <row r="371" spans="1:12">
      <c r="A371" s="4">
        <v>370</v>
      </c>
      <c r="B371" s="4" t="s">
        <v>132</v>
      </c>
      <c r="C371" s="4" t="s">
        <v>862</v>
      </c>
      <c r="D371" s="4" t="s">
        <v>863</v>
      </c>
      <c r="E371" s="4" t="s">
        <v>1228</v>
      </c>
      <c r="F371" s="4" t="s">
        <v>1229</v>
      </c>
      <c r="G371" s="4" t="s">
        <v>864</v>
      </c>
      <c r="H371" s="4" t="s">
        <v>865</v>
      </c>
      <c r="I371" s="4" t="s">
        <v>866</v>
      </c>
      <c r="J371" s="4" t="s">
        <v>625</v>
      </c>
      <c r="K371" s="4" t="s">
        <v>626</v>
      </c>
      <c r="L371" s="4" t="s">
        <v>928</v>
      </c>
    </row>
    <row r="372" spans="1:12">
      <c r="A372" s="4">
        <v>371</v>
      </c>
      <c r="B372" s="4" t="s">
        <v>132</v>
      </c>
      <c r="C372" s="4" t="s">
        <v>862</v>
      </c>
      <c r="D372" s="4" t="s">
        <v>863</v>
      </c>
      <c r="E372" s="4" t="s">
        <v>1228</v>
      </c>
      <c r="F372" s="4" t="s">
        <v>1229</v>
      </c>
      <c r="G372" s="4" t="s">
        <v>864</v>
      </c>
      <c r="H372" s="4" t="s">
        <v>865</v>
      </c>
      <c r="I372" s="4" t="s">
        <v>866</v>
      </c>
      <c r="J372" s="4" t="s">
        <v>625</v>
      </c>
      <c r="K372" s="4" t="s">
        <v>786</v>
      </c>
      <c r="L372" s="4" t="s">
        <v>928</v>
      </c>
    </row>
    <row r="373" spans="1:12">
      <c r="A373" s="4">
        <v>372</v>
      </c>
      <c r="B373" s="4" t="s">
        <v>132</v>
      </c>
      <c r="C373" s="4" t="s">
        <v>862</v>
      </c>
      <c r="D373" s="4" t="s">
        <v>863</v>
      </c>
      <c r="E373" s="4" t="s">
        <v>1230</v>
      </c>
      <c r="F373" s="4" t="s">
        <v>1231</v>
      </c>
      <c r="G373" s="4" t="s">
        <v>864</v>
      </c>
      <c r="H373" s="4" t="s">
        <v>865</v>
      </c>
      <c r="I373" s="4" t="s">
        <v>866</v>
      </c>
      <c r="J373" s="4" t="s">
        <v>625</v>
      </c>
      <c r="K373" s="4" t="s">
        <v>626</v>
      </c>
      <c r="L373" s="4" t="s">
        <v>928</v>
      </c>
    </row>
    <row r="374" spans="1:12">
      <c r="A374" s="4">
        <v>373</v>
      </c>
      <c r="B374" s="4" t="s">
        <v>132</v>
      </c>
      <c r="C374" s="4" t="s">
        <v>862</v>
      </c>
      <c r="D374" s="4" t="s">
        <v>863</v>
      </c>
      <c r="E374" s="4" t="s">
        <v>1230</v>
      </c>
      <c r="F374" s="4" t="s">
        <v>1231</v>
      </c>
      <c r="G374" s="4" t="s">
        <v>864</v>
      </c>
      <c r="H374" s="4" t="s">
        <v>865</v>
      </c>
      <c r="I374" s="4" t="s">
        <v>866</v>
      </c>
      <c r="J374" s="4" t="s">
        <v>625</v>
      </c>
      <c r="K374" s="4" t="s">
        <v>786</v>
      </c>
      <c r="L374" s="4" t="s">
        <v>928</v>
      </c>
    </row>
    <row r="375" spans="1:12">
      <c r="A375" s="4">
        <v>374</v>
      </c>
      <c r="B375" s="4" t="s">
        <v>132</v>
      </c>
      <c r="C375" s="4" t="s">
        <v>862</v>
      </c>
      <c r="D375" s="4" t="s">
        <v>863</v>
      </c>
      <c r="E375" s="4" t="s">
        <v>1232</v>
      </c>
      <c r="F375" s="4" t="s">
        <v>1233</v>
      </c>
      <c r="G375" s="4" t="s">
        <v>864</v>
      </c>
      <c r="H375" s="4" t="s">
        <v>865</v>
      </c>
      <c r="I375" s="4" t="s">
        <v>866</v>
      </c>
      <c r="J375" s="4" t="s">
        <v>625</v>
      </c>
      <c r="K375" s="4" t="s">
        <v>626</v>
      </c>
      <c r="L375" s="4" t="s">
        <v>928</v>
      </c>
    </row>
    <row r="376" spans="1:12">
      <c r="A376" s="4">
        <v>375</v>
      </c>
      <c r="B376" s="4" t="s">
        <v>132</v>
      </c>
      <c r="C376" s="4" t="s">
        <v>862</v>
      </c>
      <c r="D376" s="4" t="s">
        <v>863</v>
      </c>
      <c r="E376" s="4" t="s">
        <v>1232</v>
      </c>
      <c r="F376" s="4" t="s">
        <v>1233</v>
      </c>
      <c r="G376" s="4" t="s">
        <v>864</v>
      </c>
      <c r="H376" s="4" t="s">
        <v>865</v>
      </c>
      <c r="I376" s="4" t="s">
        <v>866</v>
      </c>
      <c r="J376" s="4" t="s">
        <v>625</v>
      </c>
      <c r="K376" s="4" t="s">
        <v>786</v>
      </c>
      <c r="L376" s="4" t="s">
        <v>928</v>
      </c>
    </row>
    <row r="377" spans="1:12">
      <c r="A377" s="4">
        <v>376</v>
      </c>
      <c r="B377" s="4" t="s">
        <v>132</v>
      </c>
      <c r="C377" s="4" t="s">
        <v>862</v>
      </c>
      <c r="D377" s="4" t="s">
        <v>863</v>
      </c>
      <c r="E377" s="4" t="s">
        <v>1234</v>
      </c>
      <c r="F377" s="4" t="s">
        <v>1235</v>
      </c>
      <c r="G377" s="4" t="s">
        <v>864</v>
      </c>
      <c r="H377" s="4" t="s">
        <v>865</v>
      </c>
      <c r="I377" s="4" t="s">
        <v>866</v>
      </c>
      <c r="J377" s="4" t="s">
        <v>625</v>
      </c>
      <c r="K377" s="4" t="s">
        <v>626</v>
      </c>
      <c r="L377" s="4" t="s">
        <v>928</v>
      </c>
    </row>
    <row r="378" spans="1:12">
      <c r="A378" s="4">
        <v>377</v>
      </c>
      <c r="B378" s="4" t="s">
        <v>132</v>
      </c>
      <c r="C378" s="4" t="s">
        <v>862</v>
      </c>
      <c r="D378" s="4" t="s">
        <v>863</v>
      </c>
      <c r="E378" s="4" t="s">
        <v>1234</v>
      </c>
      <c r="F378" s="4" t="s">
        <v>1235</v>
      </c>
      <c r="G378" s="4" t="s">
        <v>864</v>
      </c>
      <c r="H378" s="4" t="s">
        <v>865</v>
      </c>
      <c r="I378" s="4" t="s">
        <v>866</v>
      </c>
      <c r="J378" s="4" t="s">
        <v>625</v>
      </c>
      <c r="K378" s="4" t="s">
        <v>786</v>
      </c>
      <c r="L378" s="4" t="s">
        <v>928</v>
      </c>
    </row>
    <row r="379" spans="1:12">
      <c r="A379" s="4">
        <v>378</v>
      </c>
      <c r="B379" s="4" t="s">
        <v>132</v>
      </c>
      <c r="C379" s="4" t="s">
        <v>862</v>
      </c>
      <c r="D379" s="4" t="s">
        <v>863</v>
      </c>
      <c r="E379" s="4" t="s">
        <v>1236</v>
      </c>
      <c r="F379" s="4" t="s">
        <v>1237</v>
      </c>
      <c r="G379" s="4" t="s">
        <v>864</v>
      </c>
      <c r="H379" s="4" t="s">
        <v>865</v>
      </c>
      <c r="I379" s="4" t="s">
        <v>866</v>
      </c>
      <c r="J379" s="4" t="s">
        <v>625</v>
      </c>
      <c r="K379" s="4" t="s">
        <v>626</v>
      </c>
      <c r="L379" s="4" t="s">
        <v>928</v>
      </c>
    </row>
    <row r="380" spans="1:12">
      <c r="A380" s="4">
        <v>379</v>
      </c>
      <c r="B380" s="4" t="s">
        <v>132</v>
      </c>
      <c r="C380" s="4" t="s">
        <v>862</v>
      </c>
      <c r="D380" s="4" t="s">
        <v>863</v>
      </c>
      <c r="E380" s="4" t="s">
        <v>1236</v>
      </c>
      <c r="F380" s="4" t="s">
        <v>1237</v>
      </c>
      <c r="G380" s="4" t="s">
        <v>864</v>
      </c>
      <c r="H380" s="4" t="s">
        <v>865</v>
      </c>
      <c r="I380" s="4" t="s">
        <v>866</v>
      </c>
      <c r="J380" s="4" t="s">
        <v>625</v>
      </c>
      <c r="K380" s="4" t="s">
        <v>786</v>
      </c>
      <c r="L380" s="4" t="s">
        <v>928</v>
      </c>
    </row>
    <row r="381" spans="1:12">
      <c r="A381" s="4">
        <v>380</v>
      </c>
      <c r="B381" s="4" t="s">
        <v>132</v>
      </c>
      <c r="C381" s="4" t="s">
        <v>862</v>
      </c>
      <c r="D381" s="4" t="s">
        <v>863</v>
      </c>
      <c r="E381" s="4" t="s">
        <v>1238</v>
      </c>
      <c r="F381" s="4" t="s">
        <v>1239</v>
      </c>
      <c r="G381" s="4" t="s">
        <v>864</v>
      </c>
      <c r="H381" s="4" t="s">
        <v>865</v>
      </c>
      <c r="I381" s="4" t="s">
        <v>866</v>
      </c>
      <c r="J381" s="4" t="s">
        <v>625</v>
      </c>
      <c r="K381" s="4" t="s">
        <v>626</v>
      </c>
      <c r="L381" s="4" t="s">
        <v>928</v>
      </c>
    </row>
    <row r="382" spans="1:12">
      <c r="A382" s="4">
        <v>381</v>
      </c>
      <c r="B382" s="4" t="s">
        <v>132</v>
      </c>
      <c r="C382" s="4" t="s">
        <v>862</v>
      </c>
      <c r="D382" s="4" t="s">
        <v>863</v>
      </c>
      <c r="E382" s="4" t="s">
        <v>1238</v>
      </c>
      <c r="F382" s="4" t="s">
        <v>1239</v>
      </c>
      <c r="G382" s="4" t="s">
        <v>864</v>
      </c>
      <c r="H382" s="4" t="s">
        <v>865</v>
      </c>
      <c r="I382" s="4" t="s">
        <v>866</v>
      </c>
      <c r="J382" s="4" t="s">
        <v>625</v>
      </c>
      <c r="K382" s="4" t="s">
        <v>786</v>
      </c>
      <c r="L382" s="4" t="s">
        <v>928</v>
      </c>
    </row>
    <row r="383" spans="1:12">
      <c r="A383" s="4">
        <v>382</v>
      </c>
      <c r="B383" s="4" t="s">
        <v>132</v>
      </c>
      <c r="C383" s="4" t="s">
        <v>750</v>
      </c>
      <c r="D383" s="4" t="s">
        <v>751</v>
      </c>
      <c r="E383" s="4" t="s">
        <v>1240</v>
      </c>
      <c r="F383" s="4" t="s">
        <v>1241</v>
      </c>
      <c r="G383" s="4" t="s">
        <v>845</v>
      </c>
      <c r="H383" s="4" t="s">
        <v>846</v>
      </c>
      <c r="I383" s="4" t="s">
        <v>847</v>
      </c>
      <c r="J383" s="4" t="s">
        <v>652</v>
      </c>
      <c r="K383" s="4" t="s">
        <v>626</v>
      </c>
      <c r="L383" s="4" t="s">
        <v>928</v>
      </c>
    </row>
    <row r="384" spans="1:12">
      <c r="A384" s="4">
        <v>383</v>
      </c>
      <c r="B384" s="4" t="s">
        <v>132</v>
      </c>
      <c r="C384" s="4" t="s">
        <v>750</v>
      </c>
      <c r="D384" s="4" t="s">
        <v>751</v>
      </c>
      <c r="E384" s="4" t="s">
        <v>1242</v>
      </c>
      <c r="F384" s="4" t="s">
        <v>1243</v>
      </c>
      <c r="G384" s="4" t="s">
        <v>845</v>
      </c>
      <c r="H384" s="4" t="s">
        <v>846</v>
      </c>
      <c r="I384" s="4" t="s">
        <v>847</v>
      </c>
      <c r="J384" s="4" t="s">
        <v>652</v>
      </c>
      <c r="K384" s="4" t="s">
        <v>626</v>
      </c>
      <c r="L384" s="4" t="s">
        <v>928</v>
      </c>
    </row>
    <row r="385" spans="1:12">
      <c r="A385" s="4">
        <v>384</v>
      </c>
      <c r="B385" s="4" t="s">
        <v>132</v>
      </c>
      <c r="C385" s="4" t="s">
        <v>750</v>
      </c>
      <c r="D385" s="4" t="s">
        <v>751</v>
      </c>
      <c r="E385" s="4" t="s">
        <v>1244</v>
      </c>
      <c r="F385" s="4" t="s">
        <v>1245</v>
      </c>
      <c r="G385" s="4" t="s">
        <v>845</v>
      </c>
      <c r="H385" s="4" t="s">
        <v>846</v>
      </c>
      <c r="I385" s="4" t="s">
        <v>847</v>
      </c>
      <c r="J385" s="4" t="s">
        <v>652</v>
      </c>
      <c r="K385" s="4" t="s">
        <v>626</v>
      </c>
      <c r="L385" s="4" t="s">
        <v>928</v>
      </c>
    </row>
    <row r="386" spans="1:12">
      <c r="A386" s="4">
        <v>385</v>
      </c>
      <c r="B386" s="4" t="s">
        <v>132</v>
      </c>
      <c r="C386" s="4" t="s">
        <v>750</v>
      </c>
      <c r="D386" s="4" t="s">
        <v>751</v>
      </c>
      <c r="E386" s="4" t="s">
        <v>997</v>
      </c>
      <c r="F386" s="4" t="s">
        <v>1246</v>
      </c>
      <c r="G386" s="4" t="s">
        <v>845</v>
      </c>
      <c r="H386" s="4" t="s">
        <v>846</v>
      </c>
      <c r="I386" s="4" t="s">
        <v>847</v>
      </c>
      <c r="J386" s="4" t="s">
        <v>652</v>
      </c>
      <c r="K386" s="4" t="s">
        <v>626</v>
      </c>
      <c r="L386" s="4" t="s">
        <v>928</v>
      </c>
    </row>
    <row r="387" spans="1:12">
      <c r="A387" s="4">
        <v>386</v>
      </c>
      <c r="B387" s="4" t="s">
        <v>132</v>
      </c>
      <c r="C387" s="4" t="s">
        <v>750</v>
      </c>
      <c r="D387" s="4" t="s">
        <v>751</v>
      </c>
      <c r="E387" s="4" t="s">
        <v>750</v>
      </c>
      <c r="F387" s="4" t="s">
        <v>751</v>
      </c>
      <c r="G387" s="4" t="s">
        <v>664</v>
      </c>
      <c r="H387" s="4" t="s">
        <v>1496</v>
      </c>
      <c r="I387" s="4" t="s">
        <v>1497</v>
      </c>
      <c r="J387" s="4" t="s">
        <v>1498</v>
      </c>
      <c r="K387" s="4" t="s">
        <v>786</v>
      </c>
      <c r="L387" s="4" t="s">
        <v>928</v>
      </c>
    </row>
    <row r="388" spans="1:12">
      <c r="A388" s="4">
        <v>387</v>
      </c>
      <c r="B388" s="4" t="s">
        <v>132</v>
      </c>
      <c r="C388" s="4" t="s">
        <v>750</v>
      </c>
      <c r="D388" s="4" t="s">
        <v>751</v>
      </c>
      <c r="E388" s="4" t="s">
        <v>750</v>
      </c>
      <c r="F388" s="4" t="s">
        <v>751</v>
      </c>
      <c r="G388" s="4" t="s">
        <v>845</v>
      </c>
      <c r="H388" s="4" t="s">
        <v>846</v>
      </c>
      <c r="I388" s="4" t="s">
        <v>847</v>
      </c>
      <c r="J388" s="4" t="s">
        <v>652</v>
      </c>
      <c r="K388" s="4" t="s">
        <v>626</v>
      </c>
      <c r="L388" s="4" t="s">
        <v>928</v>
      </c>
    </row>
    <row r="389" spans="1:12">
      <c r="A389" s="4">
        <v>388</v>
      </c>
      <c r="B389" s="4" t="s">
        <v>132</v>
      </c>
      <c r="C389" s="4" t="s">
        <v>750</v>
      </c>
      <c r="D389" s="4" t="s">
        <v>751</v>
      </c>
      <c r="E389" s="4" t="s">
        <v>1247</v>
      </c>
      <c r="F389" s="4" t="s">
        <v>1248</v>
      </c>
      <c r="G389" s="4" t="s">
        <v>845</v>
      </c>
      <c r="H389" s="4" t="s">
        <v>846</v>
      </c>
      <c r="I389" s="4" t="s">
        <v>847</v>
      </c>
      <c r="J389" s="4" t="s">
        <v>652</v>
      </c>
      <c r="K389" s="4" t="s">
        <v>626</v>
      </c>
      <c r="L389" s="4" t="s">
        <v>928</v>
      </c>
    </row>
    <row r="390" spans="1:12">
      <c r="A390" s="4">
        <v>389</v>
      </c>
      <c r="B390" s="4" t="s">
        <v>132</v>
      </c>
      <c r="C390" s="4" t="s">
        <v>750</v>
      </c>
      <c r="D390" s="4" t="s">
        <v>751</v>
      </c>
      <c r="E390" s="4" t="s">
        <v>1249</v>
      </c>
      <c r="F390" s="4" t="s">
        <v>1250</v>
      </c>
      <c r="G390" s="4" t="s">
        <v>845</v>
      </c>
      <c r="H390" s="4" t="s">
        <v>846</v>
      </c>
      <c r="I390" s="4" t="s">
        <v>847</v>
      </c>
      <c r="J390" s="4" t="s">
        <v>652</v>
      </c>
      <c r="K390" s="4" t="s">
        <v>626</v>
      </c>
      <c r="L390" s="4" t="s">
        <v>928</v>
      </c>
    </row>
    <row r="391" spans="1:12">
      <c r="A391" s="4">
        <v>390</v>
      </c>
      <c r="B391" s="4" t="s">
        <v>132</v>
      </c>
      <c r="C391" s="4" t="s">
        <v>750</v>
      </c>
      <c r="D391" s="4" t="s">
        <v>751</v>
      </c>
      <c r="E391" s="4" t="s">
        <v>1251</v>
      </c>
      <c r="F391" s="4" t="s">
        <v>1252</v>
      </c>
      <c r="G391" s="4" t="s">
        <v>845</v>
      </c>
      <c r="H391" s="4" t="s">
        <v>846</v>
      </c>
      <c r="I391" s="4" t="s">
        <v>847</v>
      </c>
      <c r="J391" s="4" t="s">
        <v>652</v>
      </c>
      <c r="K391" s="4" t="s">
        <v>626</v>
      </c>
      <c r="L391" s="4" t="s">
        <v>928</v>
      </c>
    </row>
    <row r="392" spans="1:12">
      <c r="A392" s="4">
        <v>391</v>
      </c>
      <c r="B392" s="4" t="s">
        <v>132</v>
      </c>
      <c r="C392" s="4" t="s">
        <v>750</v>
      </c>
      <c r="D392" s="4" t="s">
        <v>751</v>
      </c>
      <c r="E392" s="4" t="s">
        <v>1253</v>
      </c>
      <c r="F392" s="4" t="s">
        <v>1254</v>
      </c>
      <c r="G392" s="4" t="s">
        <v>845</v>
      </c>
      <c r="H392" s="4" t="s">
        <v>846</v>
      </c>
      <c r="I392" s="4" t="s">
        <v>847</v>
      </c>
      <c r="J392" s="4" t="s">
        <v>652</v>
      </c>
      <c r="K392" s="4" t="s">
        <v>626</v>
      </c>
      <c r="L392" s="4" t="s">
        <v>928</v>
      </c>
    </row>
    <row r="393" spans="1:12">
      <c r="A393" s="4">
        <v>392</v>
      </c>
      <c r="B393" s="4" t="s">
        <v>132</v>
      </c>
      <c r="C393" s="4" t="s">
        <v>912</v>
      </c>
      <c r="D393" s="4" t="s">
        <v>913</v>
      </c>
      <c r="E393" s="4" t="s">
        <v>1255</v>
      </c>
      <c r="F393" s="4" t="s">
        <v>1256</v>
      </c>
      <c r="G393" s="4" t="s">
        <v>914</v>
      </c>
      <c r="H393" s="4" t="s">
        <v>915</v>
      </c>
      <c r="I393" s="4" t="s">
        <v>916</v>
      </c>
      <c r="J393" s="4" t="s">
        <v>717</v>
      </c>
      <c r="K393" s="4" t="s">
        <v>626</v>
      </c>
      <c r="L393" s="4" t="s">
        <v>928</v>
      </c>
    </row>
    <row r="394" spans="1:12">
      <c r="A394" s="4">
        <v>393</v>
      </c>
      <c r="B394" s="4" t="s">
        <v>132</v>
      </c>
      <c r="C394" s="4" t="s">
        <v>912</v>
      </c>
      <c r="D394" s="4" t="s">
        <v>913</v>
      </c>
      <c r="E394" s="4" t="s">
        <v>1255</v>
      </c>
      <c r="F394" s="4" t="s">
        <v>1256</v>
      </c>
      <c r="G394" s="4" t="s">
        <v>914</v>
      </c>
      <c r="H394" s="4" t="s">
        <v>915</v>
      </c>
      <c r="I394" s="4" t="s">
        <v>916</v>
      </c>
      <c r="J394" s="4" t="s">
        <v>717</v>
      </c>
      <c r="K394" s="4" t="s">
        <v>786</v>
      </c>
      <c r="L394" s="4" t="s">
        <v>928</v>
      </c>
    </row>
    <row r="395" spans="1:12">
      <c r="A395" s="4">
        <v>394</v>
      </c>
      <c r="B395" s="4" t="s">
        <v>132</v>
      </c>
      <c r="C395" s="4" t="s">
        <v>912</v>
      </c>
      <c r="D395" s="4" t="s">
        <v>913</v>
      </c>
      <c r="E395" s="4" t="s">
        <v>1257</v>
      </c>
      <c r="F395" s="4" t="s">
        <v>1258</v>
      </c>
      <c r="G395" s="4" t="s">
        <v>914</v>
      </c>
      <c r="H395" s="4" t="s">
        <v>915</v>
      </c>
      <c r="I395" s="4" t="s">
        <v>916</v>
      </c>
      <c r="J395" s="4" t="s">
        <v>717</v>
      </c>
      <c r="K395" s="4" t="s">
        <v>626</v>
      </c>
      <c r="L395" s="4" t="s">
        <v>928</v>
      </c>
    </row>
    <row r="396" spans="1:12">
      <c r="A396" s="4">
        <v>395</v>
      </c>
      <c r="B396" s="4" t="s">
        <v>132</v>
      </c>
      <c r="C396" s="4" t="s">
        <v>912</v>
      </c>
      <c r="D396" s="4" t="s">
        <v>913</v>
      </c>
      <c r="E396" s="4" t="s">
        <v>1257</v>
      </c>
      <c r="F396" s="4" t="s">
        <v>1258</v>
      </c>
      <c r="G396" s="4" t="s">
        <v>914</v>
      </c>
      <c r="H396" s="4" t="s">
        <v>915</v>
      </c>
      <c r="I396" s="4" t="s">
        <v>916</v>
      </c>
      <c r="J396" s="4" t="s">
        <v>717</v>
      </c>
      <c r="K396" s="4" t="s">
        <v>786</v>
      </c>
      <c r="L396" s="4" t="s">
        <v>928</v>
      </c>
    </row>
    <row r="397" spans="1:12">
      <c r="A397" s="4">
        <v>396</v>
      </c>
      <c r="B397" s="4" t="s">
        <v>132</v>
      </c>
      <c r="C397" s="4" t="s">
        <v>912</v>
      </c>
      <c r="D397" s="4" t="s">
        <v>913</v>
      </c>
      <c r="E397" s="4" t="s">
        <v>937</v>
      </c>
      <c r="F397" s="4" t="s">
        <v>1259</v>
      </c>
      <c r="G397" s="4" t="s">
        <v>914</v>
      </c>
      <c r="H397" s="4" t="s">
        <v>915</v>
      </c>
      <c r="I397" s="4" t="s">
        <v>916</v>
      </c>
      <c r="J397" s="4" t="s">
        <v>717</v>
      </c>
      <c r="K397" s="4" t="s">
        <v>626</v>
      </c>
      <c r="L397" s="4" t="s">
        <v>928</v>
      </c>
    </row>
    <row r="398" spans="1:12">
      <c r="A398" s="4">
        <v>397</v>
      </c>
      <c r="B398" s="4" t="s">
        <v>132</v>
      </c>
      <c r="C398" s="4" t="s">
        <v>912</v>
      </c>
      <c r="D398" s="4" t="s">
        <v>913</v>
      </c>
      <c r="E398" s="4" t="s">
        <v>937</v>
      </c>
      <c r="F398" s="4" t="s">
        <v>1259</v>
      </c>
      <c r="G398" s="4" t="s">
        <v>914</v>
      </c>
      <c r="H398" s="4" t="s">
        <v>915</v>
      </c>
      <c r="I398" s="4" t="s">
        <v>916</v>
      </c>
      <c r="J398" s="4" t="s">
        <v>717</v>
      </c>
      <c r="K398" s="4" t="s">
        <v>786</v>
      </c>
      <c r="L398" s="4" t="s">
        <v>928</v>
      </c>
    </row>
    <row r="399" spans="1:12">
      <c r="A399" s="4">
        <v>398</v>
      </c>
      <c r="B399" s="4" t="s">
        <v>132</v>
      </c>
      <c r="C399" s="4" t="s">
        <v>912</v>
      </c>
      <c r="D399" s="4" t="s">
        <v>913</v>
      </c>
      <c r="E399" s="4" t="s">
        <v>1260</v>
      </c>
      <c r="F399" s="4" t="s">
        <v>1261</v>
      </c>
      <c r="G399" s="4" t="s">
        <v>914</v>
      </c>
      <c r="H399" s="4" t="s">
        <v>915</v>
      </c>
      <c r="I399" s="4" t="s">
        <v>916</v>
      </c>
      <c r="J399" s="4" t="s">
        <v>717</v>
      </c>
      <c r="K399" s="4" t="s">
        <v>626</v>
      </c>
      <c r="L399" s="4" t="s">
        <v>928</v>
      </c>
    </row>
    <row r="400" spans="1:12">
      <c r="A400" s="4">
        <v>399</v>
      </c>
      <c r="B400" s="4" t="s">
        <v>132</v>
      </c>
      <c r="C400" s="4" t="s">
        <v>912</v>
      </c>
      <c r="D400" s="4" t="s">
        <v>913</v>
      </c>
      <c r="E400" s="4" t="s">
        <v>1260</v>
      </c>
      <c r="F400" s="4" t="s">
        <v>1261</v>
      </c>
      <c r="G400" s="4" t="s">
        <v>914</v>
      </c>
      <c r="H400" s="4" t="s">
        <v>915</v>
      </c>
      <c r="I400" s="4" t="s">
        <v>916</v>
      </c>
      <c r="J400" s="4" t="s">
        <v>717</v>
      </c>
      <c r="K400" s="4" t="s">
        <v>786</v>
      </c>
      <c r="L400" s="4" t="s">
        <v>928</v>
      </c>
    </row>
    <row r="401" spans="1:12">
      <c r="A401" s="4">
        <v>400</v>
      </c>
      <c r="B401" s="4" t="s">
        <v>132</v>
      </c>
      <c r="C401" s="4" t="s">
        <v>912</v>
      </c>
      <c r="D401" s="4" t="s">
        <v>913</v>
      </c>
      <c r="E401" s="4" t="s">
        <v>1262</v>
      </c>
      <c r="F401" s="4" t="s">
        <v>1263</v>
      </c>
      <c r="G401" s="4" t="s">
        <v>914</v>
      </c>
      <c r="H401" s="4" t="s">
        <v>915</v>
      </c>
      <c r="I401" s="4" t="s">
        <v>916</v>
      </c>
      <c r="J401" s="4" t="s">
        <v>717</v>
      </c>
      <c r="K401" s="4" t="s">
        <v>626</v>
      </c>
      <c r="L401" s="4" t="s">
        <v>928</v>
      </c>
    </row>
    <row r="402" spans="1:12">
      <c r="A402" s="4">
        <v>401</v>
      </c>
      <c r="B402" s="4" t="s">
        <v>132</v>
      </c>
      <c r="C402" s="4" t="s">
        <v>912</v>
      </c>
      <c r="D402" s="4" t="s">
        <v>913</v>
      </c>
      <c r="E402" s="4" t="s">
        <v>1262</v>
      </c>
      <c r="F402" s="4" t="s">
        <v>1263</v>
      </c>
      <c r="G402" s="4" t="s">
        <v>914</v>
      </c>
      <c r="H402" s="4" t="s">
        <v>915</v>
      </c>
      <c r="I402" s="4" t="s">
        <v>916</v>
      </c>
      <c r="J402" s="4" t="s">
        <v>717</v>
      </c>
      <c r="K402" s="4" t="s">
        <v>786</v>
      </c>
      <c r="L402" s="4" t="s">
        <v>928</v>
      </c>
    </row>
    <row r="403" spans="1:12">
      <c r="A403" s="4">
        <v>402</v>
      </c>
      <c r="B403" s="4" t="s">
        <v>132</v>
      </c>
      <c r="C403" s="4" t="s">
        <v>912</v>
      </c>
      <c r="D403" s="4" t="s">
        <v>913</v>
      </c>
      <c r="E403" s="4" t="s">
        <v>1264</v>
      </c>
      <c r="F403" s="4" t="s">
        <v>1265</v>
      </c>
      <c r="G403" s="4" t="s">
        <v>914</v>
      </c>
      <c r="H403" s="4" t="s">
        <v>915</v>
      </c>
      <c r="I403" s="4" t="s">
        <v>916</v>
      </c>
      <c r="J403" s="4" t="s">
        <v>717</v>
      </c>
      <c r="K403" s="4" t="s">
        <v>626</v>
      </c>
      <c r="L403" s="4" t="s">
        <v>928</v>
      </c>
    </row>
    <row r="404" spans="1:12">
      <c r="A404" s="4">
        <v>403</v>
      </c>
      <c r="B404" s="4" t="s">
        <v>132</v>
      </c>
      <c r="C404" s="4" t="s">
        <v>912</v>
      </c>
      <c r="D404" s="4" t="s">
        <v>913</v>
      </c>
      <c r="E404" s="4" t="s">
        <v>1264</v>
      </c>
      <c r="F404" s="4" t="s">
        <v>1265</v>
      </c>
      <c r="G404" s="4" t="s">
        <v>914</v>
      </c>
      <c r="H404" s="4" t="s">
        <v>915</v>
      </c>
      <c r="I404" s="4" t="s">
        <v>916</v>
      </c>
      <c r="J404" s="4" t="s">
        <v>717</v>
      </c>
      <c r="K404" s="4" t="s">
        <v>786</v>
      </c>
      <c r="L404" s="4" t="s">
        <v>928</v>
      </c>
    </row>
    <row r="405" spans="1:12">
      <c r="A405" s="4">
        <v>404</v>
      </c>
      <c r="B405" s="4" t="s">
        <v>132</v>
      </c>
      <c r="C405" s="4" t="s">
        <v>912</v>
      </c>
      <c r="D405" s="4" t="s">
        <v>913</v>
      </c>
      <c r="E405" s="4" t="s">
        <v>1266</v>
      </c>
      <c r="F405" s="4" t="s">
        <v>1267</v>
      </c>
      <c r="G405" s="4" t="s">
        <v>914</v>
      </c>
      <c r="H405" s="4" t="s">
        <v>915</v>
      </c>
      <c r="I405" s="4" t="s">
        <v>916</v>
      </c>
      <c r="J405" s="4" t="s">
        <v>717</v>
      </c>
      <c r="K405" s="4" t="s">
        <v>626</v>
      </c>
      <c r="L405" s="4" t="s">
        <v>928</v>
      </c>
    </row>
    <row r="406" spans="1:12">
      <c r="A406" s="4">
        <v>405</v>
      </c>
      <c r="B406" s="4" t="s">
        <v>132</v>
      </c>
      <c r="C406" s="4" t="s">
        <v>912</v>
      </c>
      <c r="D406" s="4" t="s">
        <v>913</v>
      </c>
      <c r="E406" s="4" t="s">
        <v>1266</v>
      </c>
      <c r="F406" s="4" t="s">
        <v>1267</v>
      </c>
      <c r="G406" s="4" t="s">
        <v>914</v>
      </c>
      <c r="H406" s="4" t="s">
        <v>915</v>
      </c>
      <c r="I406" s="4" t="s">
        <v>916</v>
      </c>
      <c r="J406" s="4" t="s">
        <v>717</v>
      </c>
      <c r="K406" s="4" t="s">
        <v>786</v>
      </c>
      <c r="L406" s="4" t="s">
        <v>928</v>
      </c>
    </row>
    <row r="407" spans="1:12">
      <c r="A407" s="4">
        <v>406</v>
      </c>
      <c r="B407" s="4" t="s">
        <v>132</v>
      </c>
      <c r="C407" s="4" t="s">
        <v>912</v>
      </c>
      <c r="D407" s="4" t="s">
        <v>913</v>
      </c>
      <c r="E407" s="4" t="s">
        <v>912</v>
      </c>
      <c r="F407" s="4" t="s">
        <v>913</v>
      </c>
      <c r="G407" s="4" t="s">
        <v>914</v>
      </c>
      <c r="H407" s="4" t="s">
        <v>915</v>
      </c>
      <c r="I407" s="4" t="s">
        <v>916</v>
      </c>
      <c r="J407" s="4" t="s">
        <v>717</v>
      </c>
      <c r="K407" s="4" t="s">
        <v>626</v>
      </c>
      <c r="L407" s="4" t="s">
        <v>928</v>
      </c>
    </row>
    <row r="408" spans="1:12">
      <c r="A408" s="4">
        <v>407</v>
      </c>
      <c r="B408" s="4" t="s">
        <v>132</v>
      </c>
      <c r="C408" s="4" t="s">
        <v>912</v>
      </c>
      <c r="D408" s="4" t="s">
        <v>913</v>
      </c>
      <c r="E408" s="4" t="s">
        <v>1268</v>
      </c>
      <c r="F408" s="4" t="s">
        <v>1269</v>
      </c>
      <c r="G408" s="4" t="s">
        <v>914</v>
      </c>
      <c r="H408" s="4" t="s">
        <v>915</v>
      </c>
      <c r="I408" s="4" t="s">
        <v>916</v>
      </c>
      <c r="J408" s="4" t="s">
        <v>717</v>
      </c>
      <c r="K408" s="4" t="s">
        <v>626</v>
      </c>
      <c r="L408" s="4" t="s">
        <v>928</v>
      </c>
    </row>
    <row r="409" spans="1:12">
      <c r="A409" s="4">
        <v>408</v>
      </c>
      <c r="B409" s="4" t="s">
        <v>132</v>
      </c>
      <c r="C409" s="4" t="s">
        <v>912</v>
      </c>
      <c r="D409" s="4" t="s">
        <v>913</v>
      </c>
      <c r="E409" s="4" t="s">
        <v>1268</v>
      </c>
      <c r="F409" s="4" t="s">
        <v>1269</v>
      </c>
      <c r="G409" s="4" t="s">
        <v>914</v>
      </c>
      <c r="H409" s="4" t="s">
        <v>915</v>
      </c>
      <c r="I409" s="4" t="s">
        <v>916</v>
      </c>
      <c r="J409" s="4" t="s">
        <v>717</v>
      </c>
      <c r="K409" s="4" t="s">
        <v>786</v>
      </c>
      <c r="L409" s="4" t="s">
        <v>928</v>
      </c>
    </row>
    <row r="410" spans="1:12">
      <c r="A410" s="4">
        <v>409</v>
      </c>
      <c r="B410" s="4" t="s">
        <v>132</v>
      </c>
      <c r="C410" s="4" t="s">
        <v>912</v>
      </c>
      <c r="D410" s="4" t="s">
        <v>913</v>
      </c>
      <c r="E410" s="4" t="s">
        <v>1270</v>
      </c>
      <c r="F410" s="4" t="s">
        <v>1271</v>
      </c>
      <c r="G410" s="4" t="s">
        <v>914</v>
      </c>
      <c r="H410" s="4" t="s">
        <v>915</v>
      </c>
      <c r="I410" s="4" t="s">
        <v>916</v>
      </c>
      <c r="J410" s="4" t="s">
        <v>717</v>
      </c>
      <c r="K410" s="4" t="s">
        <v>626</v>
      </c>
      <c r="L410" s="4" t="s">
        <v>928</v>
      </c>
    </row>
    <row r="411" spans="1:12">
      <c r="A411" s="4">
        <v>410</v>
      </c>
      <c r="B411" s="4" t="s">
        <v>132</v>
      </c>
      <c r="C411" s="4" t="s">
        <v>912</v>
      </c>
      <c r="D411" s="4" t="s">
        <v>913</v>
      </c>
      <c r="E411" s="4" t="s">
        <v>1270</v>
      </c>
      <c r="F411" s="4" t="s">
        <v>1271</v>
      </c>
      <c r="G411" s="4" t="s">
        <v>914</v>
      </c>
      <c r="H411" s="4" t="s">
        <v>915</v>
      </c>
      <c r="I411" s="4" t="s">
        <v>916</v>
      </c>
      <c r="J411" s="4" t="s">
        <v>717</v>
      </c>
      <c r="K411" s="4" t="s">
        <v>786</v>
      </c>
      <c r="L411" s="4" t="s">
        <v>928</v>
      </c>
    </row>
    <row r="412" spans="1:12">
      <c r="A412" s="4">
        <v>411</v>
      </c>
      <c r="B412" s="4" t="s">
        <v>132</v>
      </c>
      <c r="C412" s="4" t="s">
        <v>912</v>
      </c>
      <c r="D412" s="4" t="s">
        <v>913</v>
      </c>
      <c r="E412" s="4" t="s">
        <v>1272</v>
      </c>
      <c r="F412" s="4" t="s">
        <v>1273</v>
      </c>
      <c r="G412" s="4" t="s">
        <v>914</v>
      </c>
      <c r="H412" s="4" t="s">
        <v>915</v>
      </c>
      <c r="I412" s="4" t="s">
        <v>916</v>
      </c>
      <c r="J412" s="4" t="s">
        <v>717</v>
      </c>
      <c r="K412" s="4" t="s">
        <v>626</v>
      </c>
      <c r="L412" s="4" t="s">
        <v>928</v>
      </c>
    </row>
    <row r="413" spans="1:12">
      <c r="A413" s="4">
        <v>412</v>
      </c>
      <c r="B413" s="4" t="s">
        <v>132</v>
      </c>
      <c r="C413" s="4" t="s">
        <v>912</v>
      </c>
      <c r="D413" s="4" t="s">
        <v>913</v>
      </c>
      <c r="E413" s="4" t="s">
        <v>1272</v>
      </c>
      <c r="F413" s="4" t="s">
        <v>1273</v>
      </c>
      <c r="G413" s="4" t="s">
        <v>914</v>
      </c>
      <c r="H413" s="4" t="s">
        <v>915</v>
      </c>
      <c r="I413" s="4" t="s">
        <v>916</v>
      </c>
      <c r="J413" s="4" t="s">
        <v>717</v>
      </c>
      <c r="K413" s="4" t="s">
        <v>786</v>
      </c>
      <c r="L413" s="4" t="s">
        <v>928</v>
      </c>
    </row>
    <row r="414" spans="1:12">
      <c r="A414" s="4">
        <v>413</v>
      </c>
      <c r="B414" s="4" t="s">
        <v>132</v>
      </c>
      <c r="C414" s="4" t="s">
        <v>854</v>
      </c>
      <c r="D414" s="4" t="s">
        <v>855</v>
      </c>
      <c r="E414" s="4" t="s">
        <v>1275</v>
      </c>
      <c r="F414" s="4" t="s">
        <v>1276</v>
      </c>
      <c r="G414" s="4" t="s">
        <v>664</v>
      </c>
      <c r="H414" s="4" t="s">
        <v>1496</v>
      </c>
      <c r="I414" s="4" t="s">
        <v>1497</v>
      </c>
      <c r="J414" s="4" t="s">
        <v>1498</v>
      </c>
      <c r="K414" s="4" t="s">
        <v>626</v>
      </c>
      <c r="L414" s="4" t="s">
        <v>928</v>
      </c>
    </row>
    <row r="415" spans="1:12">
      <c r="A415" s="4">
        <v>414</v>
      </c>
      <c r="B415" s="4" t="s">
        <v>132</v>
      </c>
      <c r="C415" s="4" t="s">
        <v>854</v>
      </c>
      <c r="D415" s="4" t="s">
        <v>855</v>
      </c>
      <c r="E415" s="4" t="s">
        <v>1275</v>
      </c>
      <c r="F415" s="4" t="s">
        <v>1276</v>
      </c>
      <c r="G415" s="4" t="s">
        <v>664</v>
      </c>
      <c r="H415" s="4" t="s">
        <v>1496</v>
      </c>
      <c r="I415" s="4" t="s">
        <v>1497</v>
      </c>
      <c r="J415" s="4" t="s">
        <v>1498</v>
      </c>
      <c r="K415" s="4" t="s">
        <v>786</v>
      </c>
      <c r="L415" s="4" t="s">
        <v>928</v>
      </c>
    </row>
    <row r="416" spans="1:12">
      <c r="A416" s="4">
        <v>415</v>
      </c>
      <c r="B416" s="4" t="s">
        <v>132</v>
      </c>
      <c r="C416" s="4" t="s">
        <v>854</v>
      </c>
      <c r="D416" s="4" t="s">
        <v>855</v>
      </c>
      <c r="E416" s="4" t="s">
        <v>1275</v>
      </c>
      <c r="F416" s="4" t="s">
        <v>1276</v>
      </c>
      <c r="G416" s="4" t="s">
        <v>856</v>
      </c>
      <c r="H416" s="4" t="s">
        <v>857</v>
      </c>
      <c r="I416" s="4" t="s">
        <v>858</v>
      </c>
      <c r="J416" s="4" t="s">
        <v>717</v>
      </c>
      <c r="K416" s="4" t="s">
        <v>626</v>
      </c>
      <c r="L416" s="4" t="s">
        <v>928</v>
      </c>
    </row>
    <row r="417" spans="1:12">
      <c r="A417" s="4">
        <v>416</v>
      </c>
      <c r="B417" s="4" t="s">
        <v>132</v>
      </c>
      <c r="C417" s="4" t="s">
        <v>854</v>
      </c>
      <c r="D417" s="4" t="s">
        <v>855</v>
      </c>
      <c r="E417" s="4" t="s">
        <v>1275</v>
      </c>
      <c r="F417" s="4" t="s">
        <v>1276</v>
      </c>
      <c r="G417" s="4" t="s">
        <v>856</v>
      </c>
      <c r="H417" s="4" t="s">
        <v>857</v>
      </c>
      <c r="I417" s="4" t="s">
        <v>858</v>
      </c>
      <c r="J417" s="4" t="s">
        <v>717</v>
      </c>
      <c r="K417" s="4" t="s">
        <v>786</v>
      </c>
      <c r="L417" s="4" t="s">
        <v>928</v>
      </c>
    </row>
    <row r="418" spans="1:12">
      <c r="A418" s="4">
        <v>417</v>
      </c>
      <c r="B418" s="4" t="s">
        <v>132</v>
      </c>
      <c r="C418" s="4" t="s">
        <v>854</v>
      </c>
      <c r="D418" s="4" t="s">
        <v>855</v>
      </c>
      <c r="E418" s="4" t="s">
        <v>1277</v>
      </c>
      <c r="F418" s="4" t="s">
        <v>1278</v>
      </c>
      <c r="G418" s="4" t="s">
        <v>856</v>
      </c>
      <c r="H418" s="4" t="s">
        <v>857</v>
      </c>
      <c r="I418" s="4" t="s">
        <v>858</v>
      </c>
      <c r="J418" s="4" t="s">
        <v>717</v>
      </c>
      <c r="K418" s="4" t="s">
        <v>626</v>
      </c>
      <c r="L418" s="4" t="s">
        <v>928</v>
      </c>
    </row>
    <row r="419" spans="1:12">
      <c r="A419" s="4">
        <v>418</v>
      </c>
      <c r="B419" s="4" t="s">
        <v>132</v>
      </c>
      <c r="C419" s="4" t="s">
        <v>854</v>
      </c>
      <c r="D419" s="4" t="s">
        <v>855</v>
      </c>
      <c r="E419" s="4" t="s">
        <v>1277</v>
      </c>
      <c r="F419" s="4" t="s">
        <v>1278</v>
      </c>
      <c r="G419" s="4" t="s">
        <v>856</v>
      </c>
      <c r="H419" s="4" t="s">
        <v>857</v>
      </c>
      <c r="I419" s="4" t="s">
        <v>858</v>
      </c>
      <c r="J419" s="4" t="s">
        <v>717</v>
      </c>
      <c r="K419" s="4" t="s">
        <v>786</v>
      </c>
      <c r="L419" s="4" t="s">
        <v>928</v>
      </c>
    </row>
    <row r="420" spans="1:12">
      <c r="A420" s="4">
        <v>419</v>
      </c>
      <c r="B420" s="4" t="s">
        <v>132</v>
      </c>
      <c r="C420" s="4" t="s">
        <v>854</v>
      </c>
      <c r="D420" s="4" t="s">
        <v>855</v>
      </c>
      <c r="E420" s="4" t="s">
        <v>1279</v>
      </c>
      <c r="F420" s="4" t="s">
        <v>1280</v>
      </c>
      <c r="G420" s="4" t="s">
        <v>856</v>
      </c>
      <c r="H420" s="4" t="s">
        <v>857</v>
      </c>
      <c r="I420" s="4" t="s">
        <v>858</v>
      </c>
      <c r="J420" s="4" t="s">
        <v>717</v>
      </c>
      <c r="K420" s="4" t="s">
        <v>626</v>
      </c>
      <c r="L420" s="4" t="s">
        <v>928</v>
      </c>
    </row>
    <row r="421" spans="1:12">
      <c r="A421" s="4">
        <v>420</v>
      </c>
      <c r="B421" s="4" t="s">
        <v>132</v>
      </c>
      <c r="C421" s="4" t="s">
        <v>854</v>
      </c>
      <c r="D421" s="4" t="s">
        <v>855</v>
      </c>
      <c r="E421" s="4" t="s">
        <v>1279</v>
      </c>
      <c r="F421" s="4" t="s">
        <v>1280</v>
      </c>
      <c r="G421" s="4" t="s">
        <v>856</v>
      </c>
      <c r="H421" s="4" t="s">
        <v>857</v>
      </c>
      <c r="I421" s="4" t="s">
        <v>858</v>
      </c>
      <c r="J421" s="4" t="s">
        <v>717</v>
      </c>
      <c r="K421" s="4" t="s">
        <v>786</v>
      </c>
      <c r="L421" s="4" t="s">
        <v>928</v>
      </c>
    </row>
    <row r="422" spans="1:12">
      <c r="A422" s="4">
        <v>421</v>
      </c>
      <c r="B422" s="4" t="s">
        <v>132</v>
      </c>
      <c r="C422" s="4" t="s">
        <v>854</v>
      </c>
      <c r="D422" s="4" t="s">
        <v>855</v>
      </c>
      <c r="E422" s="4" t="s">
        <v>1281</v>
      </c>
      <c r="F422" s="4" t="s">
        <v>1282</v>
      </c>
      <c r="G422" s="4" t="s">
        <v>856</v>
      </c>
      <c r="H422" s="4" t="s">
        <v>857</v>
      </c>
      <c r="I422" s="4" t="s">
        <v>858</v>
      </c>
      <c r="J422" s="4" t="s">
        <v>717</v>
      </c>
      <c r="K422" s="4" t="s">
        <v>626</v>
      </c>
      <c r="L422" s="4" t="s">
        <v>928</v>
      </c>
    </row>
    <row r="423" spans="1:12">
      <c r="A423" s="4">
        <v>422</v>
      </c>
      <c r="B423" s="4" t="s">
        <v>132</v>
      </c>
      <c r="C423" s="4" t="s">
        <v>854</v>
      </c>
      <c r="D423" s="4" t="s">
        <v>855</v>
      </c>
      <c r="E423" s="4" t="s">
        <v>1281</v>
      </c>
      <c r="F423" s="4" t="s">
        <v>1282</v>
      </c>
      <c r="G423" s="4" t="s">
        <v>856</v>
      </c>
      <c r="H423" s="4" t="s">
        <v>857</v>
      </c>
      <c r="I423" s="4" t="s">
        <v>858</v>
      </c>
      <c r="J423" s="4" t="s">
        <v>717</v>
      </c>
      <c r="K423" s="4" t="s">
        <v>786</v>
      </c>
      <c r="L423" s="4" t="s">
        <v>928</v>
      </c>
    </row>
    <row r="424" spans="1:12">
      <c r="A424" s="4">
        <v>423</v>
      </c>
      <c r="B424" s="4" t="s">
        <v>132</v>
      </c>
      <c r="C424" s="4" t="s">
        <v>854</v>
      </c>
      <c r="D424" s="4" t="s">
        <v>855</v>
      </c>
      <c r="E424" s="4" t="s">
        <v>854</v>
      </c>
      <c r="F424" s="4" t="s">
        <v>855</v>
      </c>
      <c r="G424" s="4" t="s">
        <v>664</v>
      </c>
      <c r="H424" s="4" t="s">
        <v>1496</v>
      </c>
      <c r="I424" s="4" t="s">
        <v>1497</v>
      </c>
      <c r="J424" s="4" t="s">
        <v>1498</v>
      </c>
      <c r="K424" s="4" t="s">
        <v>626</v>
      </c>
      <c r="L424" s="4" t="s">
        <v>928</v>
      </c>
    </row>
    <row r="425" spans="1:12">
      <c r="A425" s="4">
        <v>424</v>
      </c>
      <c r="B425" s="4" t="s">
        <v>132</v>
      </c>
      <c r="C425" s="4" t="s">
        <v>854</v>
      </c>
      <c r="D425" s="4" t="s">
        <v>855</v>
      </c>
      <c r="E425" s="4" t="s">
        <v>854</v>
      </c>
      <c r="F425" s="4" t="s">
        <v>855</v>
      </c>
      <c r="G425" s="4" t="s">
        <v>664</v>
      </c>
      <c r="H425" s="4" t="s">
        <v>1496</v>
      </c>
      <c r="I425" s="4" t="s">
        <v>1497</v>
      </c>
      <c r="J425" s="4" t="s">
        <v>1498</v>
      </c>
      <c r="K425" s="4" t="s">
        <v>786</v>
      </c>
      <c r="L425" s="4" t="s">
        <v>928</v>
      </c>
    </row>
    <row r="426" spans="1:12">
      <c r="A426" s="4">
        <v>425</v>
      </c>
      <c r="B426" s="4" t="s">
        <v>132</v>
      </c>
      <c r="C426" s="4" t="s">
        <v>854</v>
      </c>
      <c r="D426" s="4" t="s">
        <v>855</v>
      </c>
      <c r="E426" s="4" t="s">
        <v>854</v>
      </c>
      <c r="F426" s="4" t="s">
        <v>855</v>
      </c>
      <c r="G426" s="4" t="s">
        <v>856</v>
      </c>
      <c r="H426" s="4" t="s">
        <v>857</v>
      </c>
      <c r="I426" s="4" t="s">
        <v>858</v>
      </c>
      <c r="J426" s="4" t="s">
        <v>717</v>
      </c>
      <c r="K426" s="4" t="s">
        <v>626</v>
      </c>
      <c r="L426" s="4" t="s">
        <v>928</v>
      </c>
    </row>
    <row r="427" spans="1:12">
      <c r="A427" s="4">
        <v>426</v>
      </c>
      <c r="B427" s="4" t="s">
        <v>132</v>
      </c>
      <c r="C427" s="4" t="s">
        <v>854</v>
      </c>
      <c r="D427" s="4" t="s">
        <v>855</v>
      </c>
      <c r="E427" s="4" t="s">
        <v>1285</v>
      </c>
      <c r="F427" s="4" t="s">
        <v>1286</v>
      </c>
      <c r="G427" s="4" t="s">
        <v>856</v>
      </c>
      <c r="H427" s="4" t="s">
        <v>857</v>
      </c>
      <c r="I427" s="4" t="s">
        <v>858</v>
      </c>
      <c r="J427" s="4" t="s">
        <v>717</v>
      </c>
      <c r="K427" s="4" t="s">
        <v>626</v>
      </c>
      <c r="L427" s="4" t="s">
        <v>928</v>
      </c>
    </row>
    <row r="428" spans="1:12">
      <c r="A428" s="4">
        <v>427</v>
      </c>
      <c r="B428" s="4" t="s">
        <v>132</v>
      </c>
      <c r="C428" s="4" t="s">
        <v>854</v>
      </c>
      <c r="D428" s="4" t="s">
        <v>855</v>
      </c>
      <c r="E428" s="4" t="s">
        <v>1285</v>
      </c>
      <c r="F428" s="4" t="s">
        <v>1286</v>
      </c>
      <c r="G428" s="4" t="s">
        <v>856</v>
      </c>
      <c r="H428" s="4" t="s">
        <v>857</v>
      </c>
      <c r="I428" s="4" t="s">
        <v>858</v>
      </c>
      <c r="J428" s="4" t="s">
        <v>717</v>
      </c>
      <c r="K428" s="4" t="s">
        <v>786</v>
      </c>
      <c r="L428" s="4" t="s">
        <v>928</v>
      </c>
    </row>
    <row r="429" spans="1:12">
      <c r="A429" s="4">
        <v>428</v>
      </c>
      <c r="B429" s="4" t="s">
        <v>132</v>
      </c>
      <c r="C429" s="4" t="s">
        <v>699</v>
      </c>
      <c r="D429" s="4" t="s">
        <v>700</v>
      </c>
      <c r="E429" s="4" t="s">
        <v>1287</v>
      </c>
      <c r="F429" s="4" t="s">
        <v>1288</v>
      </c>
      <c r="G429" s="4" t="s">
        <v>774</v>
      </c>
      <c r="H429" s="4" t="s">
        <v>775</v>
      </c>
      <c r="I429" s="4" t="s">
        <v>776</v>
      </c>
      <c r="J429" s="4" t="s">
        <v>768</v>
      </c>
      <c r="K429" s="4" t="s">
        <v>626</v>
      </c>
      <c r="L429" s="4" t="s">
        <v>928</v>
      </c>
    </row>
    <row r="430" spans="1:12">
      <c r="A430" s="4">
        <v>429</v>
      </c>
      <c r="B430" s="4" t="s">
        <v>132</v>
      </c>
      <c r="C430" s="4" t="s">
        <v>699</v>
      </c>
      <c r="D430" s="4" t="s">
        <v>700</v>
      </c>
      <c r="E430" s="4" t="s">
        <v>1287</v>
      </c>
      <c r="F430" s="4" t="s">
        <v>1288</v>
      </c>
      <c r="G430" s="4" t="s">
        <v>774</v>
      </c>
      <c r="H430" s="4" t="s">
        <v>775</v>
      </c>
      <c r="I430" s="4" t="s">
        <v>776</v>
      </c>
      <c r="J430" s="4" t="s">
        <v>768</v>
      </c>
      <c r="K430" s="4" t="s">
        <v>786</v>
      </c>
      <c r="L430" s="4" t="s">
        <v>928</v>
      </c>
    </row>
    <row r="431" spans="1:12">
      <c r="A431" s="4">
        <v>430</v>
      </c>
      <c r="B431" s="4" t="s">
        <v>132</v>
      </c>
      <c r="C431" s="4" t="s">
        <v>699</v>
      </c>
      <c r="D431" s="4" t="s">
        <v>700</v>
      </c>
      <c r="E431" s="4" t="s">
        <v>1291</v>
      </c>
      <c r="F431" s="4" t="s">
        <v>1292</v>
      </c>
      <c r="G431" s="4" t="s">
        <v>701</v>
      </c>
      <c r="H431" s="4" t="s">
        <v>702</v>
      </c>
      <c r="I431" s="4" t="s">
        <v>703</v>
      </c>
      <c r="J431" s="4" t="s">
        <v>768</v>
      </c>
      <c r="K431" s="4" t="s">
        <v>626</v>
      </c>
      <c r="L431" s="4" t="s">
        <v>928</v>
      </c>
    </row>
    <row r="432" spans="1:12">
      <c r="A432" s="4">
        <v>431</v>
      </c>
      <c r="B432" s="4" t="s">
        <v>132</v>
      </c>
      <c r="C432" s="4" t="s">
        <v>699</v>
      </c>
      <c r="D432" s="4" t="s">
        <v>700</v>
      </c>
      <c r="E432" s="4" t="s">
        <v>1291</v>
      </c>
      <c r="F432" s="4" t="s">
        <v>1292</v>
      </c>
      <c r="G432" s="4" t="s">
        <v>701</v>
      </c>
      <c r="H432" s="4" t="s">
        <v>702</v>
      </c>
      <c r="I432" s="4" t="s">
        <v>703</v>
      </c>
      <c r="J432" s="4" t="s">
        <v>768</v>
      </c>
      <c r="K432" s="4" t="s">
        <v>786</v>
      </c>
      <c r="L432" s="4" t="s">
        <v>928</v>
      </c>
    </row>
    <row r="433" spans="1:12">
      <c r="A433" s="4">
        <v>432</v>
      </c>
      <c r="B433" s="4" t="s">
        <v>132</v>
      </c>
      <c r="C433" s="4" t="s">
        <v>699</v>
      </c>
      <c r="D433" s="4" t="s">
        <v>700</v>
      </c>
      <c r="E433" s="4" t="s">
        <v>1293</v>
      </c>
      <c r="F433" s="4" t="s">
        <v>1294</v>
      </c>
      <c r="G433" s="4" t="s">
        <v>774</v>
      </c>
      <c r="H433" s="4" t="s">
        <v>775</v>
      </c>
      <c r="I433" s="4" t="s">
        <v>776</v>
      </c>
      <c r="J433" s="4" t="s">
        <v>768</v>
      </c>
      <c r="K433" s="4" t="s">
        <v>626</v>
      </c>
      <c r="L433" s="4" t="s">
        <v>928</v>
      </c>
    </row>
    <row r="434" spans="1:12">
      <c r="A434" s="4">
        <v>433</v>
      </c>
      <c r="B434" s="4" t="s">
        <v>132</v>
      </c>
      <c r="C434" s="4" t="s">
        <v>699</v>
      </c>
      <c r="D434" s="4" t="s">
        <v>700</v>
      </c>
      <c r="E434" s="4" t="s">
        <v>1293</v>
      </c>
      <c r="F434" s="4" t="s">
        <v>1294</v>
      </c>
      <c r="G434" s="4" t="s">
        <v>774</v>
      </c>
      <c r="H434" s="4" t="s">
        <v>775</v>
      </c>
      <c r="I434" s="4" t="s">
        <v>776</v>
      </c>
      <c r="J434" s="4" t="s">
        <v>768</v>
      </c>
      <c r="K434" s="4" t="s">
        <v>786</v>
      </c>
      <c r="L434" s="4" t="s">
        <v>928</v>
      </c>
    </row>
    <row r="435" spans="1:12">
      <c r="A435" s="4">
        <v>434</v>
      </c>
      <c r="B435" s="4" t="s">
        <v>132</v>
      </c>
      <c r="C435" s="4" t="s">
        <v>699</v>
      </c>
      <c r="D435" s="4" t="s">
        <v>700</v>
      </c>
      <c r="E435" s="4" t="s">
        <v>1297</v>
      </c>
      <c r="F435" s="4" t="s">
        <v>1298</v>
      </c>
      <c r="G435" s="4" t="s">
        <v>774</v>
      </c>
      <c r="H435" s="4" t="s">
        <v>775</v>
      </c>
      <c r="I435" s="4" t="s">
        <v>776</v>
      </c>
      <c r="J435" s="4" t="s">
        <v>768</v>
      </c>
      <c r="K435" s="4" t="s">
        <v>626</v>
      </c>
      <c r="L435" s="4" t="s">
        <v>928</v>
      </c>
    </row>
    <row r="436" spans="1:12">
      <c r="A436" s="4">
        <v>435</v>
      </c>
      <c r="B436" s="4" t="s">
        <v>132</v>
      </c>
      <c r="C436" s="4" t="s">
        <v>699</v>
      </c>
      <c r="D436" s="4" t="s">
        <v>700</v>
      </c>
      <c r="E436" s="4" t="s">
        <v>1297</v>
      </c>
      <c r="F436" s="4" t="s">
        <v>1298</v>
      </c>
      <c r="G436" s="4" t="s">
        <v>774</v>
      </c>
      <c r="H436" s="4" t="s">
        <v>775</v>
      </c>
      <c r="I436" s="4" t="s">
        <v>776</v>
      </c>
      <c r="J436" s="4" t="s">
        <v>768</v>
      </c>
      <c r="K436" s="4" t="s">
        <v>786</v>
      </c>
      <c r="L436" s="4" t="s">
        <v>928</v>
      </c>
    </row>
    <row r="437" spans="1:12">
      <c r="A437" s="4">
        <v>436</v>
      </c>
      <c r="B437" s="4" t="s">
        <v>132</v>
      </c>
      <c r="C437" s="4" t="s">
        <v>699</v>
      </c>
      <c r="D437" s="4" t="s">
        <v>700</v>
      </c>
      <c r="E437" s="4" t="s">
        <v>1051</v>
      </c>
      <c r="F437" s="4" t="s">
        <v>1303</v>
      </c>
      <c r="G437" s="4" t="s">
        <v>774</v>
      </c>
      <c r="H437" s="4" t="s">
        <v>775</v>
      </c>
      <c r="I437" s="4" t="s">
        <v>776</v>
      </c>
      <c r="J437" s="4" t="s">
        <v>768</v>
      </c>
      <c r="K437" s="4" t="s">
        <v>626</v>
      </c>
      <c r="L437" s="4" t="s">
        <v>928</v>
      </c>
    </row>
    <row r="438" spans="1:12">
      <c r="A438" s="4">
        <v>437</v>
      </c>
      <c r="B438" s="4" t="s">
        <v>132</v>
      </c>
      <c r="C438" s="4" t="s">
        <v>699</v>
      </c>
      <c r="D438" s="4" t="s">
        <v>700</v>
      </c>
      <c r="E438" s="4" t="s">
        <v>1051</v>
      </c>
      <c r="F438" s="4" t="s">
        <v>1303</v>
      </c>
      <c r="G438" s="4" t="s">
        <v>774</v>
      </c>
      <c r="H438" s="4" t="s">
        <v>775</v>
      </c>
      <c r="I438" s="4" t="s">
        <v>776</v>
      </c>
      <c r="J438" s="4" t="s">
        <v>768</v>
      </c>
      <c r="K438" s="4" t="s">
        <v>786</v>
      </c>
      <c r="L438" s="4" t="s">
        <v>928</v>
      </c>
    </row>
    <row r="439" spans="1:12">
      <c r="A439" s="4">
        <v>438</v>
      </c>
      <c r="B439" s="4" t="s">
        <v>132</v>
      </c>
      <c r="C439" s="4" t="s">
        <v>699</v>
      </c>
      <c r="D439" s="4" t="s">
        <v>700</v>
      </c>
      <c r="E439" s="4" t="s">
        <v>1051</v>
      </c>
      <c r="F439" s="4" t="s">
        <v>1303</v>
      </c>
      <c r="G439" s="4" t="s">
        <v>917</v>
      </c>
      <c r="H439" s="4" t="s">
        <v>918</v>
      </c>
      <c r="I439" s="4" t="s">
        <v>665</v>
      </c>
      <c r="J439" s="4" t="s">
        <v>919</v>
      </c>
      <c r="K439" s="4" t="s">
        <v>626</v>
      </c>
      <c r="L439" s="4" t="s">
        <v>928</v>
      </c>
    </row>
    <row r="440" spans="1:12">
      <c r="A440" s="4">
        <v>439</v>
      </c>
      <c r="B440" s="4" t="s">
        <v>132</v>
      </c>
      <c r="C440" s="4" t="s">
        <v>699</v>
      </c>
      <c r="D440" s="4" t="s">
        <v>700</v>
      </c>
      <c r="E440" s="4" t="s">
        <v>1051</v>
      </c>
      <c r="F440" s="4" t="s">
        <v>1303</v>
      </c>
      <c r="G440" s="4" t="s">
        <v>917</v>
      </c>
      <c r="H440" s="4" t="s">
        <v>918</v>
      </c>
      <c r="I440" s="4" t="s">
        <v>665</v>
      </c>
      <c r="J440" s="4" t="s">
        <v>919</v>
      </c>
      <c r="K440" s="4" t="s">
        <v>786</v>
      </c>
      <c r="L440" s="4" t="s">
        <v>928</v>
      </c>
    </row>
    <row r="441" spans="1:12">
      <c r="A441" s="4">
        <v>440</v>
      </c>
      <c r="B441" s="4" t="s">
        <v>132</v>
      </c>
      <c r="C441" s="4" t="s">
        <v>699</v>
      </c>
      <c r="D441" s="4" t="s">
        <v>700</v>
      </c>
      <c r="E441" s="4" t="s">
        <v>1304</v>
      </c>
      <c r="F441" s="4" t="s">
        <v>1305</v>
      </c>
      <c r="G441" s="4" t="s">
        <v>774</v>
      </c>
      <c r="H441" s="4" t="s">
        <v>775</v>
      </c>
      <c r="I441" s="4" t="s">
        <v>776</v>
      </c>
      <c r="J441" s="4" t="s">
        <v>768</v>
      </c>
      <c r="K441" s="4" t="s">
        <v>626</v>
      </c>
      <c r="L441" s="4" t="s">
        <v>928</v>
      </c>
    </row>
    <row r="442" spans="1:12">
      <c r="A442" s="4">
        <v>441</v>
      </c>
      <c r="B442" s="4" t="s">
        <v>132</v>
      </c>
      <c r="C442" s="4" t="s">
        <v>699</v>
      </c>
      <c r="D442" s="4" t="s">
        <v>700</v>
      </c>
      <c r="E442" s="4" t="s">
        <v>1304</v>
      </c>
      <c r="F442" s="4" t="s">
        <v>1305</v>
      </c>
      <c r="G442" s="4" t="s">
        <v>774</v>
      </c>
      <c r="H442" s="4" t="s">
        <v>775</v>
      </c>
      <c r="I442" s="4" t="s">
        <v>776</v>
      </c>
      <c r="J442" s="4" t="s">
        <v>768</v>
      </c>
      <c r="K442" s="4" t="s">
        <v>786</v>
      </c>
      <c r="L442" s="4" t="s">
        <v>928</v>
      </c>
    </row>
    <row r="443" spans="1:12">
      <c r="A443" s="4">
        <v>442</v>
      </c>
      <c r="B443" s="4" t="s">
        <v>132</v>
      </c>
      <c r="C443" s="4" t="s">
        <v>699</v>
      </c>
      <c r="D443" s="4" t="s">
        <v>700</v>
      </c>
      <c r="E443" s="4" t="s">
        <v>1312</v>
      </c>
      <c r="F443" s="4" t="s">
        <v>1313</v>
      </c>
      <c r="G443" s="4" t="s">
        <v>774</v>
      </c>
      <c r="H443" s="4" t="s">
        <v>775</v>
      </c>
      <c r="I443" s="4" t="s">
        <v>776</v>
      </c>
      <c r="J443" s="4" t="s">
        <v>768</v>
      </c>
      <c r="K443" s="4" t="s">
        <v>626</v>
      </c>
      <c r="L443" s="4" t="s">
        <v>928</v>
      </c>
    </row>
    <row r="444" spans="1:12">
      <c r="A444" s="4">
        <v>443</v>
      </c>
      <c r="B444" s="4" t="s">
        <v>132</v>
      </c>
      <c r="C444" s="4" t="s">
        <v>699</v>
      </c>
      <c r="D444" s="4" t="s">
        <v>700</v>
      </c>
      <c r="E444" s="4" t="s">
        <v>1312</v>
      </c>
      <c r="F444" s="4" t="s">
        <v>1313</v>
      </c>
      <c r="G444" s="4" t="s">
        <v>774</v>
      </c>
      <c r="H444" s="4" t="s">
        <v>775</v>
      </c>
      <c r="I444" s="4" t="s">
        <v>776</v>
      </c>
      <c r="J444" s="4" t="s">
        <v>768</v>
      </c>
      <c r="K444" s="4" t="s">
        <v>786</v>
      </c>
      <c r="L444" s="4" t="s">
        <v>928</v>
      </c>
    </row>
    <row r="445" spans="1:12">
      <c r="A445" s="4">
        <v>444</v>
      </c>
      <c r="B445" s="4" t="s">
        <v>132</v>
      </c>
      <c r="C445" s="4" t="s">
        <v>699</v>
      </c>
      <c r="D445" s="4" t="s">
        <v>700</v>
      </c>
      <c r="E445" s="4" t="s">
        <v>1314</v>
      </c>
      <c r="F445" s="4" t="s">
        <v>1315</v>
      </c>
      <c r="G445" s="4" t="s">
        <v>774</v>
      </c>
      <c r="H445" s="4" t="s">
        <v>775</v>
      </c>
      <c r="I445" s="4" t="s">
        <v>776</v>
      </c>
      <c r="J445" s="4" t="s">
        <v>768</v>
      </c>
      <c r="K445" s="4" t="s">
        <v>626</v>
      </c>
      <c r="L445" s="4" t="s">
        <v>928</v>
      </c>
    </row>
    <row r="446" spans="1:12">
      <c r="A446" s="4">
        <v>445</v>
      </c>
      <c r="B446" s="4" t="s">
        <v>132</v>
      </c>
      <c r="C446" s="4" t="s">
        <v>699</v>
      </c>
      <c r="D446" s="4" t="s">
        <v>700</v>
      </c>
      <c r="E446" s="4" t="s">
        <v>1314</v>
      </c>
      <c r="F446" s="4" t="s">
        <v>1315</v>
      </c>
      <c r="G446" s="4" t="s">
        <v>774</v>
      </c>
      <c r="H446" s="4" t="s">
        <v>775</v>
      </c>
      <c r="I446" s="4" t="s">
        <v>776</v>
      </c>
      <c r="J446" s="4" t="s">
        <v>768</v>
      </c>
      <c r="K446" s="4" t="s">
        <v>786</v>
      </c>
      <c r="L446" s="4" t="s">
        <v>928</v>
      </c>
    </row>
    <row r="447" spans="1:12">
      <c r="A447" s="4">
        <v>446</v>
      </c>
      <c r="B447" s="4" t="s">
        <v>132</v>
      </c>
      <c r="C447" s="4" t="s">
        <v>699</v>
      </c>
      <c r="D447" s="4" t="s">
        <v>700</v>
      </c>
      <c r="E447" s="4" t="s">
        <v>1316</v>
      </c>
      <c r="F447" s="4" t="s">
        <v>1317</v>
      </c>
      <c r="G447" s="4" t="s">
        <v>774</v>
      </c>
      <c r="H447" s="4" t="s">
        <v>775</v>
      </c>
      <c r="I447" s="4" t="s">
        <v>776</v>
      </c>
      <c r="J447" s="4" t="s">
        <v>768</v>
      </c>
      <c r="K447" s="4" t="s">
        <v>626</v>
      </c>
      <c r="L447" s="4" t="s">
        <v>928</v>
      </c>
    </row>
    <row r="448" spans="1:12">
      <c r="A448" s="4">
        <v>447</v>
      </c>
      <c r="B448" s="4" t="s">
        <v>132</v>
      </c>
      <c r="C448" s="4" t="s">
        <v>699</v>
      </c>
      <c r="D448" s="4" t="s">
        <v>700</v>
      </c>
      <c r="E448" s="4" t="s">
        <v>1316</v>
      </c>
      <c r="F448" s="4" t="s">
        <v>1317</v>
      </c>
      <c r="G448" s="4" t="s">
        <v>774</v>
      </c>
      <c r="H448" s="4" t="s">
        <v>775</v>
      </c>
      <c r="I448" s="4" t="s">
        <v>776</v>
      </c>
      <c r="J448" s="4" t="s">
        <v>768</v>
      </c>
      <c r="K448" s="4" t="s">
        <v>786</v>
      </c>
      <c r="L448" s="4" t="s">
        <v>928</v>
      </c>
    </row>
    <row r="449" spans="1:12">
      <c r="A449" s="4">
        <v>448</v>
      </c>
      <c r="B449" s="4" t="s">
        <v>132</v>
      </c>
      <c r="C449" s="4" t="s">
        <v>699</v>
      </c>
      <c r="D449" s="4" t="s">
        <v>700</v>
      </c>
      <c r="E449" s="4" t="s">
        <v>1318</v>
      </c>
      <c r="F449" s="4" t="s">
        <v>1319</v>
      </c>
      <c r="G449" s="4" t="s">
        <v>774</v>
      </c>
      <c r="H449" s="4" t="s">
        <v>775</v>
      </c>
      <c r="I449" s="4" t="s">
        <v>776</v>
      </c>
      <c r="J449" s="4" t="s">
        <v>768</v>
      </c>
      <c r="K449" s="4" t="s">
        <v>626</v>
      </c>
      <c r="L449" s="4" t="s">
        <v>928</v>
      </c>
    </row>
    <row r="450" spans="1:12">
      <c r="A450" s="4">
        <v>449</v>
      </c>
      <c r="B450" s="4" t="s">
        <v>132</v>
      </c>
      <c r="C450" s="4" t="s">
        <v>699</v>
      </c>
      <c r="D450" s="4" t="s">
        <v>700</v>
      </c>
      <c r="E450" s="4" t="s">
        <v>1318</v>
      </c>
      <c r="F450" s="4" t="s">
        <v>1319</v>
      </c>
      <c r="G450" s="4" t="s">
        <v>774</v>
      </c>
      <c r="H450" s="4" t="s">
        <v>775</v>
      </c>
      <c r="I450" s="4" t="s">
        <v>776</v>
      </c>
      <c r="J450" s="4" t="s">
        <v>768</v>
      </c>
      <c r="K450" s="4" t="s">
        <v>786</v>
      </c>
      <c r="L450" s="4" t="s">
        <v>928</v>
      </c>
    </row>
    <row r="451" spans="1:12">
      <c r="A451" s="4">
        <v>450</v>
      </c>
      <c r="B451" s="4" t="s">
        <v>132</v>
      </c>
      <c r="C451" s="4" t="s">
        <v>699</v>
      </c>
      <c r="D451" s="4" t="s">
        <v>700</v>
      </c>
      <c r="E451" s="4" t="s">
        <v>1320</v>
      </c>
      <c r="F451" s="4" t="s">
        <v>1321</v>
      </c>
      <c r="G451" s="4" t="s">
        <v>774</v>
      </c>
      <c r="H451" s="4" t="s">
        <v>775</v>
      </c>
      <c r="I451" s="4" t="s">
        <v>776</v>
      </c>
      <c r="J451" s="4" t="s">
        <v>768</v>
      </c>
      <c r="K451" s="4" t="s">
        <v>626</v>
      </c>
      <c r="L451" s="4" t="s">
        <v>928</v>
      </c>
    </row>
    <row r="452" spans="1:12">
      <c r="A452" s="4">
        <v>451</v>
      </c>
      <c r="B452" s="4" t="s">
        <v>132</v>
      </c>
      <c r="C452" s="4" t="s">
        <v>699</v>
      </c>
      <c r="D452" s="4" t="s">
        <v>700</v>
      </c>
      <c r="E452" s="4" t="s">
        <v>1320</v>
      </c>
      <c r="F452" s="4" t="s">
        <v>1321</v>
      </c>
      <c r="G452" s="4" t="s">
        <v>774</v>
      </c>
      <c r="H452" s="4" t="s">
        <v>775</v>
      </c>
      <c r="I452" s="4" t="s">
        <v>776</v>
      </c>
      <c r="J452" s="4" t="s">
        <v>768</v>
      </c>
      <c r="K452" s="4" t="s">
        <v>786</v>
      </c>
      <c r="L452" s="4" t="s">
        <v>928</v>
      </c>
    </row>
    <row r="453" spans="1:12">
      <c r="A453" s="4">
        <v>452</v>
      </c>
      <c r="B453" s="4" t="s">
        <v>132</v>
      </c>
      <c r="C453" s="4" t="s">
        <v>699</v>
      </c>
      <c r="D453" s="4" t="s">
        <v>700</v>
      </c>
      <c r="E453" s="4" t="s">
        <v>1324</v>
      </c>
      <c r="F453" s="4" t="s">
        <v>1325</v>
      </c>
      <c r="G453" s="4" t="s">
        <v>774</v>
      </c>
      <c r="H453" s="4" t="s">
        <v>775</v>
      </c>
      <c r="I453" s="4" t="s">
        <v>776</v>
      </c>
      <c r="J453" s="4" t="s">
        <v>768</v>
      </c>
      <c r="K453" s="4" t="s">
        <v>626</v>
      </c>
      <c r="L453" s="4" t="s">
        <v>928</v>
      </c>
    </row>
    <row r="454" spans="1:12">
      <c r="A454" s="4">
        <v>453</v>
      </c>
      <c r="B454" s="4" t="s">
        <v>132</v>
      </c>
      <c r="C454" s="4" t="s">
        <v>699</v>
      </c>
      <c r="D454" s="4" t="s">
        <v>700</v>
      </c>
      <c r="E454" s="4" t="s">
        <v>1324</v>
      </c>
      <c r="F454" s="4" t="s">
        <v>1325</v>
      </c>
      <c r="G454" s="4" t="s">
        <v>774</v>
      </c>
      <c r="H454" s="4" t="s">
        <v>775</v>
      </c>
      <c r="I454" s="4" t="s">
        <v>776</v>
      </c>
      <c r="J454" s="4" t="s">
        <v>768</v>
      </c>
      <c r="K454" s="4" t="s">
        <v>786</v>
      </c>
      <c r="L454" s="4" t="s">
        <v>928</v>
      </c>
    </row>
    <row r="455" spans="1:12">
      <c r="A455" s="4">
        <v>454</v>
      </c>
      <c r="B455" s="4" t="s">
        <v>132</v>
      </c>
      <c r="C455" s="4" t="s">
        <v>699</v>
      </c>
      <c r="D455" s="4" t="s">
        <v>700</v>
      </c>
      <c r="E455" s="4" t="s">
        <v>699</v>
      </c>
      <c r="F455" s="4" t="s">
        <v>700</v>
      </c>
      <c r="G455" s="4" t="s">
        <v>701</v>
      </c>
      <c r="H455" s="4" t="s">
        <v>702</v>
      </c>
      <c r="I455" s="4" t="s">
        <v>703</v>
      </c>
      <c r="J455" s="4" t="s">
        <v>768</v>
      </c>
      <c r="K455" s="4" t="s">
        <v>626</v>
      </c>
      <c r="L455" s="4" t="s">
        <v>928</v>
      </c>
    </row>
    <row r="456" spans="1:12">
      <c r="A456" s="4">
        <v>455</v>
      </c>
      <c r="B456" s="4" t="s">
        <v>132</v>
      </c>
      <c r="C456" s="4" t="s">
        <v>699</v>
      </c>
      <c r="D456" s="4" t="s">
        <v>700</v>
      </c>
      <c r="E456" s="4" t="s">
        <v>699</v>
      </c>
      <c r="F456" s="4" t="s">
        <v>700</v>
      </c>
      <c r="G456" s="4" t="s">
        <v>774</v>
      </c>
      <c r="H456" s="4" t="s">
        <v>775</v>
      </c>
      <c r="I456" s="4" t="s">
        <v>776</v>
      </c>
      <c r="J456" s="4" t="s">
        <v>768</v>
      </c>
      <c r="K456" s="4" t="s">
        <v>626</v>
      </c>
      <c r="L456" s="4" t="s">
        <v>928</v>
      </c>
    </row>
    <row r="457" spans="1:12">
      <c r="A457" s="4">
        <v>456</v>
      </c>
      <c r="B457" s="4" t="s">
        <v>132</v>
      </c>
      <c r="C457" s="4" t="s">
        <v>699</v>
      </c>
      <c r="D457" s="4" t="s">
        <v>700</v>
      </c>
      <c r="E457" s="4" t="s">
        <v>699</v>
      </c>
      <c r="F457" s="4" t="s">
        <v>700</v>
      </c>
      <c r="G457" s="4" t="s">
        <v>909</v>
      </c>
      <c r="H457" s="4" t="s">
        <v>910</v>
      </c>
      <c r="I457" s="4" t="s">
        <v>486</v>
      </c>
      <c r="J457" s="4" t="s">
        <v>911</v>
      </c>
      <c r="K457" s="4" t="s">
        <v>626</v>
      </c>
      <c r="L457" s="4" t="s">
        <v>928</v>
      </c>
    </row>
    <row r="458" spans="1:12">
      <c r="A458" s="4">
        <v>457</v>
      </c>
      <c r="B458" s="4" t="s">
        <v>132</v>
      </c>
      <c r="C458" s="4" t="s">
        <v>699</v>
      </c>
      <c r="D458" s="4" t="s">
        <v>700</v>
      </c>
      <c r="E458" s="4" t="s">
        <v>699</v>
      </c>
      <c r="F458" s="4" t="s">
        <v>700</v>
      </c>
      <c r="G458" s="4" t="s">
        <v>909</v>
      </c>
      <c r="H458" s="4" t="s">
        <v>910</v>
      </c>
      <c r="I458" s="4" t="s">
        <v>486</v>
      </c>
      <c r="J458" s="4" t="s">
        <v>911</v>
      </c>
      <c r="K458" s="4" t="s">
        <v>786</v>
      </c>
      <c r="L458" s="4" t="s">
        <v>928</v>
      </c>
    </row>
    <row r="459" spans="1:12">
      <c r="A459" s="4">
        <v>458</v>
      </c>
      <c r="B459" s="4" t="s">
        <v>132</v>
      </c>
      <c r="C459" s="4" t="s">
        <v>699</v>
      </c>
      <c r="D459" s="4" t="s">
        <v>700</v>
      </c>
      <c r="E459" s="4" t="s">
        <v>1326</v>
      </c>
      <c r="F459" s="4" t="s">
        <v>1327</v>
      </c>
      <c r="G459" s="4" t="s">
        <v>774</v>
      </c>
      <c r="H459" s="4" t="s">
        <v>775</v>
      </c>
      <c r="I459" s="4" t="s">
        <v>776</v>
      </c>
      <c r="J459" s="4" t="s">
        <v>768</v>
      </c>
      <c r="K459" s="4" t="s">
        <v>626</v>
      </c>
      <c r="L459" s="4" t="s">
        <v>928</v>
      </c>
    </row>
    <row r="460" spans="1:12">
      <c r="A460" s="4">
        <v>459</v>
      </c>
      <c r="B460" s="4" t="s">
        <v>132</v>
      </c>
      <c r="C460" s="4" t="s">
        <v>699</v>
      </c>
      <c r="D460" s="4" t="s">
        <v>700</v>
      </c>
      <c r="E460" s="4" t="s">
        <v>1326</v>
      </c>
      <c r="F460" s="4" t="s">
        <v>1327</v>
      </c>
      <c r="G460" s="4" t="s">
        <v>774</v>
      </c>
      <c r="H460" s="4" t="s">
        <v>775</v>
      </c>
      <c r="I460" s="4" t="s">
        <v>776</v>
      </c>
      <c r="J460" s="4" t="s">
        <v>768</v>
      </c>
      <c r="K460" s="4" t="s">
        <v>786</v>
      </c>
      <c r="L460" s="4" t="s">
        <v>928</v>
      </c>
    </row>
    <row r="461" spans="1:12">
      <c r="A461" s="4">
        <v>460</v>
      </c>
      <c r="B461" s="4" t="s">
        <v>132</v>
      </c>
      <c r="C461" s="4" t="s">
        <v>619</v>
      </c>
      <c r="D461" s="4" t="s">
        <v>620</v>
      </c>
      <c r="E461" s="4" t="s">
        <v>1329</v>
      </c>
      <c r="F461" s="4" t="s">
        <v>1330</v>
      </c>
      <c r="G461" s="4" t="s">
        <v>781</v>
      </c>
      <c r="H461" s="4" t="s">
        <v>782</v>
      </c>
      <c r="I461" s="4" t="s">
        <v>783</v>
      </c>
      <c r="J461" s="4" t="s">
        <v>625</v>
      </c>
      <c r="K461" s="4" t="s">
        <v>626</v>
      </c>
      <c r="L461" s="4" t="s">
        <v>928</v>
      </c>
    </row>
    <row r="462" spans="1:12">
      <c r="A462" s="4">
        <v>461</v>
      </c>
      <c r="B462" s="4" t="s">
        <v>132</v>
      </c>
      <c r="C462" s="4" t="s">
        <v>619</v>
      </c>
      <c r="D462" s="4" t="s">
        <v>620</v>
      </c>
      <c r="E462" s="4" t="s">
        <v>1329</v>
      </c>
      <c r="F462" s="4" t="s">
        <v>1330</v>
      </c>
      <c r="G462" s="4" t="s">
        <v>781</v>
      </c>
      <c r="H462" s="4" t="s">
        <v>782</v>
      </c>
      <c r="I462" s="4" t="s">
        <v>783</v>
      </c>
      <c r="J462" s="4" t="s">
        <v>625</v>
      </c>
      <c r="K462" s="4" t="s">
        <v>786</v>
      </c>
      <c r="L462" s="4" t="s">
        <v>928</v>
      </c>
    </row>
    <row r="463" spans="1:12">
      <c r="A463" s="4">
        <v>462</v>
      </c>
      <c r="B463" s="4" t="s">
        <v>132</v>
      </c>
      <c r="C463" s="4" t="s">
        <v>619</v>
      </c>
      <c r="D463" s="4" t="s">
        <v>620</v>
      </c>
      <c r="E463" s="4" t="s">
        <v>1329</v>
      </c>
      <c r="F463" s="4" t="s">
        <v>1330</v>
      </c>
      <c r="G463" s="4" t="s">
        <v>882</v>
      </c>
      <c r="H463" s="4" t="s">
        <v>883</v>
      </c>
      <c r="I463" s="4" t="s">
        <v>884</v>
      </c>
      <c r="J463" s="4" t="s">
        <v>652</v>
      </c>
      <c r="K463" s="4" t="s">
        <v>626</v>
      </c>
      <c r="L463" s="4" t="s">
        <v>928</v>
      </c>
    </row>
    <row r="464" spans="1:12">
      <c r="A464" s="4">
        <v>463</v>
      </c>
      <c r="B464" s="4" t="s">
        <v>132</v>
      </c>
      <c r="C464" s="4" t="s">
        <v>619</v>
      </c>
      <c r="D464" s="4" t="s">
        <v>620</v>
      </c>
      <c r="E464" s="4" t="s">
        <v>1329</v>
      </c>
      <c r="F464" s="4" t="s">
        <v>1330</v>
      </c>
      <c r="G464" s="4" t="s">
        <v>882</v>
      </c>
      <c r="H464" s="4" t="s">
        <v>883</v>
      </c>
      <c r="I464" s="4" t="s">
        <v>884</v>
      </c>
      <c r="J464" s="4" t="s">
        <v>652</v>
      </c>
      <c r="K464" s="4" t="s">
        <v>786</v>
      </c>
      <c r="L464" s="4" t="s">
        <v>928</v>
      </c>
    </row>
    <row r="465" spans="1:12">
      <c r="A465" s="4">
        <v>464</v>
      </c>
      <c r="B465" s="4" t="s">
        <v>132</v>
      </c>
      <c r="C465" s="4" t="s">
        <v>619</v>
      </c>
      <c r="D465" s="4" t="s">
        <v>620</v>
      </c>
      <c r="E465" s="4" t="s">
        <v>1495</v>
      </c>
      <c r="F465" s="4" t="s">
        <v>643</v>
      </c>
      <c r="G465" s="4" t="s">
        <v>1500</v>
      </c>
      <c r="H465" s="4" t="s">
        <v>1486</v>
      </c>
      <c r="I465" s="4" t="s">
        <v>1487</v>
      </c>
      <c r="J465" s="4" t="s">
        <v>1501</v>
      </c>
      <c r="K465" s="4" t="s">
        <v>626</v>
      </c>
      <c r="L465" s="4" t="s">
        <v>928</v>
      </c>
    </row>
    <row r="466" spans="1:12">
      <c r="A466" s="4">
        <v>465</v>
      </c>
      <c r="B466" s="4" t="s">
        <v>132</v>
      </c>
      <c r="C466" s="4" t="s">
        <v>619</v>
      </c>
      <c r="D466" s="4" t="s">
        <v>620</v>
      </c>
      <c r="E466" s="4" t="s">
        <v>1495</v>
      </c>
      <c r="F466" s="4" t="s">
        <v>643</v>
      </c>
      <c r="G466" s="4" t="s">
        <v>644</v>
      </c>
      <c r="H466" s="4" t="s">
        <v>645</v>
      </c>
      <c r="I466" s="4" t="s">
        <v>646</v>
      </c>
      <c r="J466" s="4" t="s">
        <v>625</v>
      </c>
      <c r="K466" s="4" t="s">
        <v>626</v>
      </c>
      <c r="L466" s="4" t="s">
        <v>928</v>
      </c>
    </row>
    <row r="467" spans="1:12">
      <c r="A467" s="4">
        <v>466</v>
      </c>
      <c r="B467" s="4" t="s">
        <v>132</v>
      </c>
      <c r="C467" s="4" t="s">
        <v>619</v>
      </c>
      <c r="D467" s="4" t="s">
        <v>620</v>
      </c>
      <c r="E467" s="4" t="s">
        <v>1495</v>
      </c>
      <c r="F467" s="4" t="s">
        <v>643</v>
      </c>
      <c r="G467" s="4" t="s">
        <v>781</v>
      </c>
      <c r="H467" s="4" t="s">
        <v>782</v>
      </c>
      <c r="I467" s="4" t="s">
        <v>783</v>
      </c>
      <c r="J467" s="4" t="s">
        <v>625</v>
      </c>
      <c r="K467" s="4" t="s">
        <v>626</v>
      </c>
      <c r="L467" s="4" t="s">
        <v>928</v>
      </c>
    </row>
    <row r="468" spans="1:12">
      <c r="A468" s="4">
        <v>467</v>
      </c>
      <c r="B468" s="4" t="s">
        <v>132</v>
      </c>
      <c r="C468" s="4" t="s">
        <v>619</v>
      </c>
      <c r="D468" s="4" t="s">
        <v>620</v>
      </c>
      <c r="E468" s="4" t="s">
        <v>1495</v>
      </c>
      <c r="F468" s="4" t="s">
        <v>643</v>
      </c>
      <c r="G468" s="4" t="s">
        <v>1638</v>
      </c>
      <c r="H468" s="4" t="s">
        <v>1639</v>
      </c>
      <c r="I468" s="4" t="s">
        <v>1531</v>
      </c>
      <c r="J468" s="4" t="s">
        <v>1640</v>
      </c>
      <c r="K468" s="4" t="s">
        <v>626</v>
      </c>
      <c r="L468" s="4" t="s">
        <v>928</v>
      </c>
    </row>
    <row r="469" spans="1:12">
      <c r="A469" s="4">
        <v>468</v>
      </c>
      <c r="B469" s="4" t="s">
        <v>132</v>
      </c>
      <c r="C469" s="4" t="s">
        <v>619</v>
      </c>
      <c r="D469" s="4" t="s">
        <v>620</v>
      </c>
      <c r="E469" s="4" t="s">
        <v>1495</v>
      </c>
      <c r="F469" s="4" t="s">
        <v>643</v>
      </c>
      <c r="G469" s="4" t="s">
        <v>1530</v>
      </c>
      <c r="H469" s="4" t="s">
        <v>1621</v>
      </c>
      <c r="I469" s="4" t="s">
        <v>1531</v>
      </c>
      <c r="J469" s="4" t="s">
        <v>1532</v>
      </c>
      <c r="K469" s="4" t="s">
        <v>626</v>
      </c>
      <c r="L469" s="4" t="s">
        <v>928</v>
      </c>
    </row>
    <row r="470" spans="1:12">
      <c r="A470" s="4">
        <v>469</v>
      </c>
      <c r="B470" s="4" t="s">
        <v>132</v>
      </c>
      <c r="C470" s="4" t="s">
        <v>619</v>
      </c>
      <c r="D470" s="4" t="s">
        <v>620</v>
      </c>
      <c r="E470" s="4" t="s">
        <v>1495</v>
      </c>
      <c r="F470" s="4" t="s">
        <v>643</v>
      </c>
      <c r="G470" s="4" t="s">
        <v>1530</v>
      </c>
      <c r="H470" s="4" t="s">
        <v>1621</v>
      </c>
      <c r="I470" s="4" t="s">
        <v>1531</v>
      </c>
      <c r="J470" s="4" t="s">
        <v>1532</v>
      </c>
      <c r="K470" s="4" t="s">
        <v>786</v>
      </c>
      <c r="L470" s="4" t="s">
        <v>928</v>
      </c>
    </row>
    <row r="471" spans="1:12">
      <c r="A471" s="4">
        <v>470</v>
      </c>
      <c r="B471" s="4" t="s">
        <v>132</v>
      </c>
      <c r="C471" s="4" t="s">
        <v>619</v>
      </c>
      <c r="D471" s="4" t="s">
        <v>620</v>
      </c>
      <c r="E471" s="4" t="s">
        <v>843</v>
      </c>
      <c r="F471" s="4" t="s">
        <v>844</v>
      </c>
      <c r="G471" s="4" t="s">
        <v>666</v>
      </c>
      <c r="H471" s="4" t="s">
        <v>667</v>
      </c>
      <c r="I471" s="4" t="s">
        <v>668</v>
      </c>
      <c r="J471" s="4" t="s">
        <v>625</v>
      </c>
      <c r="K471" s="4" t="s">
        <v>626</v>
      </c>
      <c r="L471" s="4" t="s">
        <v>928</v>
      </c>
    </row>
    <row r="472" spans="1:12">
      <c r="A472" s="4">
        <v>471</v>
      </c>
      <c r="B472" s="4" t="s">
        <v>132</v>
      </c>
      <c r="C472" s="4" t="s">
        <v>619</v>
      </c>
      <c r="D472" s="4" t="s">
        <v>620</v>
      </c>
      <c r="E472" s="4" t="s">
        <v>843</v>
      </c>
      <c r="F472" s="4" t="s">
        <v>844</v>
      </c>
      <c r="G472" s="4" t="s">
        <v>706</v>
      </c>
      <c r="H472" s="4" t="s">
        <v>707</v>
      </c>
      <c r="I472" s="4" t="s">
        <v>708</v>
      </c>
      <c r="J472" s="4" t="s">
        <v>625</v>
      </c>
      <c r="K472" s="4" t="s">
        <v>626</v>
      </c>
      <c r="L472" s="4" t="s">
        <v>928</v>
      </c>
    </row>
    <row r="473" spans="1:12">
      <c r="A473" s="4">
        <v>472</v>
      </c>
      <c r="B473" s="4" t="s">
        <v>132</v>
      </c>
      <c r="C473" s="4" t="s">
        <v>619</v>
      </c>
      <c r="D473" s="4" t="s">
        <v>620</v>
      </c>
      <c r="E473" s="4" t="s">
        <v>843</v>
      </c>
      <c r="F473" s="4" t="s">
        <v>844</v>
      </c>
      <c r="G473" s="4" t="s">
        <v>1502</v>
      </c>
      <c r="H473" s="4" t="s">
        <v>1503</v>
      </c>
      <c r="I473" s="4" t="s">
        <v>708</v>
      </c>
      <c r="J473" s="4" t="s">
        <v>625</v>
      </c>
      <c r="K473" s="4" t="s">
        <v>626</v>
      </c>
      <c r="L473" s="4" t="s">
        <v>928</v>
      </c>
    </row>
    <row r="474" spans="1:12">
      <c r="A474" s="4">
        <v>473</v>
      </c>
      <c r="B474" s="4" t="s">
        <v>132</v>
      </c>
      <c r="C474" s="4" t="s">
        <v>619</v>
      </c>
      <c r="D474" s="4" t="s">
        <v>620</v>
      </c>
      <c r="E474" s="4" t="s">
        <v>843</v>
      </c>
      <c r="F474" s="4" t="s">
        <v>844</v>
      </c>
      <c r="G474" s="4" t="s">
        <v>1504</v>
      </c>
      <c r="H474" s="4" t="s">
        <v>1505</v>
      </c>
      <c r="I474" s="4" t="s">
        <v>1506</v>
      </c>
      <c r="J474" s="4" t="s">
        <v>625</v>
      </c>
      <c r="K474" s="4" t="s">
        <v>626</v>
      </c>
      <c r="L474" s="4" t="s">
        <v>928</v>
      </c>
    </row>
    <row r="475" spans="1:12">
      <c r="A475" s="4">
        <v>474</v>
      </c>
      <c r="B475" s="4" t="s">
        <v>132</v>
      </c>
      <c r="C475" s="4" t="s">
        <v>619</v>
      </c>
      <c r="D475" s="4" t="s">
        <v>620</v>
      </c>
      <c r="E475" s="4" t="s">
        <v>843</v>
      </c>
      <c r="F475" s="4" t="s">
        <v>844</v>
      </c>
      <c r="G475" s="4" t="s">
        <v>873</v>
      </c>
      <c r="H475" s="4" t="s">
        <v>874</v>
      </c>
      <c r="I475" s="4" t="s">
        <v>875</v>
      </c>
      <c r="J475" s="4" t="s">
        <v>652</v>
      </c>
      <c r="K475" s="4" t="s">
        <v>626</v>
      </c>
      <c r="L475" s="4" t="s">
        <v>928</v>
      </c>
    </row>
    <row r="476" spans="1:12">
      <c r="A476" s="4">
        <v>475</v>
      </c>
      <c r="B476" s="4" t="s">
        <v>132</v>
      </c>
      <c r="C476" s="4" t="s">
        <v>619</v>
      </c>
      <c r="D476" s="4" t="s">
        <v>620</v>
      </c>
      <c r="E476" s="4" t="s">
        <v>1641</v>
      </c>
      <c r="F476" s="4" t="s">
        <v>832</v>
      </c>
      <c r="G476" s="4" t="s">
        <v>1534</v>
      </c>
      <c r="H476" s="4" t="s">
        <v>1535</v>
      </c>
      <c r="I476" s="4" t="s">
        <v>1536</v>
      </c>
      <c r="J476" s="4" t="s">
        <v>625</v>
      </c>
      <c r="K476" s="4" t="s">
        <v>626</v>
      </c>
      <c r="L476" s="4" t="s">
        <v>928</v>
      </c>
    </row>
    <row r="477" spans="1:12">
      <c r="A477" s="4">
        <v>476</v>
      </c>
      <c r="B477" s="4" t="s">
        <v>132</v>
      </c>
      <c r="C477" s="4" t="s">
        <v>619</v>
      </c>
      <c r="D477" s="4" t="s">
        <v>620</v>
      </c>
      <c r="E477" s="4" t="s">
        <v>1641</v>
      </c>
      <c r="F477" s="4" t="s">
        <v>832</v>
      </c>
      <c r="G477" s="4" t="s">
        <v>1534</v>
      </c>
      <c r="H477" s="4" t="s">
        <v>1535</v>
      </c>
      <c r="I477" s="4" t="s">
        <v>1536</v>
      </c>
      <c r="J477" s="4" t="s">
        <v>625</v>
      </c>
      <c r="K477" s="4" t="s">
        <v>786</v>
      </c>
      <c r="L477" s="4" t="s">
        <v>928</v>
      </c>
    </row>
    <row r="478" spans="1:12">
      <c r="A478" s="4">
        <v>477</v>
      </c>
      <c r="B478" s="4" t="s">
        <v>132</v>
      </c>
      <c r="C478" s="4" t="s">
        <v>619</v>
      </c>
      <c r="D478" s="4" t="s">
        <v>620</v>
      </c>
      <c r="E478" s="4" t="s">
        <v>1641</v>
      </c>
      <c r="F478" s="4" t="s">
        <v>832</v>
      </c>
      <c r="G478" s="4" t="s">
        <v>781</v>
      </c>
      <c r="H478" s="4" t="s">
        <v>782</v>
      </c>
      <c r="I478" s="4" t="s">
        <v>783</v>
      </c>
      <c r="J478" s="4" t="s">
        <v>625</v>
      </c>
      <c r="K478" s="4" t="s">
        <v>626</v>
      </c>
      <c r="L478" s="4" t="s">
        <v>928</v>
      </c>
    </row>
    <row r="479" spans="1:12">
      <c r="A479" s="4">
        <v>478</v>
      </c>
      <c r="B479" s="4" t="s">
        <v>132</v>
      </c>
      <c r="C479" s="4" t="s">
        <v>619</v>
      </c>
      <c r="D479" s="4" t="s">
        <v>620</v>
      </c>
      <c r="E479" s="4" t="s">
        <v>1641</v>
      </c>
      <c r="F479" s="4" t="s">
        <v>832</v>
      </c>
      <c r="G479" s="4" t="s">
        <v>833</v>
      </c>
      <c r="H479" s="4" t="s">
        <v>834</v>
      </c>
      <c r="I479" s="4" t="s">
        <v>835</v>
      </c>
      <c r="J479" s="4" t="s">
        <v>625</v>
      </c>
      <c r="K479" s="4" t="s">
        <v>626</v>
      </c>
      <c r="L479" s="4" t="s">
        <v>928</v>
      </c>
    </row>
    <row r="480" spans="1:12">
      <c r="A480" s="4">
        <v>479</v>
      </c>
      <c r="B480" s="4" t="s">
        <v>132</v>
      </c>
      <c r="C480" s="4" t="s">
        <v>619</v>
      </c>
      <c r="D480" s="4" t="s">
        <v>620</v>
      </c>
      <c r="E480" s="4" t="s">
        <v>1641</v>
      </c>
      <c r="F480" s="4" t="s">
        <v>832</v>
      </c>
      <c r="G480" s="4" t="s">
        <v>833</v>
      </c>
      <c r="H480" s="4" t="s">
        <v>834</v>
      </c>
      <c r="I480" s="4" t="s">
        <v>835</v>
      </c>
      <c r="J480" s="4" t="s">
        <v>625</v>
      </c>
      <c r="K480" s="4" t="s">
        <v>786</v>
      </c>
      <c r="L480" s="4" t="s">
        <v>928</v>
      </c>
    </row>
    <row r="481" spans="1:12">
      <c r="A481" s="4">
        <v>480</v>
      </c>
      <c r="B481" s="4" t="s">
        <v>132</v>
      </c>
      <c r="C481" s="4" t="s">
        <v>619</v>
      </c>
      <c r="D481" s="4" t="s">
        <v>620</v>
      </c>
      <c r="E481" s="4" t="s">
        <v>1641</v>
      </c>
      <c r="F481" s="4" t="s">
        <v>832</v>
      </c>
      <c r="G481" s="4" t="s">
        <v>920</v>
      </c>
      <c r="H481" s="4" t="s">
        <v>921</v>
      </c>
      <c r="I481" s="4" t="s">
        <v>665</v>
      </c>
      <c r="J481" s="4" t="s">
        <v>802</v>
      </c>
      <c r="K481" s="4" t="s">
        <v>626</v>
      </c>
      <c r="L481" s="4" t="s">
        <v>928</v>
      </c>
    </row>
    <row r="482" spans="1:12">
      <c r="A482" s="4">
        <v>481</v>
      </c>
      <c r="B482" s="4" t="s">
        <v>132</v>
      </c>
      <c r="C482" s="4" t="s">
        <v>619</v>
      </c>
      <c r="D482" s="4" t="s">
        <v>620</v>
      </c>
      <c r="E482" s="4" t="s">
        <v>760</v>
      </c>
      <c r="F482" s="4" t="s">
        <v>761</v>
      </c>
      <c r="G482" s="4" t="s">
        <v>1500</v>
      </c>
      <c r="H482" s="4" t="s">
        <v>1486</v>
      </c>
      <c r="I482" s="4" t="s">
        <v>1487</v>
      </c>
      <c r="J482" s="4" t="s">
        <v>1501</v>
      </c>
      <c r="K482" s="4" t="s">
        <v>626</v>
      </c>
      <c r="L482" s="4" t="s">
        <v>928</v>
      </c>
    </row>
    <row r="483" spans="1:12">
      <c r="A483" s="4">
        <v>482</v>
      </c>
      <c r="B483" s="4" t="s">
        <v>132</v>
      </c>
      <c r="C483" s="4" t="s">
        <v>619</v>
      </c>
      <c r="D483" s="4" t="s">
        <v>620</v>
      </c>
      <c r="E483" s="4" t="s">
        <v>760</v>
      </c>
      <c r="F483" s="4" t="s">
        <v>761</v>
      </c>
      <c r="G483" s="4" t="s">
        <v>1642</v>
      </c>
      <c r="H483" s="4" t="s">
        <v>1643</v>
      </c>
      <c r="I483" s="4" t="s">
        <v>1644</v>
      </c>
      <c r="J483" s="4" t="s">
        <v>625</v>
      </c>
      <c r="K483" s="4" t="s">
        <v>626</v>
      </c>
      <c r="L483" s="4" t="s">
        <v>928</v>
      </c>
    </row>
    <row r="484" spans="1:12">
      <c r="A484" s="4">
        <v>483</v>
      </c>
      <c r="B484" s="4" t="s">
        <v>132</v>
      </c>
      <c r="C484" s="4" t="s">
        <v>619</v>
      </c>
      <c r="D484" s="4" t="s">
        <v>620</v>
      </c>
      <c r="E484" s="4" t="s">
        <v>760</v>
      </c>
      <c r="F484" s="4" t="s">
        <v>761</v>
      </c>
      <c r="G484" s="4" t="s">
        <v>762</v>
      </c>
      <c r="H484" s="4" t="s">
        <v>763</v>
      </c>
      <c r="I484" s="4" t="s">
        <v>764</v>
      </c>
      <c r="J484" s="4" t="s">
        <v>625</v>
      </c>
      <c r="K484" s="4" t="s">
        <v>626</v>
      </c>
      <c r="L484" s="4" t="s">
        <v>928</v>
      </c>
    </row>
    <row r="485" spans="1:12">
      <c r="A485" s="4">
        <v>484</v>
      </c>
      <c r="B485" s="4" t="s">
        <v>132</v>
      </c>
      <c r="C485" s="4" t="s">
        <v>619</v>
      </c>
      <c r="D485" s="4" t="s">
        <v>620</v>
      </c>
      <c r="E485" s="4" t="s">
        <v>760</v>
      </c>
      <c r="F485" s="4" t="s">
        <v>761</v>
      </c>
      <c r="G485" s="4" t="s">
        <v>882</v>
      </c>
      <c r="H485" s="4" t="s">
        <v>883</v>
      </c>
      <c r="I485" s="4" t="s">
        <v>884</v>
      </c>
      <c r="J485" s="4" t="s">
        <v>652</v>
      </c>
      <c r="K485" s="4" t="s">
        <v>626</v>
      </c>
      <c r="L485" s="4" t="s">
        <v>928</v>
      </c>
    </row>
    <row r="486" spans="1:12">
      <c r="A486" s="4">
        <v>485</v>
      </c>
      <c r="B486" s="4" t="s">
        <v>132</v>
      </c>
      <c r="C486" s="4" t="s">
        <v>619</v>
      </c>
      <c r="D486" s="4" t="s">
        <v>620</v>
      </c>
      <c r="E486" s="4" t="s">
        <v>760</v>
      </c>
      <c r="F486" s="4" t="s">
        <v>761</v>
      </c>
      <c r="G486" s="4" t="s">
        <v>882</v>
      </c>
      <c r="H486" s="4" t="s">
        <v>883</v>
      </c>
      <c r="I486" s="4" t="s">
        <v>884</v>
      </c>
      <c r="J486" s="4" t="s">
        <v>652</v>
      </c>
      <c r="K486" s="4" t="s">
        <v>786</v>
      </c>
      <c r="L486" s="4" t="s">
        <v>928</v>
      </c>
    </row>
    <row r="487" spans="1:12">
      <c r="A487" s="4">
        <v>486</v>
      </c>
      <c r="B487" s="4" t="s">
        <v>132</v>
      </c>
      <c r="C487" s="4" t="s">
        <v>619</v>
      </c>
      <c r="D487" s="4" t="s">
        <v>620</v>
      </c>
      <c r="E487" s="4" t="s">
        <v>704</v>
      </c>
      <c r="F487" s="4" t="s">
        <v>705</v>
      </c>
      <c r="G487" s="4" t="s">
        <v>797</v>
      </c>
      <c r="H487" s="4" t="s">
        <v>1488</v>
      </c>
      <c r="I487" s="4" t="s">
        <v>798</v>
      </c>
      <c r="J487" s="4" t="s">
        <v>625</v>
      </c>
      <c r="K487" s="4" t="s">
        <v>626</v>
      </c>
      <c r="L487" s="4" t="s">
        <v>928</v>
      </c>
    </row>
    <row r="488" spans="1:12">
      <c r="A488" s="4">
        <v>487</v>
      </c>
      <c r="B488" s="4" t="s">
        <v>132</v>
      </c>
      <c r="C488" s="4" t="s">
        <v>619</v>
      </c>
      <c r="D488" s="4" t="s">
        <v>620</v>
      </c>
      <c r="E488" s="4" t="s">
        <v>704</v>
      </c>
      <c r="F488" s="4" t="s">
        <v>705</v>
      </c>
      <c r="G488" s="4" t="s">
        <v>666</v>
      </c>
      <c r="H488" s="4" t="s">
        <v>667</v>
      </c>
      <c r="I488" s="4" t="s">
        <v>668</v>
      </c>
      <c r="J488" s="4" t="s">
        <v>625</v>
      </c>
      <c r="K488" s="4" t="s">
        <v>626</v>
      </c>
      <c r="L488" s="4" t="s">
        <v>928</v>
      </c>
    </row>
    <row r="489" spans="1:12">
      <c r="A489" s="4">
        <v>488</v>
      </c>
      <c r="B489" s="4" t="s">
        <v>132</v>
      </c>
      <c r="C489" s="4" t="s">
        <v>619</v>
      </c>
      <c r="D489" s="4" t="s">
        <v>620</v>
      </c>
      <c r="E489" s="4" t="s">
        <v>704</v>
      </c>
      <c r="F489" s="4" t="s">
        <v>705</v>
      </c>
      <c r="G489" s="4" t="s">
        <v>666</v>
      </c>
      <c r="H489" s="4" t="s">
        <v>667</v>
      </c>
      <c r="I489" s="4" t="s">
        <v>668</v>
      </c>
      <c r="J489" s="4" t="s">
        <v>625</v>
      </c>
      <c r="K489" s="4" t="s">
        <v>786</v>
      </c>
      <c r="L489" s="4" t="s">
        <v>928</v>
      </c>
    </row>
    <row r="490" spans="1:12">
      <c r="A490" s="4">
        <v>489</v>
      </c>
      <c r="B490" s="4" t="s">
        <v>132</v>
      </c>
      <c r="C490" s="4" t="s">
        <v>619</v>
      </c>
      <c r="D490" s="4" t="s">
        <v>620</v>
      </c>
      <c r="E490" s="4" t="s">
        <v>704</v>
      </c>
      <c r="F490" s="4" t="s">
        <v>705</v>
      </c>
      <c r="G490" s="4" t="s">
        <v>706</v>
      </c>
      <c r="H490" s="4" t="s">
        <v>707</v>
      </c>
      <c r="I490" s="4" t="s">
        <v>708</v>
      </c>
      <c r="J490" s="4" t="s">
        <v>625</v>
      </c>
      <c r="K490" s="4" t="s">
        <v>626</v>
      </c>
      <c r="L490" s="4" t="s">
        <v>928</v>
      </c>
    </row>
    <row r="491" spans="1:12">
      <c r="A491" s="4">
        <v>490</v>
      </c>
      <c r="B491" s="4" t="s">
        <v>132</v>
      </c>
      <c r="C491" s="4" t="s">
        <v>619</v>
      </c>
      <c r="D491" s="4" t="s">
        <v>620</v>
      </c>
      <c r="E491" s="4" t="s">
        <v>704</v>
      </c>
      <c r="F491" s="4" t="s">
        <v>705</v>
      </c>
      <c r="G491" s="4" t="s">
        <v>1502</v>
      </c>
      <c r="H491" s="4" t="s">
        <v>1503</v>
      </c>
      <c r="I491" s="4" t="s">
        <v>708</v>
      </c>
      <c r="J491" s="4" t="s">
        <v>625</v>
      </c>
      <c r="K491" s="4" t="s">
        <v>626</v>
      </c>
      <c r="L491" s="4" t="s">
        <v>928</v>
      </c>
    </row>
    <row r="492" spans="1:12">
      <c r="A492" s="4">
        <v>491</v>
      </c>
      <c r="B492" s="4" t="s">
        <v>132</v>
      </c>
      <c r="C492" s="4" t="s">
        <v>619</v>
      </c>
      <c r="D492" s="4" t="s">
        <v>620</v>
      </c>
      <c r="E492" s="4" t="s">
        <v>704</v>
      </c>
      <c r="F492" s="4" t="s">
        <v>705</v>
      </c>
      <c r="G492" s="4" t="s">
        <v>882</v>
      </c>
      <c r="H492" s="4" t="s">
        <v>883</v>
      </c>
      <c r="I492" s="4" t="s">
        <v>884</v>
      </c>
      <c r="J492" s="4" t="s">
        <v>652</v>
      </c>
      <c r="K492" s="4" t="s">
        <v>626</v>
      </c>
      <c r="L492" s="4" t="s">
        <v>928</v>
      </c>
    </row>
    <row r="493" spans="1:12">
      <c r="A493" s="4">
        <v>492</v>
      </c>
      <c r="B493" s="4" t="s">
        <v>132</v>
      </c>
      <c r="C493" s="4" t="s">
        <v>619</v>
      </c>
      <c r="D493" s="4" t="s">
        <v>620</v>
      </c>
      <c r="E493" s="4" t="s">
        <v>704</v>
      </c>
      <c r="F493" s="4" t="s">
        <v>705</v>
      </c>
      <c r="G493" s="4" t="s">
        <v>882</v>
      </c>
      <c r="H493" s="4" t="s">
        <v>883</v>
      </c>
      <c r="I493" s="4" t="s">
        <v>884</v>
      </c>
      <c r="J493" s="4" t="s">
        <v>652</v>
      </c>
      <c r="K493" s="4" t="s">
        <v>786</v>
      </c>
      <c r="L493" s="4" t="s">
        <v>928</v>
      </c>
    </row>
    <row r="494" spans="1:12">
      <c r="A494" s="4">
        <v>493</v>
      </c>
      <c r="B494" s="4" t="s">
        <v>132</v>
      </c>
      <c r="C494" s="4" t="s">
        <v>619</v>
      </c>
      <c r="D494" s="4" t="s">
        <v>620</v>
      </c>
      <c r="E494" s="4" t="s">
        <v>880</v>
      </c>
      <c r="F494" s="4" t="s">
        <v>881</v>
      </c>
      <c r="G494" s="4" t="s">
        <v>762</v>
      </c>
      <c r="H494" s="4" t="s">
        <v>763</v>
      </c>
      <c r="I494" s="4" t="s">
        <v>764</v>
      </c>
      <c r="J494" s="4" t="s">
        <v>625</v>
      </c>
      <c r="K494" s="4" t="s">
        <v>626</v>
      </c>
      <c r="L494" s="4" t="s">
        <v>928</v>
      </c>
    </row>
    <row r="495" spans="1:12">
      <c r="A495" s="4">
        <v>494</v>
      </c>
      <c r="B495" s="4" t="s">
        <v>132</v>
      </c>
      <c r="C495" s="4" t="s">
        <v>619</v>
      </c>
      <c r="D495" s="4" t="s">
        <v>620</v>
      </c>
      <c r="E495" s="4" t="s">
        <v>880</v>
      </c>
      <c r="F495" s="4" t="s">
        <v>881</v>
      </c>
      <c r="G495" s="4" t="s">
        <v>882</v>
      </c>
      <c r="H495" s="4" t="s">
        <v>883</v>
      </c>
      <c r="I495" s="4" t="s">
        <v>884</v>
      </c>
      <c r="J495" s="4" t="s">
        <v>652</v>
      </c>
      <c r="K495" s="4" t="s">
        <v>626</v>
      </c>
      <c r="L495" s="4" t="s">
        <v>928</v>
      </c>
    </row>
    <row r="496" spans="1:12">
      <c r="A496" s="4">
        <v>495</v>
      </c>
      <c r="B496" s="4" t="s">
        <v>132</v>
      </c>
      <c r="C496" s="4" t="s">
        <v>619</v>
      </c>
      <c r="D496" s="4" t="s">
        <v>620</v>
      </c>
      <c r="E496" s="4" t="s">
        <v>880</v>
      </c>
      <c r="F496" s="4" t="s">
        <v>881</v>
      </c>
      <c r="G496" s="4" t="s">
        <v>882</v>
      </c>
      <c r="H496" s="4" t="s">
        <v>883</v>
      </c>
      <c r="I496" s="4" t="s">
        <v>884</v>
      </c>
      <c r="J496" s="4" t="s">
        <v>652</v>
      </c>
      <c r="K496" s="4" t="s">
        <v>786</v>
      </c>
      <c r="L496" s="4" t="s">
        <v>928</v>
      </c>
    </row>
    <row r="497" spans="1:12">
      <c r="A497" s="4">
        <v>496</v>
      </c>
      <c r="B497" s="4" t="s">
        <v>132</v>
      </c>
      <c r="C497" s="4" t="s">
        <v>619</v>
      </c>
      <c r="D497" s="4" t="s">
        <v>620</v>
      </c>
      <c r="E497" s="4" t="s">
        <v>621</v>
      </c>
      <c r="F497" s="4" t="s">
        <v>622</v>
      </c>
      <c r="G497" s="4" t="s">
        <v>623</v>
      </c>
      <c r="H497" s="4" t="s">
        <v>1533</v>
      </c>
      <c r="I497" s="4" t="s">
        <v>624</v>
      </c>
      <c r="J497" s="4" t="s">
        <v>625</v>
      </c>
      <c r="K497" s="4" t="s">
        <v>626</v>
      </c>
      <c r="L497" s="4" t="s">
        <v>928</v>
      </c>
    </row>
    <row r="498" spans="1:12">
      <c r="A498" s="4">
        <v>497</v>
      </c>
      <c r="B498" s="4" t="s">
        <v>132</v>
      </c>
      <c r="C498" s="4" t="s">
        <v>619</v>
      </c>
      <c r="D498" s="4" t="s">
        <v>620</v>
      </c>
      <c r="E498" s="4" t="s">
        <v>621</v>
      </c>
      <c r="F498" s="4" t="s">
        <v>622</v>
      </c>
      <c r="G498" s="4" t="s">
        <v>666</v>
      </c>
      <c r="H498" s="4" t="s">
        <v>667</v>
      </c>
      <c r="I498" s="4" t="s">
        <v>668</v>
      </c>
      <c r="J498" s="4" t="s">
        <v>625</v>
      </c>
      <c r="K498" s="4" t="s">
        <v>626</v>
      </c>
      <c r="L498" s="4" t="s">
        <v>928</v>
      </c>
    </row>
    <row r="499" spans="1:12">
      <c r="A499" s="4">
        <v>498</v>
      </c>
      <c r="B499" s="4" t="s">
        <v>132</v>
      </c>
      <c r="C499" s="4" t="s">
        <v>619</v>
      </c>
      <c r="D499" s="4" t="s">
        <v>620</v>
      </c>
      <c r="E499" s="4" t="s">
        <v>621</v>
      </c>
      <c r="F499" s="4" t="s">
        <v>622</v>
      </c>
      <c r="G499" s="4" t="s">
        <v>882</v>
      </c>
      <c r="H499" s="4" t="s">
        <v>883</v>
      </c>
      <c r="I499" s="4" t="s">
        <v>884</v>
      </c>
      <c r="J499" s="4" t="s">
        <v>652</v>
      </c>
      <c r="K499" s="4" t="s">
        <v>626</v>
      </c>
      <c r="L499" s="4" t="s">
        <v>928</v>
      </c>
    </row>
    <row r="500" spans="1:12">
      <c r="A500" s="4">
        <v>499</v>
      </c>
      <c r="B500" s="4" t="s">
        <v>132</v>
      </c>
      <c r="C500" s="4" t="s">
        <v>619</v>
      </c>
      <c r="D500" s="4" t="s">
        <v>620</v>
      </c>
      <c r="E500" s="4" t="s">
        <v>621</v>
      </c>
      <c r="F500" s="4" t="s">
        <v>622</v>
      </c>
      <c r="G500" s="4" t="s">
        <v>882</v>
      </c>
      <c r="H500" s="4" t="s">
        <v>883</v>
      </c>
      <c r="I500" s="4" t="s">
        <v>884</v>
      </c>
      <c r="J500" s="4" t="s">
        <v>652</v>
      </c>
      <c r="K500" s="4" t="s">
        <v>786</v>
      </c>
      <c r="L500" s="4" t="s">
        <v>928</v>
      </c>
    </row>
    <row r="501" spans="1:12">
      <c r="A501" s="4">
        <v>500</v>
      </c>
      <c r="B501" s="4" t="s">
        <v>132</v>
      </c>
      <c r="C501" s="4" t="s">
        <v>619</v>
      </c>
      <c r="D501" s="4" t="s">
        <v>620</v>
      </c>
      <c r="E501" s="4" t="s">
        <v>1331</v>
      </c>
      <c r="F501" s="4" t="s">
        <v>1332</v>
      </c>
      <c r="G501" s="4" t="s">
        <v>644</v>
      </c>
      <c r="H501" s="4" t="s">
        <v>645</v>
      </c>
      <c r="I501" s="4" t="s">
        <v>646</v>
      </c>
      <c r="J501" s="4" t="s">
        <v>625</v>
      </c>
      <c r="K501" s="4" t="s">
        <v>626</v>
      </c>
      <c r="L501" s="4" t="s">
        <v>928</v>
      </c>
    </row>
    <row r="502" spans="1:12">
      <c r="A502" s="4">
        <v>501</v>
      </c>
      <c r="B502" s="4" t="s">
        <v>132</v>
      </c>
      <c r="C502" s="4" t="s">
        <v>619</v>
      </c>
      <c r="D502" s="4" t="s">
        <v>620</v>
      </c>
      <c r="E502" s="4" t="s">
        <v>906</v>
      </c>
      <c r="F502" s="4" t="s">
        <v>907</v>
      </c>
      <c r="G502" s="4" t="s">
        <v>1642</v>
      </c>
      <c r="H502" s="4" t="s">
        <v>1643</v>
      </c>
      <c r="I502" s="4" t="s">
        <v>1644</v>
      </c>
      <c r="J502" s="4" t="s">
        <v>625</v>
      </c>
      <c r="K502" s="4" t="s">
        <v>626</v>
      </c>
      <c r="L502" s="4" t="s">
        <v>928</v>
      </c>
    </row>
    <row r="503" spans="1:12">
      <c r="A503" s="4">
        <v>502</v>
      </c>
      <c r="B503" s="4" t="s">
        <v>132</v>
      </c>
      <c r="C503" s="4" t="s">
        <v>619</v>
      </c>
      <c r="D503" s="4" t="s">
        <v>620</v>
      </c>
      <c r="E503" s="4" t="s">
        <v>906</v>
      </c>
      <c r="F503" s="4" t="s">
        <v>907</v>
      </c>
      <c r="G503" s="4" t="s">
        <v>762</v>
      </c>
      <c r="H503" s="4" t="s">
        <v>763</v>
      </c>
      <c r="I503" s="4" t="s">
        <v>764</v>
      </c>
      <c r="J503" s="4" t="s">
        <v>625</v>
      </c>
      <c r="K503" s="4" t="s">
        <v>626</v>
      </c>
      <c r="L503" s="4" t="s">
        <v>928</v>
      </c>
    </row>
    <row r="504" spans="1:12">
      <c r="A504" s="4">
        <v>503</v>
      </c>
      <c r="B504" s="4" t="s">
        <v>132</v>
      </c>
      <c r="C504" s="4" t="s">
        <v>619</v>
      </c>
      <c r="D504" s="4" t="s">
        <v>620</v>
      </c>
      <c r="E504" s="4" t="s">
        <v>906</v>
      </c>
      <c r="F504" s="4" t="s">
        <v>907</v>
      </c>
      <c r="G504" s="4" t="s">
        <v>882</v>
      </c>
      <c r="H504" s="4" t="s">
        <v>883</v>
      </c>
      <c r="I504" s="4" t="s">
        <v>884</v>
      </c>
      <c r="J504" s="4" t="s">
        <v>652</v>
      </c>
      <c r="K504" s="4" t="s">
        <v>626</v>
      </c>
      <c r="L504" s="4" t="s">
        <v>928</v>
      </c>
    </row>
    <row r="505" spans="1:12">
      <c r="A505" s="4">
        <v>504</v>
      </c>
      <c r="B505" s="4" t="s">
        <v>132</v>
      </c>
      <c r="C505" s="4" t="s">
        <v>619</v>
      </c>
      <c r="D505" s="4" t="s">
        <v>620</v>
      </c>
      <c r="E505" s="4" t="s">
        <v>906</v>
      </c>
      <c r="F505" s="4" t="s">
        <v>907</v>
      </c>
      <c r="G505" s="4" t="s">
        <v>882</v>
      </c>
      <c r="H505" s="4" t="s">
        <v>883</v>
      </c>
      <c r="I505" s="4" t="s">
        <v>884</v>
      </c>
      <c r="J505" s="4" t="s">
        <v>652</v>
      </c>
      <c r="K505" s="4" t="s">
        <v>786</v>
      </c>
      <c r="L505" s="4" t="s">
        <v>928</v>
      </c>
    </row>
    <row r="506" spans="1:12">
      <c r="A506" s="4">
        <v>505</v>
      </c>
      <c r="B506" s="4" t="s">
        <v>132</v>
      </c>
      <c r="C506" s="4" t="s">
        <v>619</v>
      </c>
      <c r="D506" s="4" t="s">
        <v>620</v>
      </c>
      <c r="E506" s="4" t="s">
        <v>755</v>
      </c>
      <c r="F506" s="4" t="s">
        <v>756</v>
      </c>
      <c r="G506" s="4" t="s">
        <v>757</v>
      </c>
      <c r="H506" s="4" t="s">
        <v>758</v>
      </c>
      <c r="I506" s="4" t="s">
        <v>759</v>
      </c>
      <c r="J506" s="4" t="s">
        <v>625</v>
      </c>
      <c r="K506" s="4" t="s">
        <v>626</v>
      </c>
      <c r="L506" s="4" t="s">
        <v>928</v>
      </c>
    </row>
    <row r="507" spans="1:12">
      <c r="A507" s="4">
        <v>506</v>
      </c>
      <c r="B507" s="4" t="s">
        <v>132</v>
      </c>
      <c r="C507" s="4" t="s">
        <v>619</v>
      </c>
      <c r="D507" s="4" t="s">
        <v>620</v>
      </c>
      <c r="E507" s="4" t="s">
        <v>755</v>
      </c>
      <c r="F507" s="4" t="s">
        <v>756</v>
      </c>
      <c r="G507" s="4" t="s">
        <v>781</v>
      </c>
      <c r="H507" s="4" t="s">
        <v>782</v>
      </c>
      <c r="I507" s="4" t="s">
        <v>783</v>
      </c>
      <c r="J507" s="4" t="s">
        <v>625</v>
      </c>
      <c r="K507" s="4" t="s">
        <v>626</v>
      </c>
      <c r="L507" s="4" t="s">
        <v>928</v>
      </c>
    </row>
    <row r="508" spans="1:12">
      <c r="A508" s="4">
        <v>507</v>
      </c>
      <c r="B508" s="4" t="s">
        <v>132</v>
      </c>
      <c r="C508" s="4" t="s">
        <v>619</v>
      </c>
      <c r="D508" s="4" t="s">
        <v>620</v>
      </c>
      <c r="E508" s="4" t="s">
        <v>755</v>
      </c>
      <c r="F508" s="4" t="s">
        <v>756</v>
      </c>
      <c r="G508" s="4" t="s">
        <v>781</v>
      </c>
      <c r="H508" s="4" t="s">
        <v>782</v>
      </c>
      <c r="I508" s="4" t="s">
        <v>783</v>
      </c>
      <c r="J508" s="4" t="s">
        <v>625</v>
      </c>
      <c r="K508" s="4" t="s">
        <v>786</v>
      </c>
      <c r="L508" s="4" t="s">
        <v>928</v>
      </c>
    </row>
    <row r="509" spans="1:12">
      <c r="A509" s="4">
        <v>508</v>
      </c>
      <c r="B509" s="4" t="s">
        <v>132</v>
      </c>
      <c r="C509" s="4" t="s">
        <v>619</v>
      </c>
      <c r="D509" s="4" t="s">
        <v>620</v>
      </c>
      <c r="E509" s="4" t="s">
        <v>755</v>
      </c>
      <c r="F509" s="4" t="s">
        <v>756</v>
      </c>
      <c r="G509" s="4" t="s">
        <v>882</v>
      </c>
      <c r="H509" s="4" t="s">
        <v>883</v>
      </c>
      <c r="I509" s="4" t="s">
        <v>884</v>
      </c>
      <c r="J509" s="4" t="s">
        <v>652</v>
      </c>
      <c r="K509" s="4" t="s">
        <v>626</v>
      </c>
      <c r="L509" s="4" t="s">
        <v>928</v>
      </c>
    </row>
    <row r="510" spans="1:12">
      <c r="A510" s="4">
        <v>509</v>
      </c>
      <c r="B510" s="4" t="s">
        <v>132</v>
      </c>
      <c r="C510" s="4" t="s">
        <v>619</v>
      </c>
      <c r="D510" s="4" t="s">
        <v>620</v>
      </c>
      <c r="E510" s="4" t="s">
        <v>755</v>
      </c>
      <c r="F510" s="4" t="s">
        <v>756</v>
      </c>
      <c r="G510" s="4" t="s">
        <v>882</v>
      </c>
      <c r="H510" s="4" t="s">
        <v>883</v>
      </c>
      <c r="I510" s="4" t="s">
        <v>884</v>
      </c>
      <c r="J510" s="4" t="s">
        <v>652</v>
      </c>
      <c r="K510" s="4" t="s">
        <v>786</v>
      </c>
      <c r="L510" s="4" t="s">
        <v>928</v>
      </c>
    </row>
    <row r="511" spans="1:12">
      <c r="A511" s="4">
        <v>510</v>
      </c>
      <c r="B511" s="4" t="s">
        <v>132</v>
      </c>
      <c r="C511" s="4" t="s">
        <v>619</v>
      </c>
      <c r="D511" s="4" t="s">
        <v>620</v>
      </c>
      <c r="E511" s="4" t="s">
        <v>836</v>
      </c>
      <c r="F511" s="4" t="s">
        <v>837</v>
      </c>
      <c r="G511" s="4" t="s">
        <v>838</v>
      </c>
      <c r="H511" s="4" t="s">
        <v>839</v>
      </c>
      <c r="I511" s="4" t="s">
        <v>840</v>
      </c>
      <c r="J511" s="4" t="s">
        <v>625</v>
      </c>
      <c r="K511" s="4" t="s">
        <v>626</v>
      </c>
      <c r="L511" s="4" t="s">
        <v>928</v>
      </c>
    </row>
    <row r="512" spans="1:12">
      <c r="A512" s="4">
        <v>511</v>
      </c>
      <c r="B512" s="4" t="s">
        <v>132</v>
      </c>
      <c r="C512" s="4" t="s">
        <v>619</v>
      </c>
      <c r="D512" s="4" t="s">
        <v>620</v>
      </c>
      <c r="E512" s="4" t="s">
        <v>836</v>
      </c>
      <c r="F512" s="4" t="s">
        <v>837</v>
      </c>
      <c r="G512" s="4" t="s">
        <v>882</v>
      </c>
      <c r="H512" s="4" t="s">
        <v>883</v>
      </c>
      <c r="I512" s="4" t="s">
        <v>884</v>
      </c>
      <c r="J512" s="4" t="s">
        <v>652</v>
      </c>
      <c r="K512" s="4" t="s">
        <v>626</v>
      </c>
      <c r="L512" s="4" t="s">
        <v>928</v>
      </c>
    </row>
    <row r="513" spans="1:12">
      <c r="A513" s="4">
        <v>512</v>
      </c>
      <c r="B513" s="4" t="s">
        <v>132</v>
      </c>
      <c r="C513" s="4" t="s">
        <v>619</v>
      </c>
      <c r="D513" s="4" t="s">
        <v>620</v>
      </c>
      <c r="E513" s="4" t="s">
        <v>836</v>
      </c>
      <c r="F513" s="4" t="s">
        <v>837</v>
      </c>
      <c r="G513" s="4" t="s">
        <v>882</v>
      </c>
      <c r="H513" s="4" t="s">
        <v>883</v>
      </c>
      <c r="I513" s="4" t="s">
        <v>884</v>
      </c>
      <c r="J513" s="4" t="s">
        <v>652</v>
      </c>
      <c r="K513" s="4" t="s">
        <v>786</v>
      </c>
      <c r="L513" s="4" t="s">
        <v>928</v>
      </c>
    </row>
    <row r="514" spans="1:12">
      <c r="A514" s="4">
        <v>513</v>
      </c>
      <c r="B514" s="4" t="s">
        <v>132</v>
      </c>
      <c r="C514" s="4" t="s">
        <v>619</v>
      </c>
      <c r="D514" s="4" t="s">
        <v>620</v>
      </c>
      <c r="E514" s="4" t="s">
        <v>841</v>
      </c>
      <c r="F514" s="4" t="s">
        <v>842</v>
      </c>
      <c r="G514" s="4" t="s">
        <v>720</v>
      </c>
      <c r="H514" s="4" t="s">
        <v>721</v>
      </c>
      <c r="I514" s="4" t="s">
        <v>722</v>
      </c>
      <c r="J514" s="4" t="s">
        <v>625</v>
      </c>
      <c r="K514" s="4" t="s">
        <v>626</v>
      </c>
      <c r="L514" s="4" t="s">
        <v>928</v>
      </c>
    </row>
    <row r="515" spans="1:12">
      <c r="A515" s="4">
        <v>514</v>
      </c>
      <c r="B515" s="4" t="s">
        <v>132</v>
      </c>
      <c r="C515" s="4" t="s">
        <v>619</v>
      </c>
      <c r="D515" s="4" t="s">
        <v>620</v>
      </c>
      <c r="E515" s="4" t="s">
        <v>841</v>
      </c>
      <c r="F515" s="4" t="s">
        <v>842</v>
      </c>
      <c r="G515" s="4" t="s">
        <v>720</v>
      </c>
      <c r="H515" s="4" t="s">
        <v>721</v>
      </c>
      <c r="I515" s="4" t="s">
        <v>722</v>
      </c>
      <c r="J515" s="4" t="s">
        <v>625</v>
      </c>
      <c r="K515" s="4" t="s">
        <v>786</v>
      </c>
      <c r="L515" s="4" t="s">
        <v>928</v>
      </c>
    </row>
    <row r="516" spans="1:12">
      <c r="A516" s="4">
        <v>515</v>
      </c>
      <c r="B516" s="4" t="s">
        <v>132</v>
      </c>
      <c r="C516" s="4" t="s">
        <v>619</v>
      </c>
      <c r="D516" s="4" t="s">
        <v>620</v>
      </c>
      <c r="E516" s="4" t="s">
        <v>841</v>
      </c>
      <c r="F516" s="4" t="s">
        <v>842</v>
      </c>
      <c r="G516" s="4" t="s">
        <v>1642</v>
      </c>
      <c r="H516" s="4" t="s">
        <v>1643</v>
      </c>
      <c r="I516" s="4" t="s">
        <v>1644</v>
      </c>
      <c r="J516" s="4" t="s">
        <v>625</v>
      </c>
      <c r="K516" s="4" t="s">
        <v>626</v>
      </c>
      <c r="L516" s="4" t="s">
        <v>928</v>
      </c>
    </row>
    <row r="517" spans="1:12">
      <c r="A517" s="4">
        <v>516</v>
      </c>
      <c r="B517" s="4" t="s">
        <v>132</v>
      </c>
      <c r="C517" s="4" t="s">
        <v>619</v>
      </c>
      <c r="D517" s="4" t="s">
        <v>620</v>
      </c>
      <c r="E517" s="4" t="s">
        <v>1335</v>
      </c>
      <c r="F517" s="4" t="s">
        <v>1336</v>
      </c>
      <c r="G517" s="4" t="s">
        <v>781</v>
      </c>
      <c r="H517" s="4" t="s">
        <v>782</v>
      </c>
      <c r="I517" s="4" t="s">
        <v>783</v>
      </c>
      <c r="J517" s="4" t="s">
        <v>625</v>
      </c>
      <c r="K517" s="4" t="s">
        <v>626</v>
      </c>
      <c r="L517" s="4" t="s">
        <v>928</v>
      </c>
    </row>
    <row r="518" spans="1:12">
      <c r="A518" s="4">
        <v>517</v>
      </c>
      <c r="B518" s="4" t="s">
        <v>132</v>
      </c>
      <c r="C518" s="4" t="s">
        <v>619</v>
      </c>
      <c r="D518" s="4" t="s">
        <v>620</v>
      </c>
      <c r="E518" s="4" t="s">
        <v>1335</v>
      </c>
      <c r="F518" s="4" t="s">
        <v>1336</v>
      </c>
      <c r="G518" s="4" t="s">
        <v>781</v>
      </c>
      <c r="H518" s="4" t="s">
        <v>782</v>
      </c>
      <c r="I518" s="4" t="s">
        <v>783</v>
      </c>
      <c r="J518" s="4" t="s">
        <v>625</v>
      </c>
      <c r="K518" s="4" t="s">
        <v>786</v>
      </c>
      <c r="L518" s="4" t="s">
        <v>928</v>
      </c>
    </row>
    <row r="519" spans="1:12">
      <c r="A519" s="4">
        <v>518</v>
      </c>
      <c r="B519" s="4" t="s">
        <v>132</v>
      </c>
      <c r="C519" s="4" t="s">
        <v>619</v>
      </c>
      <c r="D519" s="4" t="s">
        <v>620</v>
      </c>
      <c r="E519" s="4" t="s">
        <v>718</v>
      </c>
      <c r="F519" s="4" t="s">
        <v>719</v>
      </c>
      <c r="G519" s="4" t="s">
        <v>720</v>
      </c>
      <c r="H519" s="4" t="s">
        <v>721</v>
      </c>
      <c r="I519" s="4" t="s">
        <v>722</v>
      </c>
      <c r="J519" s="4" t="s">
        <v>625</v>
      </c>
      <c r="K519" s="4" t="s">
        <v>626</v>
      </c>
      <c r="L519" s="4" t="s">
        <v>928</v>
      </c>
    </row>
    <row r="520" spans="1:12">
      <c r="A520" s="4">
        <v>519</v>
      </c>
      <c r="B520" s="4" t="s">
        <v>132</v>
      </c>
      <c r="C520" s="4" t="s">
        <v>619</v>
      </c>
      <c r="D520" s="4" t="s">
        <v>620</v>
      </c>
      <c r="E520" s="4" t="s">
        <v>718</v>
      </c>
      <c r="F520" s="4" t="s">
        <v>719</v>
      </c>
      <c r="G520" s="4" t="s">
        <v>720</v>
      </c>
      <c r="H520" s="4" t="s">
        <v>721</v>
      </c>
      <c r="I520" s="4" t="s">
        <v>722</v>
      </c>
      <c r="J520" s="4" t="s">
        <v>625</v>
      </c>
      <c r="K520" s="4" t="s">
        <v>786</v>
      </c>
      <c r="L520" s="4" t="s">
        <v>928</v>
      </c>
    </row>
    <row r="521" spans="1:12">
      <c r="A521" s="4">
        <v>520</v>
      </c>
      <c r="B521" s="4" t="s">
        <v>132</v>
      </c>
      <c r="C521" s="4" t="s">
        <v>619</v>
      </c>
      <c r="D521" s="4" t="s">
        <v>620</v>
      </c>
      <c r="E521" s="4" t="s">
        <v>718</v>
      </c>
      <c r="F521" s="4" t="s">
        <v>719</v>
      </c>
      <c r="G521" s="4" t="s">
        <v>1642</v>
      </c>
      <c r="H521" s="4" t="s">
        <v>1643</v>
      </c>
      <c r="I521" s="4" t="s">
        <v>1644</v>
      </c>
      <c r="J521" s="4" t="s">
        <v>625</v>
      </c>
      <c r="K521" s="4" t="s">
        <v>626</v>
      </c>
      <c r="L521" s="4" t="s">
        <v>928</v>
      </c>
    </row>
    <row r="522" spans="1:12">
      <c r="A522" s="4">
        <v>521</v>
      </c>
      <c r="B522" s="4" t="s">
        <v>132</v>
      </c>
      <c r="C522" s="4" t="s">
        <v>619</v>
      </c>
      <c r="D522" s="4" t="s">
        <v>620</v>
      </c>
      <c r="E522" s="4" t="s">
        <v>694</v>
      </c>
      <c r="F522" s="4" t="s">
        <v>695</v>
      </c>
      <c r="G522" s="4" t="s">
        <v>696</v>
      </c>
      <c r="H522" s="4" t="s">
        <v>697</v>
      </c>
      <c r="I522" s="4" t="s">
        <v>698</v>
      </c>
      <c r="J522" s="4" t="s">
        <v>625</v>
      </c>
      <c r="K522" s="4" t="s">
        <v>626</v>
      </c>
      <c r="L522" s="4" t="s">
        <v>928</v>
      </c>
    </row>
    <row r="523" spans="1:12">
      <c r="A523" s="4">
        <v>522</v>
      </c>
      <c r="B523" s="4" t="s">
        <v>132</v>
      </c>
      <c r="C523" s="4" t="s">
        <v>619</v>
      </c>
      <c r="D523" s="4" t="s">
        <v>620</v>
      </c>
      <c r="E523" s="4" t="s">
        <v>694</v>
      </c>
      <c r="F523" s="4" t="s">
        <v>695</v>
      </c>
      <c r="G523" s="4" t="s">
        <v>696</v>
      </c>
      <c r="H523" s="4" t="s">
        <v>697</v>
      </c>
      <c r="I523" s="4" t="s">
        <v>698</v>
      </c>
      <c r="J523" s="4" t="s">
        <v>625</v>
      </c>
      <c r="K523" s="4" t="s">
        <v>786</v>
      </c>
      <c r="L523" s="4" t="s">
        <v>928</v>
      </c>
    </row>
    <row r="524" spans="1:12">
      <c r="A524" s="4">
        <v>523</v>
      </c>
      <c r="B524" s="4" t="s">
        <v>132</v>
      </c>
      <c r="C524" s="4" t="s">
        <v>619</v>
      </c>
      <c r="D524" s="4" t="s">
        <v>620</v>
      </c>
      <c r="E524" s="4" t="s">
        <v>694</v>
      </c>
      <c r="F524" s="4" t="s">
        <v>695</v>
      </c>
      <c r="G524" s="4" t="s">
        <v>882</v>
      </c>
      <c r="H524" s="4" t="s">
        <v>883</v>
      </c>
      <c r="I524" s="4" t="s">
        <v>884</v>
      </c>
      <c r="J524" s="4" t="s">
        <v>652</v>
      </c>
      <c r="K524" s="4" t="s">
        <v>626</v>
      </c>
      <c r="L524" s="4" t="s">
        <v>928</v>
      </c>
    </row>
    <row r="525" spans="1:12">
      <c r="A525" s="4">
        <v>524</v>
      </c>
      <c r="B525" s="4" t="s">
        <v>132</v>
      </c>
      <c r="C525" s="4" t="s">
        <v>619</v>
      </c>
      <c r="D525" s="4" t="s">
        <v>620</v>
      </c>
      <c r="E525" s="4" t="s">
        <v>694</v>
      </c>
      <c r="F525" s="4" t="s">
        <v>695</v>
      </c>
      <c r="G525" s="4" t="s">
        <v>882</v>
      </c>
      <c r="H525" s="4" t="s">
        <v>883</v>
      </c>
      <c r="I525" s="4" t="s">
        <v>884</v>
      </c>
      <c r="J525" s="4" t="s">
        <v>652</v>
      </c>
      <c r="K525" s="4" t="s">
        <v>786</v>
      </c>
      <c r="L525" s="4" t="s">
        <v>928</v>
      </c>
    </row>
    <row r="526" spans="1:12">
      <c r="A526" s="4">
        <v>525</v>
      </c>
      <c r="B526" s="4" t="s">
        <v>132</v>
      </c>
      <c r="C526" s="4" t="s">
        <v>619</v>
      </c>
      <c r="D526" s="4" t="s">
        <v>620</v>
      </c>
      <c r="E526" s="4" t="s">
        <v>901</v>
      </c>
      <c r="F526" s="4" t="s">
        <v>902</v>
      </c>
      <c r="G526" s="4" t="s">
        <v>696</v>
      </c>
      <c r="H526" s="4" t="s">
        <v>697</v>
      </c>
      <c r="I526" s="4" t="s">
        <v>698</v>
      </c>
      <c r="J526" s="4" t="s">
        <v>625</v>
      </c>
      <c r="K526" s="4" t="s">
        <v>626</v>
      </c>
      <c r="L526" s="4" t="s">
        <v>928</v>
      </c>
    </row>
    <row r="527" spans="1:12">
      <c r="A527" s="4">
        <v>526</v>
      </c>
      <c r="B527" s="4" t="s">
        <v>132</v>
      </c>
      <c r="C527" s="4" t="s">
        <v>619</v>
      </c>
      <c r="D527" s="4" t="s">
        <v>620</v>
      </c>
      <c r="E527" s="4" t="s">
        <v>901</v>
      </c>
      <c r="F527" s="4" t="s">
        <v>902</v>
      </c>
      <c r="G527" s="4" t="s">
        <v>696</v>
      </c>
      <c r="H527" s="4" t="s">
        <v>697</v>
      </c>
      <c r="I527" s="4" t="s">
        <v>698</v>
      </c>
      <c r="J527" s="4" t="s">
        <v>625</v>
      </c>
      <c r="K527" s="4" t="s">
        <v>786</v>
      </c>
      <c r="L527" s="4" t="s">
        <v>928</v>
      </c>
    </row>
    <row r="528" spans="1:12">
      <c r="A528" s="4">
        <v>527</v>
      </c>
      <c r="B528" s="4" t="s">
        <v>132</v>
      </c>
      <c r="C528" s="4" t="s">
        <v>619</v>
      </c>
      <c r="D528" s="4" t="s">
        <v>620</v>
      </c>
      <c r="E528" s="4" t="s">
        <v>901</v>
      </c>
      <c r="F528" s="4" t="s">
        <v>902</v>
      </c>
      <c r="G528" s="4" t="s">
        <v>882</v>
      </c>
      <c r="H528" s="4" t="s">
        <v>883</v>
      </c>
      <c r="I528" s="4" t="s">
        <v>884</v>
      </c>
      <c r="J528" s="4" t="s">
        <v>652</v>
      </c>
      <c r="K528" s="4" t="s">
        <v>626</v>
      </c>
      <c r="L528" s="4" t="s">
        <v>928</v>
      </c>
    </row>
    <row r="529" spans="1:12">
      <c r="A529" s="4">
        <v>528</v>
      </c>
      <c r="B529" s="4" t="s">
        <v>132</v>
      </c>
      <c r="C529" s="4" t="s">
        <v>619</v>
      </c>
      <c r="D529" s="4" t="s">
        <v>620</v>
      </c>
      <c r="E529" s="4" t="s">
        <v>901</v>
      </c>
      <c r="F529" s="4" t="s">
        <v>902</v>
      </c>
      <c r="G529" s="4" t="s">
        <v>882</v>
      </c>
      <c r="H529" s="4" t="s">
        <v>883</v>
      </c>
      <c r="I529" s="4" t="s">
        <v>884</v>
      </c>
      <c r="J529" s="4" t="s">
        <v>652</v>
      </c>
      <c r="K529" s="4" t="s">
        <v>786</v>
      </c>
      <c r="L529" s="4" t="s">
        <v>928</v>
      </c>
    </row>
    <row r="530" spans="1:12">
      <c r="A530" s="4">
        <v>529</v>
      </c>
      <c r="B530" s="4" t="s">
        <v>132</v>
      </c>
      <c r="C530" s="4" t="s">
        <v>619</v>
      </c>
      <c r="D530" s="4" t="s">
        <v>620</v>
      </c>
      <c r="E530" s="4" t="s">
        <v>658</v>
      </c>
      <c r="F530" s="4" t="s">
        <v>659</v>
      </c>
      <c r="G530" s="4" t="s">
        <v>720</v>
      </c>
      <c r="H530" s="4" t="s">
        <v>721</v>
      </c>
      <c r="I530" s="4" t="s">
        <v>722</v>
      </c>
      <c r="J530" s="4" t="s">
        <v>625</v>
      </c>
      <c r="K530" s="4" t="s">
        <v>626</v>
      </c>
      <c r="L530" s="4" t="s">
        <v>928</v>
      </c>
    </row>
    <row r="531" spans="1:12">
      <c r="A531" s="4">
        <v>530</v>
      </c>
      <c r="B531" s="4" t="s">
        <v>132</v>
      </c>
      <c r="C531" s="4" t="s">
        <v>619</v>
      </c>
      <c r="D531" s="4" t="s">
        <v>620</v>
      </c>
      <c r="E531" s="4" t="s">
        <v>658</v>
      </c>
      <c r="F531" s="4" t="s">
        <v>659</v>
      </c>
      <c r="G531" s="4" t="s">
        <v>720</v>
      </c>
      <c r="H531" s="4" t="s">
        <v>721</v>
      </c>
      <c r="I531" s="4" t="s">
        <v>722</v>
      </c>
      <c r="J531" s="4" t="s">
        <v>625</v>
      </c>
      <c r="K531" s="4" t="s">
        <v>786</v>
      </c>
      <c r="L531" s="4" t="s">
        <v>928</v>
      </c>
    </row>
    <row r="532" spans="1:12">
      <c r="A532" s="4">
        <v>531</v>
      </c>
      <c r="B532" s="4" t="s">
        <v>132</v>
      </c>
      <c r="C532" s="4" t="s">
        <v>619</v>
      </c>
      <c r="D532" s="4" t="s">
        <v>620</v>
      </c>
      <c r="E532" s="4" t="s">
        <v>658</v>
      </c>
      <c r="F532" s="4" t="s">
        <v>659</v>
      </c>
      <c r="G532" s="4" t="s">
        <v>1642</v>
      </c>
      <c r="H532" s="4" t="s">
        <v>1643</v>
      </c>
      <c r="I532" s="4" t="s">
        <v>1644</v>
      </c>
      <c r="J532" s="4" t="s">
        <v>625</v>
      </c>
      <c r="K532" s="4" t="s">
        <v>626</v>
      </c>
      <c r="L532" s="4" t="s">
        <v>928</v>
      </c>
    </row>
    <row r="533" spans="1:12">
      <c r="A533" s="4">
        <v>532</v>
      </c>
      <c r="B533" s="4" t="s">
        <v>132</v>
      </c>
      <c r="C533" s="4" t="s">
        <v>619</v>
      </c>
      <c r="D533" s="4" t="s">
        <v>620</v>
      </c>
      <c r="E533" s="4" t="s">
        <v>658</v>
      </c>
      <c r="F533" s="4" t="s">
        <v>659</v>
      </c>
      <c r="G533" s="4" t="s">
        <v>848</v>
      </c>
      <c r="H533" s="4" t="s">
        <v>849</v>
      </c>
      <c r="I533" s="4" t="s">
        <v>850</v>
      </c>
      <c r="J533" s="4" t="s">
        <v>625</v>
      </c>
      <c r="K533" s="4" t="s">
        <v>626</v>
      </c>
      <c r="L533" s="4" t="s">
        <v>928</v>
      </c>
    </row>
    <row r="534" spans="1:12">
      <c r="A534" s="4">
        <v>533</v>
      </c>
      <c r="B534" s="4" t="s">
        <v>132</v>
      </c>
      <c r="C534" s="4" t="s">
        <v>619</v>
      </c>
      <c r="D534" s="4" t="s">
        <v>620</v>
      </c>
      <c r="E534" s="4" t="s">
        <v>658</v>
      </c>
      <c r="F534" s="4" t="s">
        <v>659</v>
      </c>
      <c r="G534" s="4" t="s">
        <v>848</v>
      </c>
      <c r="H534" s="4" t="s">
        <v>849</v>
      </c>
      <c r="I534" s="4" t="s">
        <v>850</v>
      </c>
      <c r="J534" s="4" t="s">
        <v>625</v>
      </c>
      <c r="K534" s="4" t="s">
        <v>786</v>
      </c>
      <c r="L534" s="4" t="s">
        <v>928</v>
      </c>
    </row>
    <row r="535" spans="1:12">
      <c r="A535" s="4">
        <v>534</v>
      </c>
      <c r="B535" s="4" t="s">
        <v>132</v>
      </c>
      <c r="C535" s="4" t="s">
        <v>619</v>
      </c>
      <c r="D535" s="4" t="s">
        <v>620</v>
      </c>
      <c r="E535" s="4" t="s">
        <v>1337</v>
      </c>
      <c r="F535" s="4" t="s">
        <v>1338</v>
      </c>
      <c r="G535" s="4" t="s">
        <v>666</v>
      </c>
      <c r="H535" s="4" t="s">
        <v>667</v>
      </c>
      <c r="I535" s="4" t="s">
        <v>668</v>
      </c>
      <c r="J535" s="4" t="s">
        <v>625</v>
      </c>
      <c r="K535" s="4" t="s">
        <v>626</v>
      </c>
      <c r="L535" s="4" t="s">
        <v>928</v>
      </c>
    </row>
    <row r="536" spans="1:12">
      <c r="A536" s="4">
        <v>535</v>
      </c>
      <c r="B536" s="4" t="s">
        <v>132</v>
      </c>
      <c r="C536" s="4" t="s">
        <v>619</v>
      </c>
      <c r="D536" s="4" t="s">
        <v>620</v>
      </c>
      <c r="E536" s="4" t="s">
        <v>1337</v>
      </c>
      <c r="F536" s="4" t="s">
        <v>1338</v>
      </c>
      <c r="G536" s="4" t="s">
        <v>706</v>
      </c>
      <c r="H536" s="4" t="s">
        <v>707</v>
      </c>
      <c r="I536" s="4" t="s">
        <v>708</v>
      </c>
      <c r="J536" s="4" t="s">
        <v>625</v>
      </c>
      <c r="K536" s="4" t="s">
        <v>626</v>
      </c>
      <c r="L536" s="4" t="s">
        <v>928</v>
      </c>
    </row>
    <row r="537" spans="1:12">
      <c r="A537" s="4">
        <v>536</v>
      </c>
      <c r="B537" s="4" t="s">
        <v>132</v>
      </c>
      <c r="C537" s="4" t="s">
        <v>619</v>
      </c>
      <c r="D537" s="4" t="s">
        <v>620</v>
      </c>
      <c r="E537" s="4" t="s">
        <v>1337</v>
      </c>
      <c r="F537" s="4" t="s">
        <v>1338</v>
      </c>
      <c r="G537" s="4" t="s">
        <v>1502</v>
      </c>
      <c r="H537" s="4" t="s">
        <v>1503</v>
      </c>
      <c r="I537" s="4" t="s">
        <v>708</v>
      </c>
      <c r="J537" s="4" t="s">
        <v>625</v>
      </c>
      <c r="K537" s="4" t="s">
        <v>626</v>
      </c>
      <c r="L537" s="4" t="s">
        <v>928</v>
      </c>
    </row>
    <row r="538" spans="1:12">
      <c r="A538" s="4">
        <v>537</v>
      </c>
      <c r="B538" s="4" t="s">
        <v>132</v>
      </c>
      <c r="C538" s="4" t="s">
        <v>619</v>
      </c>
      <c r="D538" s="4" t="s">
        <v>620</v>
      </c>
      <c r="E538" s="4" t="s">
        <v>1337</v>
      </c>
      <c r="F538" s="4" t="s">
        <v>1338</v>
      </c>
      <c r="G538" s="4" t="s">
        <v>1504</v>
      </c>
      <c r="H538" s="4" t="s">
        <v>1505</v>
      </c>
      <c r="I538" s="4" t="s">
        <v>1506</v>
      </c>
      <c r="J538" s="4" t="s">
        <v>625</v>
      </c>
      <c r="K538" s="4" t="s">
        <v>626</v>
      </c>
      <c r="L538" s="4" t="s">
        <v>928</v>
      </c>
    </row>
    <row r="539" spans="1:12">
      <c r="A539" s="4">
        <v>538</v>
      </c>
      <c r="B539" s="4" t="s">
        <v>132</v>
      </c>
      <c r="C539" s="4" t="s">
        <v>619</v>
      </c>
      <c r="D539" s="4" t="s">
        <v>620</v>
      </c>
      <c r="E539" s="4" t="s">
        <v>1337</v>
      </c>
      <c r="F539" s="4" t="s">
        <v>1338</v>
      </c>
      <c r="G539" s="4" t="s">
        <v>873</v>
      </c>
      <c r="H539" s="4" t="s">
        <v>874</v>
      </c>
      <c r="I539" s="4" t="s">
        <v>875</v>
      </c>
      <c r="J539" s="4" t="s">
        <v>652</v>
      </c>
      <c r="K539" s="4" t="s">
        <v>626</v>
      </c>
      <c r="L539" s="4" t="s">
        <v>928</v>
      </c>
    </row>
    <row r="540" spans="1:12">
      <c r="A540" s="4">
        <v>539</v>
      </c>
      <c r="B540" s="4" t="s">
        <v>132</v>
      </c>
      <c r="C540" s="4" t="s">
        <v>619</v>
      </c>
      <c r="D540" s="4" t="s">
        <v>620</v>
      </c>
      <c r="E540" s="4" t="s">
        <v>619</v>
      </c>
      <c r="F540" s="4" t="s">
        <v>620</v>
      </c>
      <c r="G540" s="4" t="s">
        <v>882</v>
      </c>
      <c r="H540" s="4" t="s">
        <v>883</v>
      </c>
      <c r="I540" s="4" t="s">
        <v>884</v>
      </c>
      <c r="J540" s="4" t="s">
        <v>652</v>
      </c>
      <c r="K540" s="4" t="s">
        <v>626</v>
      </c>
      <c r="L540" s="4" t="s">
        <v>928</v>
      </c>
    </row>
    <row r="541" spans="1:12">
      <c r="A541" s="4">
        <v>540</v>
      </c>
      <c r="B541" s="4" t="s">
        <v>132</v>
      </c>
      <c r="C541" s="4" t="s">
        <v>619</v>
      </c>
      <c r="D541" s="4" t="s">
        <v>620</v>
      </c>
      <c r="E541" s="4" t="s">
        <v>619</v>
      </c>
      <c r="F541" s="4" t="s">
        <v>620</v>
      </c>
      <c r="G541" s="4" t="s">
        <v>882</v>
      </c>
      <c r="H541" s="4" t="s">
        <v>883</v>
      </c>
      <c r="I541" s="4" t="s">
        <v>884</v>
      </c>
      <c r="J541" s="4" t="s">
        <v>652</v>
      </c>
      <c r="K541" s="4" t="s">
        <v>786</v>
      </c>
      <c r="L541" s="4" t="s">
        <v>928</v>
      </c>
    </row>
    <row r="542" spans="1:12">
      <c r="A542" s="4">
        <v>541</v>
      </c>
      <c r="B542" s="4" t="s">
        <v>132</v>
      </c>
      <c r="C542" s="4" t="s">
        <v>619</v>
      </c>
      <c r="D542" s="4" t="s">
        <v>620</v>
      </c>
      <c r="E542" s="4" t="s">
        <v>777</v>
      </c>
      <c r="F542" s="4" t="s">
        <v>778</v>
      </c>
      <c r="G542" s="4" t="s">
        <v>1645</v>
      </c>
      <c r="H542" s="4" t="s">
        <v>1646</v>
      </c>
      <c r="I542" s="4" t="s">
        <v>1647</v>
      </c>
      <c r="J542" s="4" t="s">
        <v>625</v>
      </c>
      <c r="K542" s="4" t="s">
        <v>626</v>
      </c>
      <c r="L542" s="4" t="s">
        <v>928</v>
      </c>
    </row>
    <row r="543" spans="1:12">
      <c r="A543" s="4">
        <v>542</v>
      </c>
      <c r="B543" s="4" t="s">
        <v>132</v>
      </c>
      <c r="C543" s="4" t="s">
        <v>619</v>
      </c>
      <c r="D543" s="4" t="s">
        <v>620</v>
      </c>
      <c r="E543" s="4" t="s">
        <v>777</v>
      </c>
      <c r="F543" s="4" t="s">
        <v>778</v>
      </c>
      <c r="G543" s="4" t="s">
        <v>1645</v>
      </c>
      <c r="H543" s="4" t="s">
        <v>1646</v>
      </c>
      <c r="I543" s="4" t="s">
        <v>1647</v>
      </c>
      <c r="J543" s="4" t="s">
        <v>625</v>
      </c>
      <c r="K543" s="4" t="s">
        <v>786</v>
      </c>
      <c r="L543" s="4" t="s">
        <v>928</v>
      </c>
    </row>
    <row r="544" spans="1:12">
      <c r="A544" s="4">
        <v>543</v>
      </c>
      <c r="B544" s="4" t="s">
        <v>132</v>
      </c>
      <c r="C544" s="4" t="s">
        <v>619</v>
      </c>
      <c r="D544" s="4" t="s">
        <v>620</v>
      </c>
      <c r="E544" s="4" t="s">
        <v>777</v>
      </c>
      <c r="F544" s="4" t="s">
        <v>778</v>
      </c>
      <c r="G544" s="4" t="s">
        <v>696</v>
      </c>
      <c r="H544" s="4" t="s">
        <v>697</v>
      </c>
      <c r="I544" s="4" t="s">
        <v>698</v>
      </c>
      <c r="J544" s="4" t="s">
        <v>625</v>
      </c>
      <c r="K544" s="4" t="s">
        <v>626</v>
      </c>
      <c r="L544" s="4" t="s">
        <v>928</v>
      </c>
    </row>
    <row r="545" spans="1:12">
      <c r="A545" s="4">
        <v>544</v>
      </c>
      <c r="B545" s="4" t="s">
        <v>132</v>
      </c>
      <c r="C545" s="4" t="s">
        <v>619</v>
      </c>
      <c r="D545" s="4" t="s">
        <v>620</v>
      </c>
      <c r="E545" s="4" t="s">
        <v>777</v>
      </c>
      <c r="F545" s="4" t="s">
        <v>778</v>
      </c>
      <c r="G545" s="4" t="s">
        <v>696</v>
      </c>
      <c r="H545" s="4" t="s">
        <v>697</v>
      </c>
      <c r="I545" s="4" t="s">
        <v>698</v>
      </c>
      <c r="J545" s="4" t="s">
        <v>625</v>
      </c>
      <c r="K545" s="4" t="s">
        <v>786</v>
      </c>
      <c r="L545" s="4" t="s">
        <v>928</v>
      </c>
    </row>
    <row r="546" spans="1:12">
      <c r="A546" s="4">
        <v>545</v>
      </c>
      <c r="B546" s="4" t="s">
        <v>132</v>
      </c>
      <c r="C546" s="4" t="s">
        <v>619</v>
      </c>
      <c r="D546" s="4" t="s">
        <v>620</v>
      </c>
      <c r="E546" s="4" t="s">
        <v>888</v>
      </c>
      <c r="F546" s="4" t="s">
        <v>889</v>
      </c>
      <c r="G546" s="4" t="s">
        <v>696</v>
      </c>
      <c r="H546" s="4" t="s">
        <v>697</v>
      </c>
      <c r="I546" s="4" t="s">
        <v>698</v>
      </c>
      <c r="J546" s="4" t="s">
        <v>625</v>
      </c>
      <c r="K546" s="4" t="s">
        <v>626</v>
      </c>
      <c r="L546" s="4" t="s">
        <v>928</v>
      </c>
    </row>
    <row r="547" spans="1:12">
      <c r="A547" s="4">
        <v>546</v>
      </c>
      <c r="B547" s="4" t="s">
        <v>132</v>
      </c>
      <c r="C547" s="4" t="s">
        <v>619</v>
      </c>
      <c r="D547" s="4" t="s">
        <v>620</v>
      </c>
      <c r="E547" s="4" t="s">
        <v>888</v>
      </c>
      <c r="F547" s="4" t="s">
        <v>889</v>
      </c>
      <c r="G547" s="4" t="s">
        <v>696</v>
      </c>
      <c r="H547" s="4" t="s">
        <v>697</v>
      </c>
      <c r="I547" s="4" t="s">
        <v>698</v>
      </c>
      <c r="J547" s="4" t="s">
        <v>625</v>
      </c>
      <c r="K547" s="4" t="s">
        <v>786</v>
      </c>
      <c r="L547" s="4" t="s">
        <v>928</v>
      </c>
    </row>
    <row r="548" spans="1:12">
      <c r="A548" s="4">
        <v>547</v>
      </c>
      <c r="B548" s="4" t="s">
        <v>132</v>
      </c>
      <c r="C548" s="4" t="s">
        <v>619</v>
      </c>
      <c r="D548" s="4" t="s">
        <v>620</v>
      </c>
      <c r="E548" s="4" t="s">
        <v>888</v>
      </c>
      <c r="F548" s="4" t="s">
        <v>889</v>
      </c>
      <c r="G548" s="4" t="s">
        <v>882</v>
      </c>
      <c r="H548" s="4" t="s">
        <v>883</v>
      </c>
      <c r="I548" s="4" t="s">
        <v>884</v>
      </c>
      <c r="J548" s="4" t="s">
        <v>652</v>
      </c>
      <c r="K548" s="4" t="s">
        <v>626</v>
      </c>
      <c r="L548" s="4" t="s">
        <v>928</v>
      </c>
    </row>
    <row r="549" spans="1:12">
      <c r="A549" s="4">
        <v>548</v>
      </c>
      <c r="B549" s="4" t="s">
        <v>132</v>
      </c>
      <c r="C549" s="4" t="s">
        <v>619</v>
      </c>
      <c r="D549" s="4" t="s">
        <v>620</v>
      </c>
      <c r="E549" s="4" t="s">
        <v>888</v>
      </c>
      <c r="F549" s="4" t="s">
        <v>889</v>
      </c>
      <c r="G549" s="4" t="s">
        <v>882</v>
      </c>
      <c r="H549" s="4" t="s">
        <v>883</v>
      </c>
      <c r="I549" s="4" t="s">
        <v>884</v>
      </c>
      <c r="J549" s="4" t="s">
        <v>652</v>
      </c>
      <c r="K549" s="4" t="s">
        <v>786</v>
      </c>
      <c r="L549" s="4" t="s">
        <v>928</v>
      </c>
    </row>
    <row r="550" spans="1:12">
      <c r="A550" s="4">
        <v>549</v>
      </c>
      <c r="B550" s="4" t="s">
        <v>132</v>
      </c>
      <c r="C550" s="4" t="s">
        <v>619</v>
      </c>
      <c r="D550" s="4" t="s">
        <v>620</v>
      </c>
      <c r="E550" s="4" t="s">
        <v>888</v>
      </c>
      <c r="F550" s="4" t="s">
        <v>889</v>
      </c>
      <c r="G550" s="4" t="s">
        <v>890</v>
      </c>
      <c r="H550" s="4" t="s">
        <v>891</v>
      </c>
      <c r="I550" s="4" t="s">
        <v>892</v>
      </c>
      <c r="J550" s="4" t="s">
        <v>625</v>
      </c>
      <c r="K550" s="4" t="s">
        <v>626</v>
      </c>
      <c r="L550" s="4" t="s">
        <v>928</v>
      </c>
    </row>
    <row r="551" spans="1:12">
      <c r="A551" s="4">
        <v>550</v>
      </c>
      <c r="B551" s="4" t="s">
        <v>132</v>
      </c>
      <c r="C551" s="4" t="s">
        <v>619</v>
      </c>
      <c r="D551" s="4" t="s">
        <v>620</v>
      </c>
      <c r="E551" s="4" t="s">
        <v>633</v>
      </c>
      <c r="F551" s="4" t="s">
        <v>634</v>
      </c>
      <c r="G551" s="4" t="s">
        <v>635</v>
      </c>
      <c r="H551" s="4" t="s">
        <v>1648</v>
      </c>
      <c r="I551" s="4" t="s">
        <v>636</v>
      </c>
      <c r="J551" s="4" t="s">
        <v>652</v>
      </c>
      <c r="K551" s="4" t="s">
        <v>626</v>
      </c>
      <c r="L551" s="4" t="s">
        <v>928</v>
      </c>
    </row>
    <row r="552" spans="1:12">
      <c r="A552" s="4">
        <v>551</v>
      </c>
      <c r="B552" s="4" t="s">
        <v>132</v>
      </c>
      <c r="C552" s="4" t="s">
        <v>619</v>
      </c>
      <c r="D552" s="4" t="s">
        <v>620</v>
      </c>
      <c r="E552" s="4" t="s">
        <v>633</v>
      </c>
      <c r="F552" s="4" t="s">
        <v>634</v>
      </c>
      <c r="G552" s="4" t="s">
        <v>736</v>
      </c>
      <c r="H552" s="4" t="s">
        <v>737</v>
      </c>
      <c r="I552" s="4" t="s">
        <v>738</v>
      </c>
      <c r="J552" s="4" t="s">
        <v>625</v>
      </c>
      <c r="K552" s="4" t="s">
        <v>626</v>
      </c>
      <c r="L552" s="4" t="s">
        <v>928</v>
      </c>
    </row>
    <row r="553" spans="1:12">
      <c r="A553" s="4">
        <v>552</v>
      </c>
      <c r="B553" s="4" t="s">
        <v>132</v>
      </c>
      <c r="C553" s="4" t="s">
        <v>619</v>
      </c>
      <c r="D553" s="4" t="s">
        <v>620</v>
      </c>
      <c r="E553" s="4" t="s">
        <v>633</v>
      </c>
      <c r="F553" s="4" t="s">
        <v>634</v>
      </c>
      <c r="G553" s="4" t="s">
        <v>757</v>
      </c>
      <c r="H553" s="4" t="s">
        <v>758</v>
      </c>
      <c r="I553" s="4" t="s">
        <v>759</v>
      </c>
      <c r="J553" s="4" t="s">
        <v>625</v>
      </c>
      <c r="K553" s="4" t="s">
        <v>626</v>
      </c>
      <c r="L553" s="4" t="s">
        <v>928</v>
      </c>
    </row>
    <row r="554" spans="1:12">
      <c r="A554" s="4">
        <v>553</v>
      </c>
      <c r="B554" s="4" t="s">
        <v>132</v>
      </c>
      <c r="C554" s="4" t="s">
        <v>619</v>
      </c>
      <c r="D554" s="4" t="s">
        <v>620</v>
      </c>
      <c r="E554" s="4" t="s">
        <v>633</v>
      </c>
      <c r="F554" s="4" t="s">
        <v>634</v>
      </c>
      <c r="G554" s="4" t="s">
        <v>757</v>
      </c>
      <c r="H554" s="4" t="s">
        <v>758</v>
      </c>
      <c r="I554" s="4" t="s">
        <v>759</v>
      </c>
      <c r="J554" s="4" t="s">
        <v>625</v>
      </c>
      <c r="K554" s="4" t="s">
        <v>786</v>
      </c>
      <c r="L554" s="4" t="s">
        <v>928</v>
      </c>
    </row>
    <row r="555" spans="1:12">
      <c r="A555" s="4">
        <v>554</v>
      </c>
      <c r="B555" s="4" t="s">
        <v>132</v>
      </c>
      <c r="C555" s="4" t="s">
        <v>619</v>
      </c>
      <c r="D555" s="4" t="s">
        <v>620</v>
      </c>
      <c r="E555" s="4" t="s">
        <v>633</v>
      </c>
      <c r="F555" s="4" t="s">
        <v>634</v>
      </c>
      <c r="G555" s="4" t="s">
        <v>781</v>
      </c>
      <c r="H555" s="4" t="s">
        <v>782</v>
      </c>
      <c r="I555" s="4" t="s">
        <v>783</v>
      </c>
      <c r="J555" s="4" t="s">
        <v>625</v>
      </c>
      <c r="K555" s="4" t="s">
        <v>626</v>
      </c>
      <c r="L555" s="4" t="s">
        <v>928</v>
      </c>
    </row>
    <row r="556" spans="1:12">
      <c r="A556" s="4">
        <v>555</v>
      </c>
      <c r="B556" s="4" t="s">
        <v>132</v>
      </c>
      <c r="C556" s="4" t="s">
        <v>619</v>
      </c>
      <c r="D556" s="4" t="s">
        <v>620</v>
      </c>
      <c r="E556" s="4" t="s">
        <v>633</v>
      </c>
      <c r="F556" s="4" t="s">
        <v>634</v>
      </c>
      <c r="G556" s="4" t="s">
        <v>781</v>
      </c>
      <c r="H556" s="4" t="s">
        <v>782</v>
      </c>
      <c r="I556" s="4" t="s">
        <v>783</v>
      </c>
      <c r="J556" s="4" t="s">
        <v>625</v>
      </c>
      <c r="K556" s="4" t="s">
        <v>786</v>
      </c>
      <c r="L556" s="4" t="s">
        <v>928</v>
      </c>
    </row>
    <row r="557" spans="1:12">
      <c r="A557" s="4">
        <v>556</v>
      </c>
      <c r="B557" s="4" t="s">
        <v>132</v>
      </c>
      <c r="C557" s="4" t="s">
        <v>619</v>
      </c>
      <c r="D557" s="4" t="s">
        <v>620</v>
      </c>
      <c r="E557" s="4" t="s">
        <v>779</v>
      </c>
      <c r="F557" s="4" t="s">
        <v>780</v>
      </c>
      <c r="G557" s="4" t="s">
        <v>781</v>
      </c>
      <c r="H557" s="4" t="s">
        <v>782</v>
      </c>
      <c r="I557" s="4" t="s">
        <v>783</v>
      </c>
      <c r="J557" s="4" t="s">
        <v>625</v>
      </c>
      <c r="K557" s="4" t="s">
        <v>626</v>
      </c>
      <c r="L557" s="4" t="s">
        <v>928</v>
      </c>
    </row>
    <row r="558" spans="1:12">
      <c r="A558" s="4">
        <v>557</v>
      </c>
      <c r="B558" s="4" t="s">
        <v>132</v>
      </c>
      <c r="C558" s="4" t="s">
        <v>619</v>
      </c>
      <c r="D558" s="4" t="s">
        <v>620</v>
      </c>
      <c r="E558" s="4" t="s">
        <v>779</v>
      </c>
      <c r="F558" s="4" t="s">
        <v>780</v>
      </c>
      <c r="G558" s="4" t="s">
        <v>781</v>
      </c>
      <c r="H558" s="4" t="s">
        <v>782</v>
      </c>
      <c r="I558" s="4" t="s">
        <v>783</v>
      </c>
      <c r="J558" s="4" t="s">
        <v>625</v>
      </c>
      <c r="K558" s="4" t="s">
        <v>786</v>
      </c>
      <c r="L558" s="4" t="s">
        <v>928</v>
      </c>
    </row>
    <row r="559" spans="1:12">
      <c r="A559" s="4">
        <v>558</v>
      </c>
      <c r="B559" s="4" t="s">
        <v>132</v>
      </c>
      <c r="C559" s="4" t="s">
        <v>619</v>
      </c>
      <c r="D559" s="4" t="s">
        <v>620</v>
      </c>
      <c r="E559" s="4" t="s">
        <v>779</v>
      </c>
      <c r="F559" s="4" t="s">
        <v>780</v>
      </c>
      <c r="G559" s="4" t="s">
        <v>882</v>
      </c>
      <c r="H559" s="4" t="s">
        <v>883</v>
      </c>
      <c r="I559" s="4" t="s">
        <v>884</v>
      </c>
      <c r="J559" s="4" t="s">
        <v>652</v>
      </c>
      <c r="K559" s="4" t="s">
        <v>626</v>
      </c>
      <c r="L559" s="4" t="s">
        <v>928</v>
      </c>
    </row>
    <row r="560" spans="1:12">
      <c r="A560" s="4">
        <v>559</v>
      </c>
      <c r="B560" s="4" t="s">
        <v>132</v>
      </c>
      <c r="C560" s="4" t="s">
        <v>619</v>
      </c>
      <c r="D560" s="4" t="s">
        <v>620</v>
      </c>
      <c r="E560" s="4" t="s">
        <v>779</v>
      </c>
      <c r="F560" s="4" t="s">
        <v>780</v>
      </c>
      <c r="G560" s="4" t="s">
        <v>882</v>
      </c>
      <c r="H560" s="4" t="s">
        <v>883</v>
      </c>
      <c r="I560" s="4" t="s">
        <v>884</v>
      </c>
      <c r="J560" s="4" t="s">
        <v>652</v>
      </c>
      <c r="K560" s="4" t="s">
        <v>786</v>
      </c>
      <c r="L560" s="4" t="s">
        <v>928</v>
      </c>
    </row>
    <row r="561" spans="1:12">
      <c r="A561" s="4">
        <v>560</v>
      </c>
      <c r="B561" s="4" t="s">
        <v>132</v>
      </c>
      <c r="C561" s="4" t="s">
        <v>619</v>
      </c>
      <c r="D561" s="4" t="s">
        <v>620</v>
      </c>
      <c r="E561" s="4" t="s">
        <v>779</v>
      </c>
      <c r="F561" s="4" t="s">
        <v>780</v>
      </c>
      <c r="G561" s="4" t="s">
        <v>793</v>
      </c>
      <c r="H561" s="4" t="s">
        <v>1507</v>
      </c>
      <c r="I561" s="4" t="s">
        <v>794</v>
      </c>
      <c r="J561" s="4" t="s">
        <v>625</v>
      </c>
      <c r="K561" s="4" t="s">
        <v>626</v>
      </c>
      <c r="L561" s="4" t="s">
        <v>928</v>
      </c>
    </row>
    <row r="562" spans="1:12">
      <c r="A562" s="4">
        <v>561</v>
      </c>
      <c r="B562" s="4" t="s">
        <v>132</v>
      </c>
      <c r="C562" s="4" t="s">
        <v>619</v>
      </c>
      <c r="D562" s="4" t="s">
        <v>620</v>
      </c>
      <c r="E562" s="4" t="s">
        <v>779</v>
      </c>
      <c r="F562" s="4" t="s">
        <v>780</v>
      </c>
      <c r="G562" s="4" t="s">
        <v>793</v>
      </c>
      <c r="H562" s="4" t="s">
        <v>1507</v>
      </c>
      <c r="I562" s="4" t="s">
        <v>794</v>
      </c>
      <c r="J562" s="4" t="s">
        <v>625</v>
      </c>
      <c r="K562" s="4" t="s">
        <v>786</v>
      </c>
      <c r="L562" s="4" t="s">
        <v>928</v>
      </c>
    </row>
    <row r="563" spans="1:12">
      <c r="A563" s="4">
        <v>562</v>
      </c>
      <c r="B563" s="4" t="s">
        <v>132</v>
      </c>
      <c r="C563" s="4" t="s">
        <v>669</v>
      </c>
      <c r="D563" s="4" t="s">
        <v>670</v>
      </c>
      <c r="E563" s="4" t="s">
        <v>1339</v>
      </c>
      <c r="F563" s="4" t="s">
        <v>1340</v>
      </c>
      <c r="G563" s="4" t="s">
        <v>678</v>
      </c>
      <c r="H563" s="4" t="s">
        <v>679</v>
      </c>
      <c r="I563" s="4" t="s">
        <v>680</v>
      </c>
      <c r="J563" s="4" t="s">
        <v>674</v>
      </c>
      <c r="K563" s="4" t="s">
        <v>626</v>
      </c>
      <c r="L563" s="4" t="s">
        <v>928</v>
      </c>
    </row>
    <row r="564" spans="1:12">
      <c r="A564" s="4">
        <v>563</v>
      </c>
      <c r="B564" s="4" t="s">
        <v>132</v>
      </c>
      <c r="C564" s="4" t="s">
        <v>669</v>
      </c>
      <c r="D564" s="4" t="s">
        <v>670</v>
      </c>
      <c r="E564" s="4" t="s">
        <v>1339</v>
      </c>
      <c r="F564" s="4" t="s">
        <v>1340</v>
      </c>
      <c r="G564" s="4" t="s">
        <v>678</v>
      </c>
      <c r="H564" s="4" t="s">
        <v>679</v>
      </c>
      <c r="I564" s="4" t="s">
        <v>680</v>
      </c>
      <c r="J564" s="4" t="s">
        <v>674</v>
      </c>
      <c r="K564" s="4" t="s">
        <v>786</v>
      </c>
      <c r="L564" s="4" t="s">
        <v>928</v>
      </c>
    </row>
    <row r="565" spans="1:12">
      <c r="A565" s="4">
        <v>564</v>
      </c>
      <c r="B565" s="4" t="s">
        <v>132</v>
      </c>
      <c r="C565" s="4" t="s">
        <v>669</v>
      </c>
      <c r="D565" s="4" t="s">
        <v>670</v>
      </c>
      <c r="E565" s="4" t="s">
        <v>1341</v>
      </c>
      <c r="F565" s="4" t="s">
        <v>1342</v>
      </c>
      <c r="G565" s="4" t="s">
        <v>1508</v>
      </c>
      <c r="H565" s="4" t="s">
        <v>1509</v>
      </c>
      <c r="I565" s="4" t="s">
        <v>1510</v>
      </c>
      <c r="J565" s="4" t="s">
        <v>768</v>
      </c>
      <c r="K565" s="4" t="s">
        <v>626</v>
      </c>
      <c r="L565" s="4" t="s">
        <v>928</v>
      </c>
    </row>
    <row r="566" spans="1:12">
      <c r="A566" s="4">
        <v>565</v>
      </c>
      <c r="B566" s="4" t="s">
        <v>132</v>
      </c>
      <c r="C566" s="4" t="s">
        <v>669</v>
      </c>
      <c r="D566" s="4" t="s">
        <v>670</v>
      </c>
      <c r="E566" s="4" t="s">
        <v>1343</v>
      </c>
      <c r="F566" s="4" t="s">
        <v>1344</v>
      </c>
      <c r="G566" s="4" t="s">
        <v>795</v>
      </c>
      <c r="H566" s="4" t="s">
        <v>1649</v>
      </c>
      <c r="I566" s="4" t="s">
        <v>796</v>
      </c>
      <c r="J566" s="4" t="s">
        <v>652</v>
      </c>
      <c r="K566" s="4" t="s">
        <v>626</v>
      </c>
      <c r="L566" s="4" t="s">
        <v>928</v>
      </c>
    </row>
    <row r="567" spans="1:12">
      <c r="A567" s="4">
        <v>566</v>
      </c>
      <c r="B567" s="4" t="s">
        <v>132</v>
      </c>
      <c r="C567" s="4" t="s">
        <v>669</v>
      </c>
      <c r="D567" s="4" t="s">
        <v>670</v>
      </c>
      <c r="E567" s="4" t="s">
        <v>1343</v>
      </c>
      <c r="F567" s="4" t="s">
        <v>1344</v>
      </c>
      <c r="G567" s="4" t="s">
        <v>671</v>
      </c>
      <c r="H567" s="4" t="s">
        <v>672</v>
      </c>
      <c r="I567" s="4" t="s">
        <v>673</v>
      </c>
      <c r="J567" s="4" t="s">
        <v>768</v>
      </c>
      <c r="K567" s="4" t="s">
        <v>626</v>
      </c>
      <c r="L567" s="4" t="s">
        <v>928</v>
      </c>
    </row>
    <row r="568" spans="1:12">
      <c r="A568" s="4">
        <v>567</v>
      </c>
      <c r="B568" s="4" t="s">
        <v>132</v>
      </c>
      <c r="C568" s="4" t="s">
        <v>669</v>
      </c>
      <c r="D568" s="4" t="s">
        <v>670</v>
      </c>
      <c r="E568" s="4" t="s">
        <v>1343</v>
      </c>
      <c r="F568" s="4" t="s">
        <v>1344</v>
      </c>
      <c r="G568" s="4" t="s">
        <v>671</v>
      </c>
      <c r="H568" s="4" t="s">
        <v>672</v>
      </c>
      <c r="I568" s="4" t="s">
        <v>673</v>
      </c>
      <c r="J568" s="4" t="s">
        <v>768</v>
      </c>
      <c r="K568" s="4" t="s">
        <v>786</v>
      </c>
      <c r="L568" s="4" t="s">
        <v>928</v>
      </c>
    </row>
    <row r="569" spans="1:12">
      <c r="A569" s="4">
        <v>568</v>
      </c>
      <c r="B569" s="4" t="s">
        <v>132</v>
      </c>
      <c r="C569" s="4" t="s">
        <v>669</v>
      </c>
      <c r="D569" s="4" t="s">
        <v>670</v>
      </c>
      <c r="E569" s="4" t="s">
        <v>1343</v>
      </c>
      <c r="F569" s="4" t="s">
        <v>1344</v>
      </c>
      <c r="G569" s="4" t="s">
        <v>909</v>
      </c>
      <c r="H569" s="4" t="s">
        <v>910</v>
      </c>
      <c r="I569" s="4" t="s">
        <v>486</v>
      </c>
      <c r="J569" s="4" t="s">
        <v>911</v>
      </c>
      <c r="K569" s="4" t="s">
        <v>626</v>
      </c>
      <c r="L569" s="4" t="s">
        <v>928</v>
      </c>
    </row>
    <row r="570" spans="1:12">
      <c r="A570" s="4">
        <v>569</v>
      </c>
      <c r="B570" s="4" t="s">
        <v>132</v>
      </c>
      <c r="C570" s="4" t="s">
        <v>669</v>
      </c>
      <c r="D570" s="4" t="s">
        <v>670</v>
      </c>
      <c r="E570" s="4" t="s">
        <v>1343</v>
      </c>
      <c r="F570" s="4" t="s">
        <v>1344</v>
      </c>
      <c r="G570" s="4" t="s">
        <v>909</v>
      </c>
      <c r="H570" s="4" t="s">
        <v>910</v>
      </c>
      <c r="I570" s="4" t="s">
        <v>486</v>
      </c>
      <c r="J570" s="4" t="s">
        <v>911</v>
      </c>
      <c r="K570" s="4" t="s">
        <v>786</v>
      </c>
      <c r="L570" s="4" t="s">
        <v>928</v>
      </c>
    </row>
    <row r="571" spans="1:12">
      <c r="A571" s="4">
        <v>570</v>
      </c>
      <c r="B571" s="4" t="s">
        <v>132</v>
      </c>
      <c r="C571" s="4" t="s">
        <v>669</v>
      </c>
      <c r="D571" s="4" t="s">
        <v>670</v>
      </c>
      <c r="E571" s="4" t="s">
        <v>1343</v>
      </c>
      <c r="F571" s="4" t="s">
        <v>1344</v>
      </c>
      <c r="G571" s="4" t="s">
        <v>917</v>
      </c>
      <c r="H571" s="4" t="s">
        <v>918</v>
      </c>
      <c r="I571" s="4" t="s">
        <v>665</v>
      </c>
      <c r="J571" s="4" t="s">
        <v>919</v>
      </c>
      <c r="K571" s="4" t="s">
        <v>626</v>
      </c>
      <c r="L571" s="4" t="s">
        <v>928</v>
      </c>
    </row>
    <row r="572" spans="1:12">
      <c r="A572" s="4">
        <v>571</v>
      </c>
      <c r="B572" s="4" t="s">
        <v>132</v>
      </c>
      <c r="C572" s="4" t="s">
        <v>669</v>
      </c>
      <c r="D572" s="4" t="s">
        <v>670</v>
      </c>
      <c r="E572" s="4" t="s">
        <v>1343</v>
      </c>
      <c r="F572" s="4" t="s">
        <v>1344</v>
      </c>
      <c r="G572" s="4" t="s">
        <v>917</v>
      </c>
      <c r="H572" s="4" t="s">
        <v>918</v>
      </c>
      <c r="I572" s="4" t="s">
        <v>665</v>
      </c>
      <c r="J572" s="4" t="s">
        <v>919</v>
      </c>
      <c r="K572" s="4" t="s">
        <v>786</v>
      </c>
      <c r="L572" s="4" t="s">
        <v>928</v>
      </c>
    </row>
    <row r="573" spans="1:12">
      <c r="A573" s="4">
        <v>572</v>
      </c>
      <c r="B573" s="4" t="s">
        <v>132</v>
      </c>
      <c r="C573" s="4" t="s">
        <v>669</v>
      </c>
      <c r="D573" s="4" t="s">
        <v>670</v>
      </c>
      <c r="E573" s="4" t="s">
        <v>951</v>
      </c>
      <c r="F573" s="4" t="s">
        <v>1345</v>
      </c>
      <c r="G573" s="4" t="s">
        <v>678</v>
      </c>
      <c r="H573" s="4" t="s">
        <v>679</v>
      </c>
      <c r="I573" s="4" t="s">
        <v>680</v>
      </c>
      <c r="J573" s="4" t="s">
        <v>674</v>
      </c>
      <c r="K573" s="4" t="s">
        <v>626</v>
      </c>
      <c r="L573" s="4" t="s">
        <v>928</v>
      </c>
    </row>
    <row r="574" spans="1:12">
      <c r="A574" s="4">
        <v>573</v>
      </c>
      <c r="B574" s="4" t="s">
        <v>132</v>
      </c>
      <c r="C574" s="4" t="s">
        <v>669</v>
      </c>
      <c r="D574" s="4" t="s">
        <v>670</v>
      </c>
      <c r="E574" s="4" t="s">
        <v>951</v>
      </c>
      <c r="F574" s="4" t="s">
        <v>1345</v>
      </c>
      <c r="G574" s="4" t="s">
        <v>678</v>
      </c>
      <c r="H574" s="4" t="s">
        <v>679</v>
      </c>
      <c r="I574" s="4" t="s">
        <v>680</v>
      </c>
      <c r="J574" s="4" t="s">
        <v>674</v>
      </c>
      <c r="K574" s="4" t="s">
        <v>786</v>
      </c>
      <c r="L574" s="4" t="s">
        <v>928</v>
      </c>
    </row>
    <row r="575" spans="1:12">
      <c r="A575" s="4">
        <v>574</v>
      </c>
      <c r="B575" s="4" t="s">
        <v>132</v>
      </c>
      <c r="C575" s="4" t="s">
        <v>669</v>
      </c>
      <c r="D575" s="4" t="s">
        <v>670</v>
      </c>
      <c r="E575" s="4" t="s">
        <v>951</v>
      </c>
      <c r="F575" s="4" t="s">
        <v>1345</v>
      </c>
      <c r="G575" s="4" t="s">
        <v>917</v>
      </c>
      <c r="H575" s="4" t="s">
        <v>918</v>
      </c>
      <c r="I575" s="4" t="s">
        <v>665</v>
      </c>
      <c r="J575" s="4" t="s">
        <v>919</v>
      </c>
      <c r="K575" s="4" t="s">
        <v>626</v>
      </c>
      <c r="L575" s="4" t="s">
        <v>928</v>
      </c>
    </row>
    <row r="576" spans="1:12">
      <c r="A576" s="4">
        <v>575</v>
      </c>
      <c r="B576" s="4" t="s">
        <v>132</v>
      </c>
      <c r="C576" s="4" t="s">
        <v>669</v>
      </c>
      <c r="D576" s="4" t="s">
        <v>670</v>
      </c>
      <c r="E576" s="4" t="s">
        <v>951</v>
      </c>
      <c r="F576" s="4" t="s">
        <v>1345</v>
      </c>
      <c r="G576" s="4" t="s">
        <v>917</v>
      </c>
      <c r="H576" s="4" t="s">
        <v>918</v>
      </c>
      <c r="I576" s="4" t="s">
        <v>665</v>
      </c>
      <c r="J576" s="4" t="s">
        <v>919</v>
      </c>
      <c r="K576" s="4" t="s">
        <v>786</v>
      </c>
      <c r="L576" s="4" t="s">
        <v>928</v>
      </c>
    </row>
    <row r="577" spans="1:12">
      <c r="A577" s="4">
        <v>576</v>
      </c>
      <c r="B577" s="4" t="s">
        <v>132</v>
      </c>
      <c r="C577" s="4" t="s">
        <v>669</v>
      </c>
      <c r="D577" s="4" t="s">
        <v>670</v>
      </c>
      <c r="E577" s="4" t="s">
        <v>1346</v>
      </c>
      <c r="F577" s="4" t="s">
        <v>1347</v>
      </c>
      <c r="G577" s="4" t="s">
        <v>678</v>
      </c>
      <c r="H577" s="4" t="s">
        <v>679</v>
      </c>
      <c r="I577" s="4" t="s">
        <v>680</v>
      </c>
      <c r="J577" s="4" t="s">
        <v>674</v>
      </c>
      <c r="K577" s="4" t="s">
        <v>626</v>
      </c>
      <c r="L577" s="4" t="s">
        <v>928</v>
      </c>
    </row>
    <row r="578" spans="1:12">
      <c r="A578" s="4">
        <v>577</v>
      </c>
      <c r="B578" s="4" t="s">
        <v>132</v>
      </c>
      <c r="C578" s="4" t="s">
        <v>669</v>
      </c>
      <c r="D578" s="4" t="s">
        <v>670</v>
      </c>
      <c r="E578" s="4" t="s">
        <v>1346</v>
      </c>
      <c r="F578" s="4" t="s">
        <v>1347</v>
      </c>
      <c r="G578" s="4" t="s">
        <v>678</v>
      </c>
      <c r="H578" s="4" t="s">
        <v>679</v>
      </c>
      <c r="I578" s="4" t="s">
        <v>680</v>
      </c>
      <c r="J578" s="4" t="s">
        <v>674</v>
      </c>
      <c r="K578" s="4" t="s">
        <v>786</v>
      </c>
      <c r="L578" s="4" t="s">
        <v>928</v>
      </c>
    </row>
    <row r="579" spans="1:12">
      <c r="A579" s="4">
        <v>578</v>
      </c>
      <c r="B579" s="4" t="s">
        <v>132</v>
      </c>
      <c r="C579" s="4" t="s">
        <v>669</v>
      </c>
      <c r="D579" s="4" t="s">
        <v>670</v>
      </c>
      <c r="E579" s="4" t="s">
        <v>1350</v>
      </c>
      <c r="F579" s="4" t="s">
        <v>1351</v>
      </c>
      <c r="G579" s="4" t="s">
        <v>678</v>
      </c>
      <c r="H579" s="4" t="s">
        <v>679</v>
      </c>
      <c r="I579" s="4" t="s">
        <v>680</v>
      </c>
      <c r="J579" s="4" t="s">
        <v>674</v>
      </c>
      <c r="K579" s="4" t="s">
        <v>626</v>
      </c>
      <c r="L579" s="4" t="s">
        <v>928</v>
      </c>
    </row>
    <row r="580" spans="1:12">
      <c r="A580" s="4">
        <v>579</v>
      </c>
      <c r="B580" s="4" t="s">
        <v>132</v>
      </c>
      <c r="C580" s="4" t="s">
        <v>669</v>
      </c>
      <c r="D580" s="4" t="s">
        <v>670</v>
      </c>
      <c r="E580" s="4" t="s">
        <v>1350</v>
      </c>
      <c r="F580" s="4" t="s">
        <v>1351</v>
      </c>
      <c r="G580" s="4" t="s">
        <v>678</v>
      </c>
      <c r="H580" s="4" t="s">
        <v>679</v>
      </c>
      <c r="I580" s="4" t="s">
        <v>680</v>
      </c>
      <c r="J580" s="4" t="s">
        <v>674</v>
      </c>
      <c r="K580" s="4" t="s">
        <v>786</v>
      </c>
      <c r="L580" s="4" t="s">
        <v>928</v>
      </c>
    </row>
    <row r="581" spans="1:12">
      <c r="A581" s="4">
        <v>580</v>
      </c>
      <c r="B581" s="4" t="s">
        <v>132</v>
      </c>
      <c r="C581" s="4" t="s">
        <v>669</v>
      </c>
      <c r="D581" s="4" t="s">
        <v>670</v>
      </c>
      <c r="E581" s="4" t="s">
        <v>1352</v>
      </c>
      <c r="F581" s="4" t="s">
        <v>1353</v>
      </c>
      <c r="G581" s="4" t="s">
        <v>671</v>
      </c>
      <c r="H581" s="4" t="s">
        <v>672</v>
      </c>
      <c r="I581" s="4" t="s">
        <v>673</v>
      </c>
      <c r="J581" s="4" t="s">
        <v>768</v>
      </c>
      <c r="K581" s="4" t="s">
        <v>626</v>
      </c>
      <c r="L581" s="4" t="s">
        <v>928</v>
      </c>
    </row>
    <row r="582" spans="1:12">
      <c r="A582" s="4">
        <v>581</v>
      </c>
      <c r="B582" s="4" t="s">
        <v>132</v>
      </c>
      <c r="C582" s="4" t="s">
        <v>669</v>
      </c>
      <c r="D582" s="4" t="s">
        <v>670</v>
      </c>
      <c r="E582" s="4" t="s">
        <v>1352</v>
      </c>
      <c r="F582" s="4" t="s">
        <v>1353</v>
      </c>
      <c r="G582" s="4" t="s">
        <v>671</v>
      </c>
      <c r="H582" s="4" t="s">
        <v>672</v>
      </c>
      <c r="I582" s="4" t="s">
        <v>673</v>
      </c>
      <c r="J582" s="4" t="s">
        <v>768</v>
      </c>
      <c r="K582" s="4" t="s">
        <v>786</v>
      </c>
      <c r="L582" s="4" t="s">
        <v>928</v>
      </c>
    </row>
    <row r="583" spans="1:12">
      <c r="A583" s="4">
        <v>582</v>
      </c>
      <c r="B583" s="4" t="s">
        <v>132</v>
      </c>
      <c r="C583" s="4" t="s">
        <v>669</v>
      </c>
      <c r="D583" s="4" t="s">
        <v>670</v>
      </c>
      <c r="E583" s="4" t="s">
        <v>1352</v>
      </c>
      <c r="F583" s="4" t="s">
        <v>1353</v>
      </c>
      <c r="G583" s="4" t="s">
        <v>917</v>
      </c>
      <c r="H583" s="4" t="s">
        <v>918</v>
      </c>
      <c r="I583" s="4" t="s">
        <v>665</v>
      </c>
      <c r="J583" s="4" t="s">
        <v>919</v>
      </c>
      <c r="K583" s="4" t="s">
        <v>626</v>
      </c>
      <c r="L583" s="4" t="s">
        <v>928</v>
      </c>
    </row>
    <row r="584" spans="1:12">
      <c r="A584" s="4">
        <v>583</v>
      </c>
      <c r="B584" s="4" t="s">
        <v>132</v>
      </c>
      <c r="C584" s="4" t="s">
        <v>669</v>
      </c>
      <c r="D584" s="4" t="s">
        <v>670</v>
      </c>
      <c r="E584" s="4" t="s">
        <v>1352</v>
      </c>
      <c r="F584" s="4" t="s">
        <v>1353</v>
      </c>
      <c r="G584" s="4" t="s">
        <v>917</v>
      </c>
      <c r="H584" s="4" t="s">
        <v>918</v>
      </c>
      <c r="I584" s="4" t="s">
        <v>665</v>
      </c>
      <c r="J584" s="4" t="s">
        <v>919</v>
      </c>
      <c r="K584" s="4" t="s">
        <v>786</v>
      </c>
      <c r="L584" s="4" t="s">
        <v>928</v>
      </c>
    </row>
    <row r="585" spans="1:12">
      <c r="A585" s="4">
        <v>584</v>
      </c>
      <c r="B585" s="4" t="s">
        <v>132</v>
      </c>
      <c r="C585" s="4" t="s">
        <v>669</v>
      </c>
      <c r="D585" s="4" t="s">
        <v>670</v>
      </c>
      <c r="E585" s="4" t="s">
        <v>1356</v>
      </c>
      <c r="F585" s="4" t="s">
        <v>1357</v>
      </c>
      <c r="G585" s="4" t="s">
        <v>1508</v>
      </c>
      <c r="H585" s="4" t="s">
        <v>1509</v>
      </c>
      <c r="I585" s="4" t="s">
        <v>1510</v>
      </c>
      <c r="J585" s="4" t="s">
        <v>768</v>
      </c>
      <c r="K585" s="4" t="s">
        <v>626</v>
      </c>
      <c r="L585" s="4" t="s">
        <v>928</v>
      </c>
    </row>
    <row r="586" spans="1:12">
      <c r="A586" s="4">
        <v>585</v>
      </c>
      <c r="B586" s="4" t="s">
        <v>132</v>
      </c>
      <c r="C586" s="4" t="s">
        <v>669</v>
      </c>
      <c r="D586" s="4" t="s">
        <v>670</v>
      </c>
      <c r="E586" s="4" t="s">
        <v>1356</v>
      </c>
      <c r="F586" s="4" t="s">
        <v>1357</v>
      </c>
      <c r="G586" s="4" t="s">
        <v>909</v>
      </c>
      <c r="H586" s="4" t="s">
        <v>910</v>
      </c>
      <c r="I586" s="4" t="s">
        <v>486</v>
      </c>
      <c r="J586" s="4" t="s">
        <v>911</v>
      </c>
      <c r="K586" s="4" t="s">
        <v>626</v>
      </c>
      <c r="L586" s="4" t="s">
        <v>928</v>
      </c>
    </row>
    <row r="587" spans="1:12">
      <c r="A587" s="4">
        <v>586</v>
      </c>
      <c r="B587" s="4" t="s">
        <v>132</v>
      </c>
      <c r="C587" s="4" t="s">
        <v>669</v>
      </c>
      <c r="D587" s="4" t="s">
        <v>670</v>
      </c>
      <c r="E587" s="4" t="s">
        <v>1356</v>
      </c>
      <c r="F587" s="4" t="s">
        <v>1357</v>
      </c>
      <c r="G587" s="4" t="s">
        <v>909</v>
      </c>
      <c r="H587" s="4" t="s">
        <v>910</v>
      </c>
      <c r="I587" s="4" t="s">
        <v>486</v>
      </c>
      <c r="J587" s="4" t="s">
        <v>911</v>
      </c>
      <c r="K587" s="4" t="s">
        <v>786</v>
      </c>
      <c r="L587" s="4" t="s">
        <v>928</v>
      </c>
    </row>
    <row r="588" spans="1:12">
      <c r="A588" s="4">
        <v>587</v>
      </c>
      <c r="B588" s="4" t="s">
        <v>132</v>
      </c>
      <c r="C588" s="4" t="s">
        <v>669</v>
      </c>
      <c r="D588" s="4" t="s">
        <v>670</v>
      </c>
      <c r="E588" s="4" t="s">
        <v>669</v>
      </c>
      <c r="F588" s="4" t="s">
        <v>670</v>
      </c>
      <c r="G588" s="4" t="s">
        <v>671</v>
      </c>
      <c r="H588" s="4" t="s">
        <v>672</v>
      </c>
      <c r="I588" s="4" t="s">
        <v>673</v>
      </c>
      <c r="J588" s="4" t="s">
        <v>768</v>
      </c>
      <c r="K588" s="4" t="s">
        <v>626</v>
      </c>
      <c r="L588" s="4" t="s">
        <v>928</v>
      </c>
    </row>
    <row r="589" spans="1:12">
      <c r="A589" s="4">
        <v>588</v>
      </c>
      <c r="B589" s="4" t="s">
        <v>132</v>
      </c>
      <c r="C589" s="4" t="s">
        <v>669</v>
      </c>
      <c r="D589" s="4" t="s">
        <v>670</v>
      </c>
      <c r="E589" s="4" t="s">
        <v>669</v>
      </c>
      <c r="F589" s="4" t="s">
        <v>670</v>
      </c>
      <c r="G589" s="4" t="s">
        <v>678</v>
      </c>
      <c r="H589" s="4" t="s">
        <v>679</v>
      </c>
      <c r="I589" s="4" t="s">
        <v>680</v>
      </c>
      <c r="J589" s="4" t="s">
        <v>674</v>
      </c>
      <c r="K589" s="4" t="s">
        <v>626</v>
      </c>
      <c r="L589" s="4" t="s">
        <v>928</v>
      </c>
    </row>
    <row r="590" spans="1:12">
      <c r="A590" s="4">
        <v>589</v>
      </c>
      <c r="B590" s="4" t="s">
        <v>132</v>
      </c>
      <c r="C590" s="4" t="s">
        <v>669</v>
      </c>
      <c r="D590" s="4" t="s">
        <v>670</v>
      </c>
      <c r="E590" s="4" t="s">
        <v>669</v>
      </c>
      <c r="F590" s="4" t="s">
        <v>670</v>
      </c>
      <c r="G590" s="4" t="s">
        <v>1508</v>
      </c>
      <c r="H590" s="4" t="s">
        <v>1509</v>
      </c>
      <c r="I590" s="4" t="s">
        <v>1510</v>
      </c>
      <c r="J590" s="4" t="s">
        <v>768</v>
      </c>
      <c r="K590" s="4" t="s">
        <v>626</v>
      </c>
      <c r="L590" s="4" t="s">
        <v>928</v>
      </c>
    </row>
    <row r="591" spans="1:12">
      <c r="A591" s="4">
        <v>590</v>
      </c>
      <c r="B591" s="4" t="s">
        <v>132</v>
      </c>
      <c r="C591" s="4" t="s">
        <v>669</v>
      </c>
      <c r="D591" s="4" t="s">
        <v>670</v>
      </c>
      <c r="E591" s="4" t="s">
        <v>669</v>
      </c>
      <c r="F591" s="4" t="s">
        <v>670</v>
      </c>
      <c r="G591" s="4" t="s">
        <v>811</v>
      </c>
      <c r="H591" s="4" t="s">
        <v>1650</v>
      </c>
      <c r="I591" s="4" t="s">
        <v>812</v>
      </c>
      <c r="J591" s="4" t="s">
        <v>813</v>
      </c>
      <c r="K591" s="4" t="s">
        <v>626</v>
      </c>
      <c r="L591" s="4" t="s">
        <v>928</v>
      </c>
    </row>
    <row r="592" spans="1:12">
      <c r="A592" s="4">
        <v>591</v>
      </c>
      <c r="B592" s="4" t="s">
        <v>132</v>
      </c>
      <c r="C592" s="4" t="s">
        <v>669</v>
      </c>
      <c r="D592" s="4" t="s">
        <v>670</v>
      </c>
      <c r="E592" s="4" t="s">
        <v>669</v>
      </c>
      <c r="F592" s="4" t="s">
        <v>670</v>
      </c>
      <c r="G592" s="4" t="s">
        <v>811</v>
      </c>
      <c r="H592" s="4" t="s">
        <v>1650</v>
      </c>
      <c r="I592" s="4" t="s">
        <v>812</v>
      </c>
      <c r="J592" s="4" t="s">
        <v>813</v>
      </c>
      <c r="K592" s="4" t="s">
        <v>786</v>
      </c>
      <c r="L592" s="4" t="s">
        <v>928</v>
      </c>
    </row>
    <row r="593" spans="1:12">
      <c r="A593" s="4">
        <v>592</v>
      </c>
      <c r="B593" s="4" t="s">
        <v>132</v>
      </c>
      <c r="C593" s="4" t="s">
        <v>669</v>
      </c>
      <c r="D593" s="4" t="s">
        <v>670</v>
      </c>
      <c r="E593" s="4" t="s">
        <v>669</v>
      </c>
      <c r="F593" s="4" t="s">
        <v>670</v>
      </c>
      <c r="G593" s="4" t="s">
        <v>909</v>
      </c>
      <c r="H593" s="4" t="s">
        <v>910</v>
      </c>
      <c r="I593" s="4" t="s">
        <v>486</v>
      </c>
      <c r="J593" s="4" t="s">
        <v>911</v>
      </c>
      <c r="K593" s="4" t="s">
        <v>626</v>
      </c>
      <c r="L593" s="4" t="s">
        <v>928</v>
      </c>
    </row>
    <row r="594" spans="1:12">
      <c r="A594" s="4">
        <v>593</v>
      </c>
      <c r="B594" s="4" t="s">
        <v>132</v>
      </c>
      <c r="C594" s="4" t="s">
        <v>669</v>
      </c>
      <c r="D594" s="4" t="s">
        <v>670</v>
      </c>
      <c r="E594" s="4" t="s">
        <v>669</v>
      </c>
      <c r="F594" s="4" t="s">
        <v>670</v>
      </c>
      <c r="G594" s="4" t="s">
        <v>909</v>
      </c>
      <c r="H594" s="4" t="s">
        <v>910</v>
      </c>
      <c r="I594" s="4" t="s">
        <v>486</v>
      </c>
      <c r="J594" s="4" t="s">
        <v>911</v>
      </c>
      <c r="K594" s="4" t="s">
        <v>786</v>
      </c>
      <c r="L594" s="4" t="s">
        <v>928</v>
      </c>
    </row>
    <row r="595" spans="1:12">
      <c r="A595" s="4">
        <v>594</v>
      </c>
      <c r="B595" s="4" t="s">
        <v>132</v>
      </c>
      <c r="C595" s="4" t="s">
        <v>669</v>
      </c>
      <c r="D595" s="4" t="s">
        <v>670</v>
      </c>
      <c r="E595" s="4" t="s">
        <v>1358</v>
      </c>
      <c r="F595" s="4" t="s">
        <v>1359</v>
      </c>
      <c r="G595" s="4" t="s">
        <v>678</v>
      </c>
      <c r="H595" s="4" t="s">
        <v>679</v>
      </c>
      <c r="I595" s="4" t="s">
        <v>680</v>
      </c>
      <c r="J595" s="4" t="s">
        <v>674</v>
      </c>
      <c r="K595" s="4" t="s">
        <v>626</v>
      </c>
      <c r="L595" s="4" t="s">
        <v>928</v>
      </c>
    </row>
    <row r="596" spans="1:12">
      <c r="A596" s="4">
        <v>595</v>
      </c>
      <c r="B596" s="4" t="s">
        <v>132</v>
      </c>
      <c r="C596" s="4" t="s">
        <v>669</v>
      </c>
      <c r="D596" s="4" t="s">
        <v>670</v>
      </c>
      <c r="E596" s="4" t="s">
        <v>1358</v>
      </c>
      <c r="F596" s="4" t="s">
        <v>1359</v>
      </c>
      <c r="G596" s="4" t="s">
        <v>678</v>
      </c>
      <c r="H596" s="4" t="s">
        <v>679</v>
      </c>
      <c r="I596" s="4" t="s">
        <v>680</v>
      </c>
      <c r="J596" s="4" t="s">
        <v>674</v>
      </c>
      <c r="K596" s="4" t="s">
        <v>786</v>
      </c>
      <c r="L596" s="4" t="s">
        <v>928</v>
      </c>
    </row>
    <row r="597" spans="1:12">
      <c r="A597" s="4">
        <v>596</v>
      </c>
      <c r="B597" s="4" t="s">
        <v>132</v>
      </c>
      <c r="C597" s="4" t="s">
        <v>669</v>
      </c>
      <c r="D597" s="4" t="s">
        <v>670</v>
      </c>
      <c r="E597" s="4" t="s">
        <v>1360</v>
      </c>
      <c r="F597" s="4" t="s">
        <v>1361</v>
      </c>
      <c r="G597" s="4" t="s">
        <v>1508</v>
      </c>
      <c r="H597" s="4" t="s">
        <v>1509</v>
      </c>
      <c r="I597" s="4" t="s">
        <v>1510</v>
      </c>
      <c r="J597" s="4" t="s">
        <v>768</v>
      </c>
      <c r="K597" s="4" t="s">
        <v>626</v>
      </c>
      <c r="L597" s="4" t="s">
        <v>928</v>
      </c>
    </row>
    <row r="598" spans="1:12">
      <c r="A598" s="4">
        <v>597</v>
      </c>
      <c r="B598" s="4" t="s">
        <v>132</v>
      </c>
      <c r="C598" s="4" t="s">
        <v>723</v>
      </c>
      <c r="D598" s="4" t="s">
        <v>724</v>
      </c>
      <c r="E598" s="4" t="s">
        <v>1364</v>
      </c>
      <c r="F598" s="4" t="s">
        <v>1365</v>
      </c>
      <c r="G598" s="4" t="s">
        <v>725</v>
      </c>
      <c r="H598" s="4" t="s">
        <v>726</v>
      </c>
      <c r="I598" s="4" t="s">
        <v>727</v>
      </c>
      <c r="J598" s="4" t="s">
        <v>632</v>
      </c>
      <c r="K598" s="4" t="s">
        <v>626</v>
      </c>
      <c r="L598" s="4" t="s">
        <v>928</v>
      </c>
    </row>
    <row r="599" spans="1:12">
      <c r="A599" s="4">
        <v>598</v>
      </c>
      <c r="B599" s="4" t="s">
        <v>132</v>
      </c>
      <c r="C599" s="4" t="s">
        <v>723</v>
      </c>
      <c r="D599" s="4" t="s">
        <v>724</v>
      </c>
      <c r="E599" s="4" t="s">
        <v>1364</v>
      </c>
      <c r="F599" s="4" t="s">
        <v>1365</v>
      </c>
      <c r="G599" s="4" t="s">
        <v>725</v>
      </c>
      <c r="H599" s="4" t="s">
        <v>726</v>
      </c>
      <c r="I599" s="4" t="s">
        <v>727</v>
      </c>
      <c r="J599" s="4" t="s">
        <v>632</v>
      </c>
      <c r="K599" s="4" t="s">
        <v>786</v>
      </c>
      <c r="L599" s="4" t="s">
        <v>928</v>
      </c>
    </row>
    <row r="600" spans="1:12">
      <c r="A600" s="4">
        <v>599</v>
      </c>
      <c r="B600" s="4" t="s">
        <v>132</v>
      </c>
      <c r="C600" s="4" t="s">
        <v>723</v>
      </c>
      <c r="D600" s="4" t="s">
        <v>724</v>
      </c>
      <c r="E600" s="4" t="s">
        <v>1366</v>
      </c>
      <c r="F600" s="4" t="s">
        <v>1367</v>
      </c>
      <c r="G600" s="4" t="s">
        <v>725</v>
      </c>
      <c r="H600" s="4" t="s">
        <v>726</v>
      </c>
      <c r="I600" s="4" t="s">
        <v>727</v>
      </c>
      <c r="J600" s="4" t="s">
        <v>632</v>
      </c>
      <c r="K600" s="4" t="s">
        <v>626</v>
      </c>
      <c r="L600" s="4" t="s">
        <v>928</v>
      </c>
    </row>
    <row r="601" spans="1:12">
      <c r="A601" s="4">
        <v>600</v>
      </c>
      <c r="B601" s="4" t="s">
        <v>132</v>
      </c>
      <c r="C601" s="4" t="s">
        <v>723</v>
      </c>
      <c r="D601" s="4" t="s">
        <v>724</v>
      </c>
      <c r="E601" s="4" t="s">
        <v>1366</v>
      </c>
      <c r="F601" s="4" t="s">
        <v>1367</v>
      </c>
      <c r="G601" s="4" t="s">
        <v>725</v>
      </c>
      <c r="H601" s="4" t="s">
        <v>726</v>
      </c>
      <c r="I601" s="4" t="s">
        <v>727</v>
      </c>
      <c r="J601" s="4" t="s">
        <v>632</v>
      </c>
      <c r="K601" s="4" t="s">
        <v>786</v>
      </c>
      <c r="L601" s="4" t="s">
        <v>928</v>
      </c>
    </row>
    <row r="602" spans="1:12">
      <c r="A602" s="4">
        <v>601</v>
      </c>
      <c r="B602" s="4" t="s">
        <v>132</v>
      </c>
      <c r="C602" s="4" t="s">
        <v>723</v>
      </c>
      <c r="D602" s="4" t="s">
        <v>724</v>
      </c>
      <c r="E602" s="4" t="s">
        <v>1368</v>
      </c>
      <c r="F602" s="4" t="s">
        <v>1369</v>
      </c>
      <c r="G602" s="4" t="s">
        <v>725</v>
      </c>
      <c r="H602" s="4" t="s">
        <v>726</v>
      </c>
      <c r="I602" s="4" t="s">
        <v>727</v>
      </c>
      <c r="J602" s="4" t="s">
        <v>632</v>
      </c>
      <c r="K602" s="4" t="s">
        <v>626</v>
      </c>
      <c r="L602" s="4" t="s">
        <v>928</v>
      </c>
    </row>
    <row r="603" spans="1:12">
      <c r="A603" s="4">
        <v>602</v>
      </c>
      <c r="B603" s="4" t="s">
        <v>132</v>
      </c>
      <c r="C603" s="4" t="s">
        <v>723</v>
      </c>
      <c r="D603" s="4" t="s">
        <v>724</v>
      </c>
      <c r="E603" s="4" t="s">
        <v>1368</v>
      </c>
      <c r="F603" s="4" t="s">
        <v>1369</v>
      </c>
      <c r="G603" s="4" t="s">
        <v>725</v>
      </c>
      <c r="H603" s="4" t="s">
        <v>726</v>
      </c>
      <c r="I603" s="4" t="s">
        <v>727</v>
      </c>
      <c r="J603" s="4" t="s">
        <v>632</v>
      </c>
      <c r="K603" s="4" t="s">
        <v>786</v>
      </c>
      <c r="L603" s="4" t="s">
        <v>928</v>
      </c>
    </row>
    <row r="604" spans="1:12">
      <c r="A604" s="4">
        <v>603</v>
      </c>
      <c r="B604" s="4" t="s">
        <v>132</v>
      </c>
      <c r="C604" s="4" t="s">
        <v>723</v>
      </c>
      <c r="D604" s="4" t="s">
        <v>724</v>
      </c>
      <c r="E604" s="4" t="s">
        <v>1370</v>
      </c>
      <c r="F604" s="4" t="s">
        <v>1371</v>
      </c>
      <c r="G604" s="4" t="s">
        <v>725</v>
      </c>
      <c r="H604" s="4" t="s">
        <v>726</v>
      </c>
      <c r="I604" s="4" t="s">
        <v>727</v>
      </c>
      <c r="J604" s="4" t="s">
        <v>632</v>
      </c>
      <c r="K604" s="4" t="s">
        <v>626</v>
      </c>
      <c r="L604" s="4" t="s">
        <v>928</v>
      </c>
    </row>
    <row r="605" spans="1:12">
      <c r="A605" s="4">
        <v>604</v>
      </c>
      <c r="B605" s="4" t="s">
        <v>132</v>
      </c>
      <c r="C605" s="4" t="s">
        <v>723</v>
      </c>
      <c r="D605" s="4" t="s">
        <v>724</v>
      </c>
      <c r="E605" s="4" t="s">
        <v>1370</v>
      </c>
      <c r="F605" s="4" t="s">
        <v>1371</v>
      </c>
      <c r="G605" s="4" t="s">
        <v>725</v>
      </c>
      <c r="H605" s="4" t="s">
        <v>726</v>
      </c>
      <c r="I605" s="4" t="s">
        <v>727</v>
      </c>
      <c r="J605" s="4" t="s">
        <v>632</v>
      </c>
      <c r="K605" s="4" t="s">
        <v>786</v>
      </c>
      <c r="L605" s="4" t="s">
        <v>928</v>
      </c>
    </row>
    <row r="606" spans="1:12">
      <c r="A606" s="4">
        <v>605</v>
      </c>
      <c r="B606" s="4" t="s">
        <v>132</v>
      </c>
      <c r="C606" s="4" t="s">
        <v>723</v>
      </c>
      <c r="D606" s="4" t="s">
        <v>724</v>
      </c>
      <c r="E606" s="4" t="s">
        <v>1372</v>
      </c>
      <c r="F606" s="4" t="s">
        <v>1373</v>
      </c>
      <c r="G606" s="4" t="s">
        <v>725</v>
      </c>
      <c r="H606" s="4" t="s">
        <v>726</v>
      </c>
      <c r="I606" s="4" t="s">
        <v>727</v>
      </c>
      <c r="J606" s="4" t="s">
        <v>632</v>
      </c>
      <c r="K606" s="4" t="s">
        <v>626</v>
      </c>
      <c r="L606" s="4" t="s">
        <v>928</v>
      </c>
    </row>
    <row r="607" spans="1:12">
      <c r="A607" s="4">
        <v>606</v>
      </c>
      <c r="B607" s="4" t="s">
        <v>132</v>
      </c>
      <c r="C607" s="4" t="s">
        <v>723</v>
      </c>
      <c r="D607" s="4" t="s">
        <v>724</v>
      </c>
      <c r="E607" s="4" t="s">
        <v>1372</v>
      </c>
      <c r="F607" s="4" t="s">
        <v>1373</v>
      </c>
      <c r="G607" s="4" t="s">
        <v>725</v>
      </c>
      <c r="H607" s="4" t="s">
        <v>726</v>
      </c>
      <c r="I607" s="4" t="s">
        <v>727</v>
      </c>
      <c r="J607" s="4" t="s">
        <v>632</v>
      </c>
      <c r="K607" s="4" t="s">
        <v>786</v>
      </c>
      <c r="L607" s="4" t="s">
        <v>928</v>
      </c>
    </row>
    <row r="608" spans="1:12">
      <c r="A608" s="4">
        <v>607</v>
      </c>
      <c r="B608" s="4" t="s">
        <v>132</v>
      </c>
      <c r="C608" s="4" t="s">
        <v>723</v>
      </c>
      <c r="D608" s="4" t="s">
        <v>724</v>
      </c>
      <c r="E608" s="4" t="s">
        <v>1374</v>
      </c>
      <c r="F608" s="4" t="s">
        <v>1375</v>
      </c>
      <c r="G608" s="4" t="s">
        <v>725</v>
      </c>
      <c r="H608" s="4" t="s">
        <v>726</v>
      </c>
      <c r="I608" s="4" t="s">
        <v>727</v>
      </c>
      <c r="J608" s="4" t="s">
        <v>632</v>
      </c>
      <c r="K608" s="4" t="s">
        <v>626</v>
      </c>
      <c r="L608" s="4" t="s">
        <v>928</v>
      </c>
    </row>
    <row r="609" spans="1:12">
      <c r="A609" s="4">
        <v>608</v>
      </c>
      <c r="B609" s="4" t="s">
        <v>132</v>
      </c>
      <c r="C609" s="4" t="s">
        <v>723</v>
      </c>
      <c r="D609" s="4" t="s">
        <v>724</v>
      </c>
      <c r="E609" s="4" t="s">
        <v>1374</v>
      </c>
      <c r="F609" s="4" t="s">
        <v>1375</v>
      </c>
      <c r="G609" s="4" t="s">
        <v>725</v>
      </c>
      <c r="H609" s="4" t="s">
        <v>726</v>
      </c>
      <c r="I609" s="4" t="s">
        <v>727</v>
      </c>
      <c r="J609" s="4" t="s">
        <v>632</v>
      </c>
      <c r="K609" s="4" t="s">
        <v>786</v>
      </c>
      <c r="L609" s="4" t="s">
        <v>928</v>
      </c>
    </row>
    <row r="610" spans="1:12">
      <c r="A610" s="4">
        <v>609</v>
      </c>
      <c r="B610" s="4" t="s">
        <v>132</v>
      </c>
      <c r="C610" s="4" t="s">
        <v>723</v>
      </c>
      <c r="D610" s="4" t="s">
        <v>724</v>
      </c>
      <c r="E610" s="4" t="s">
        <v>1376</v>
      </c>
      <c r="F610" s="4" t="s">
        <v>1377</v>
      </c>
      <c r="G610" s="4" t="s">
        <v>725</v>
      </c>
      <c r="H610" s="4" t="s">
        <v>726</v>
      </c>
      <c r="I610" s="4" t="s">
        <v>727</v>
      </c>
      <c r="J610" s="4" t="s">
        <v>632</v>
      </c>
      <c r="K610" s="4" t="s">
        <v>626</v>
      </c>
      <c r="L610" s="4" t="s">
        <v>928</v>
      </c>
    </row>
    <row r="611" spans="1:12">
      <c r="A611" s="4">
        <v>610</v>
      </c>
      <c r="B611" s="4" t="s">
        <v>132</v>
      </c>
      <c r="C611" s="4" t="s">
        <v>723</v>
      </c>
      <c r="D611" s="4" t="s">
        <v>724</v>
      </c>
      <c r="E611" s="4" t="s">
        <v>1376</v>
      </c>
      <c r="F611" s="4" t="s">
        <v>1377</v>
      </c>
      <c r="G611" s="4" t="s">
        <v>725</v>
      </c>
      <c r="H611" s="4" t="s">
        <v>726</v>
      </c>
      <c r="I611" s="4" t="s">
        <v>727</v>
      </c>
      <c r="J611" s="4" t="s">
        <v>632</v>
      </c>
      <c r="K611" s="4" t="s">
        <v>786</v>
      </c>
      <c r="L611" s="4" t="s">
        <v>928</v>
      </c>
    </row>
    <row r="612" spans="1:12">
      <c r="A612" s="4">
        <v>611</v>
      </c>
      <c r="B612" s="4" t="s">
        <v>132</v>
      </c>
      <c r="C612" s="4" t="s">
        <v>723</v>
      </c>
      <c r="D612" s="4" t="s">
        <v>724</v>
      </c>
      <c r="E612" s="4" t="s">
        <v>1378</v>
      </c>
      <c r="F612" s="4" t="s">
        <v>1379</v>
      </c>
      <c r="G612" s="4" t="s">
        <v>725</v>
      </c>
      <c r="H612" s="4" t="s">
        <v>726</v>
      </c>
      <c r="I612" s="4" t="s">
        <v>727</v>
      </c>
      <c r="J612" s="4" t="s">
        <v>632</v>
      </c>
      <c r="K612" s="4" t="s">
        <v>626</v>
      </c>
      <c r="L612" s="4" t="s">
        <v>928</v>
      </c>
    </row>
    <row r="613" spans="1:12">
      <c r="A613" s="4">
        <v>612</v>
      </c>
      <c r="B613" s="4" t="s">
        <v>132</v>
      </c>
      <c r="C613" s="4" t="s">
        <v>723</v>
      </c>
      <c r="D613" s="4" t="s">
        <v>724</v>
      </c>
      <c r="E613" s="4" t="s">
        <v>1378</v>
      </c>
      <c r="F613" s="4" t="s">
        <v>1379</v>
      </c>
      <c r="G613" s="4" t="s">
        <v>725</v>
      </c>
      <c r="H613" s="4" t="s">
        <v>726</v>
      </c>
      <c r="I613" s="4" t="s">
        <v>727</v>
      </c>
      <c r="J613" s="4" t="s">
        <v>632</v>
      </c>
      <c r="K613" s="4" t="s">
        <v>786</v>
      </c>
      <c r="L613" s="4" t="s">
        <v>928</v>
      </c>
    </row>
    <row r="614" spans="1:12">
      <c r="A614" s="4">
        <v>613</v>
      </c>
      <c r="B614" s="4" t="s">
        <v>132</v>
      </c>
      <c r="C614" s="4" t="s">
        <v>723</v>
      </c>
      <c r="D614" s="4" t="s">
        <v>724</v>
      </c>
      <c r="E614" s="4" t="s">
        <v>1380</v>
      </c>
      <c r="F614" s="4" t="s">
        <v>1381</v>
      </c>
      <c r="G614" s="4" t="s">
        <v>725</v>
      </c>
      <c r="H614" s="4" t="s">
        <v>726</v>
      </c>
      <c r="I614" s="4" t="s">
        <v>727</v>
      </c>
      <c r="J614" s="4" t="s">
        <v>632</v>
      </c>
      <c r="K614" s="4" t="s">
        <v>626</v>
      </c>
      <c r="L614" s="4" t="s">
        <v>928</v>
      </c>
    </row>
    <row r="615" spans="1:12">
      <c r="A615" s="4">
        <v>614</v>
      </c>
      <c r="B615" s="4" t="s">
        <v>132</v>
      </c>
      <c r="C615" s="4" t="s">
        <v>723</v>
      </c>
      <c r="D615" s="4" t="s">
        <v>724</v>
      </c>
      <c r="E615" s="4" t="s">
        <v>1380</v>
      </c>
      <c r="F615" s="4" t="s">
        <v>1381</v>
      </c>
      <c r="G615" s="4" t="s">
        <v>725</v>
      </c>
      <c r="H615" s="4" t="s">
        <v>726</v>
      </c>
      <c r="I615" s="4" t="s">
        <v>727</v>
      </c>
      <c r="J615" s="4" t="s">
        <v>632</v>
      </c>
      <c r="K615" s="4" t="s">
        <v>786</v>
      </c>
      <c r="L615" s="4" t="s">
        <v>928</v>
      </c>
    </row>
    <row r="616" spans="1:12">
      <c r="A616" s="4">
        <v>615</v>
      </c>
      <c r="B616" s="4" t="s">
        <v>132</v>
      </c>
      <c r="C616" s="4" t="s">
        <v>723</v>
      </c>
      <c r="D616" s="4" t="s">
        <v>724</v>
      </c>
      <c r="E616" s="4" t="s">
        <v>1382</v>
      </c>
      <c r="F616" s="4" t="s">
        <v>1383</v>
      </c>
      <c r="G616" s="4" t="s">
        <v>725</v>
      </c>
      <c r="H616" s="4" t="s">
        <v>726</v>
      </c>
      <c r="I616" s="4" t="s">
        <v>727</v>
      </c>
      <c r="J616" s="4" t="s">
        <v>632</v>
      </c>
      <c r="K616" s="4" t="s">
        <v>626</v>
      </c>
      <c r="L616" s="4" t="s">
        <v>928</v>
      </c>
    </row>
    <row r="617" spans="1:12">
      <c r="A617" s="4">
        <v>616</v>
      </c>
      <c r="B617" s="4" t="s">
        <v>132</v>
      </c>
      <c r="C617" s="4" t="s">
        <v>723</v>
      </c>
      <c r="D617" s="4" t="s">
        <v>724</v>
      </c>
      <c r="E617" s="4" t="s">
        <v>1382</v>
      </c>
      <c r="F617" s="4" t="s">
        <v>1383</v>
      </c>
      <c r="G617" s="4" t="s">
        <v>725</v>
      </c>
      <c r="H617" s="4" t="s">
        <v>726</v>
      </c>
      <c r="I617" s="4" t="s">
        <v>727</v>
      </c>
      <c r="J617" s="4" t="s">
        <v>632</v>
      </c>
      <c r="K617" s="4" t="s">
        <v>786</v>
      </c>
      <c r="L617" s="4" t="s">
        <v>928</v>
      </c>
    </row>
    <row r="618" spans="1:12">
      <c r="A618" s="4">
        <v>617</v>
      </c>
      <c r="B618" s="4" t="s">
        <v>132</v>
      </c>
      <c r="C618" s="4" t="s">
        <v>723</v>
      </c>
      <c r="D618" s="4" t="s">
        <v>724</v>
      </c>
      <c r="E618" s="4" t="s">
        <v>1384</v>
      </c>
      <c r="F618" s="4" t="s">
        <v>1385</v>
      </c>
      <c r="G618" s="4" t="s">
        <v>725</v>
      </c>
      <c r="H618" s="4" t="s">
        <v>726</v>
      </c>
      <c r="I618" s="4" t="s">
        <v>727</v>
      </c>
      <c r="J618" s="4" t="s">
        <v>632</v>
      </c>
      <c r="K618" s="4" t="s">
        <v>626</v>
      </c>
      <c r="L618" s="4" t="s">
        <v>928</v>
      </c>
    </row>
    <row r="619" spans="1:12">
      <c r="A619" s="4">
        <v>618</v>
      </c>
      <c r="B619" s="4" t="s">
        <v>132</v>
      </c>
      <c r="C619" s="4" t="s">
        <v>723</v>
      </c>
      <c r="D619" s="4" t="s">
        <v>724</v>
      </c>
      <c r="E619" s="4" t="s">
        <v>1384</v>
      </c>
      <c r="F619" s="4" t="s">
        <v>1385</v>
      </c>
      <c r="G619" s="4" t="s">
        <v>725</v>
      </c>
      <c r="H619" s="4" t="s">
        <v>726</v>
      </c>
      <c r="I619" s="4" t="s">
        <v>727</v>
      </c>
      <c r="J619" s="4" t="s">
        <v>632</v>
      </c>
      <c r="K619" s="4" t="s">
        <v>786</v>
      </c>
      <c r="L619" s="4" t="s">
        <v>928</v>
      </c>
    </row>
    <row r="620" spans="1:12">
      <c r="A620" s="4">
        <v>619</v>
      </c>
      <c r="B620" s="4" t="s">
        <v>132</v>
      </c>
      <c r="C620" s="4" t="s">
        <v>723</v>
      </c>
      <c r="D620" s="4" t="s">
        <v>724</v>
      </c>
      <c r="E620" s="4" t="s">
        <v>1386</v>
      </c>
      <c r="F620" s="4" t="s">
        <v>1387</v>
      </c>
      <c r="G620" s="4" t="s">
        <v>725</v>
      </c>
      <c r="H620" s="4" t="s">
        <v>726</v>
      </c>
      <c r="I620" s="4" t="s">
        <v>727</v>
      </c>
      <c r="J620" s="4" t="s">
        <v>632</v>
      </c>
      <c r="K620" s="4" t="s">
        <v>626</v>
      </c>
      <c r="L620" s="4" t="s">
        <v>928</v>
      </c>
    </row>
    <row r="621" spans="1:12">
      <c r="A621" s="4">
        <v>620</v>
      </c>
      <c r="B621" s="4" t="s">
        <v>132</v>
      </c>
      <c r="C621" s="4" t="s">
        <v>723</v>
      </c>
      <c r="D621" s="4" t="s">
        <v>724</v>
      </c>
      <c r="E621" s="4" t="s">
        <v>1386</v>
      </c>
      <c r="F621" s="4" t="s">
        <v>1387</v>
      </c>
      <c r="G621" s="4" t="s">
        <v>725</v>
      </c>
      <c r="H621" s="4" t="s">
        <v>726</v>
      </c>
      <c r="I621" s="4" t="s">
        <v>727</v>
      </c>
      <c r="J621" s="4" t="s">
        <v>632</v>
      </c>
      <c r="K621" s="4" t="s">
        <v>786</v>
      </c>
      <c r="L621" s="4" t="s">
        <v>928</v>
      </c>
    </row>
    <row r="622" spans="1:12">
      <c r="A622" s="4">
        <v>621</v>
      </c>
      <c r="B622" s="4" t="s">
        <v>132</v>
      </c>
      <c r="C622" s="4" t="s">
        <v>723</v>
      </c>
      <c r="D622" s="4" t="s">
        <v>724</v>
      </c>
      <c r="E622" s="4" t="s">
        <v>723</v>
      </c>
      <c r="F622" s="4" t="s">
        <v>724</v>
      </c>
      <c r="G622" s="4" t="s">
        <v>725</v>
      </c>
      <c r="H622" s="4" t="s">
        <v>726</v>
      </c>
      <c r="I622" s="4" t="s">
        <v>727</v>
      </c>
      <c r="J622" s="4" t="s">
        <v>632</v>
      </c>
      <c r="K622" s="4" t="s">
        <v>626</v>
      </c>
      <c r="L622" s="4" t="s">
        <v>928</v>
      </c>
    </row>
    <row r="623" spans="1:12">
      <c r="A623" s="4">
        <v>622</v>
      </c>
      <c r="B623" s="4" t="s">
        <v>132</v>
      </c>
      <c r="C623" s="4" t="s">
        <v>723</v>
      </c>
      <c r="D623" s="4" t="s">
        <v>724</v>
      </c>
      <c r="E623" s="4" t="s">
        <v>1388</v>
      </c>
      <c r="F623" s="4" t="s">
        <v>1389</v>
      </c>
      <c r="G623" s="4" t="s">
        <v>725</v>
      </c>
      <c r="H623" s="4" t="s">
        <v>726</v>
      </c>
      <c r="I623" s="4" t="s">
        <v>727</v>
      </c>
      <c r="J623" s="4" t="s">
        <v>632</v>
      </c>
      <c r="K623" s="4" t="s">
        <v>626</v>
      </c>
      <c r="L623" s="4" t="s">
        <v>928</v>
      </c>
    </row>
    <row r="624" spans="1:12">
      <c r="A624" s="4">
        <v>623</v>
      </c>
      <c r="B624" s="4" t="s">
        <v>132</v>
      </c>
      <c r="C624" s="4" t="s">
        <v>723</v>
      </c>
      <c r="D624" s="4" t="s">
        <v>724</v>
      </c>
      <c r="E624" s="4" t="s">
        <v>1388</v>
      </c>
      <c r="F624" s="4" t="s">
        <v>1389</v>
      </c>
      <c r="G624" s="4" t="s">
        <v>725</v>
      </c>
      <c r="H624" s="4" t="s">
        <v>726</v>
      </c>
      <c r="I624" s="4" t="s">
        <v>727</v>
      </c>
      <c r="J624" s="4" t="s">
        <v>632</v>
      </c>
      <c r="K624" s="4" t="s">
        <v>786</v>
      </c>
      <c r="L624" s="4" t="s">
        <v>928</v>
      </c>
    </row>
    <row r="625" spans="1:12">
      <c r="A625" s="4">
        <v>624</v>
      </c>
      <c r="B625" s="4" t="s">
        <v>132</v>
      </c>
      <c r="C625" s="4" t="s">
        <v>723</v>
      </c>
      <c r="D625" s="4" t="s">
        <v>724</v>
      </c>
      <c r="E625" s="4" t="s">
        <v>1390</v>
      </c>
      <c r="F625" s="4" t="s">
        <v>1391</v>
      </c>
      <c r="G625" s="4" t="s">
        <v>725</v>
      </c>
      <c r="H625" s="4" t="s">
        <v>726</v>
      </c>
      <c r="I625" s="4" t="s">
        <v>727</v>
      </c>
      <c r="J625" s="4" t="s">
        <v>632</v>
      </c>
      <c r="K625" s="4" t="s">
        <v>626</v>
      </c>
      <c r="L625" s="4" t="s">
        <v>928</v>
      </c>
    </row>
    <row r="626" spans="1:12">
      <c r="A626" s="4">
        <v>625</v>
      </c>
      <c r="B626" s="4" t="s">
        <v>132</v>
      </c>
      <c r="C626" s="4" t="s">
        <v>723</v>
      </c>
      <c r="D626" s="4" t="s">
        <v>724</v>
      </c>
      <c r="E626" s="4" t="s">
        <v>1390</v>
      </c>
      <c r="F626" s="4" t="s">
        <v>1391</v>
      </c>
      <c r="G626" s="4" t="s">
        <v>725</v>
      </c>
      <c r="H626" s="4" t="s">
        <v>726</v>
      </c>
      <c r="I626" s="4" t="s">
        <v>727</v>
      </c>
      <c r="J626" s="4" t="s">
        <v>632</v>
      </c>
      <c r="K626" s="4" t="s">
        <v>786</v>
      </c>
      <c r="L626" s="4" t="s">
        <v>928</v>
      </c>
    </row>
    <row r="627" spans="1:12">
      <c r="A627" s="4">
        <v>626</v>
      </c>
      <c r="B627" s="4" t="s">
        <v>132</v>
      </c>
      <c r="C627" s="4" t="s">
        <v>739</v>
      </c>
      <c r="D627" s="4" t="s">
        <v>740</v>
      </c>
      <c r="E627" s="4" t="s">
        <v>1396</v>
      </c>
      <c r="F627" s="4" t="s">
        <v>1397</v>
      </c>
      <c r="G627" s="4" t="s">
        <v>741</v>
      </c>
      <c r="H627" s="4" t="s">
        <v>742</v>
      </c>
      <c r="I627" s="4" t="s">
        <v>743</v>
      </c>
      <c r="J627" s="4" t="s">
        <v>744</v>
      </c>
      <c r="K627" s="4" t="s">
        <v>626</v>
      </c>
      <c r="L627" s="4" t="s">
        <v>928</v>
      </c>
    </row>
    <row r="628" spans="1:12">
      <c r="A628" s="4">
        <v>627</v>
      </c>
      <c r="B628" s="4" t="s">
        <v>132</v>
      </c>
      <c r="C628" s="4" t="s">
        <v>739</v>
      </c>
      <c r="D628" s="4" t="s">
        <v>740</v>
      </c>
      <c r="E628" s="4" t="s">
        <v>1396</v>
      </c>
      <c r="F628" s="4" t="s">
        <v>1397</v>
      </c>
      <c r="G628" s="4" t="s">
        <v>741</v>
      </c>
      <c r="H628" s="4" t="s">
        <v>742</v>
      </c>
      <c r="I628" s="4" t="s">
        <v>743</v>
      </c>
      <c r="J628" s="4" t="s">
        <v>744</v>
      </c>
      <c r="K628" s="4" t="s">
        <v>786</v>
      </c>
      <c r="L628" s="4" t="s">
        <v>928</v>
      </c>
    </row>
    <row r="629" spans="1:12">
      <c r="A629" s="4">
        <v>628</v>
      </c>
      <c r="B629" s="4" t="s">
        <v>132</v>
      </c>
      <c r="C629" s="4" t="s">
        <v>739</v>
      </c>
      <c r="D629" s="4" t="s">
        <v>740</v>
      </c>
      <c r="E629" s="4" t="s">
        <v>1398</v>
      </c>
      <c r="F629" s="4" t="s">
        <v>1399</v>
      </c>
      <c r="G629" s="4" t="s">
        <v>741</v>
      </c>
      <c r="H629" s="4" t="s">
        <v>742</v>
      </c>
      <c r="I629" s="4" t="s">
        <v>743</v>
      </c>
      <c r="J629" s="4" t="s">
        <v>744</v>
      </c>
      <c r="K629" s="4" t="s">
        <v>626</v>
      </c>
      <c r="L629" s="4" t="s">
        <v>928</v>
      </c>
    </row>
    <row r="630" spans="1:12">
      <c r="A630" s="4">
        <v>629</v>
      </c>
      <c r="B630" s="4" t="s">
        <v>132</v>
      </c>
      <c r="C630" s="4" t="s">
        <v>739</v>
      </c>
      <c r="D630" s="4" t="s">
        <v>740</v>
      </c>
      <c r="E630" s="4" t="s">
        <v>1398</v>
      </c>
      <c r="F630" s="4" t="s">
        <v>1399</v>
      </c>
      <c r="G630" s="4" t="s">
        <v>741</v>
      </c>
      <c r="H630" s="4" t="s">
        <v>742</v>
      </c>
      <c r="I630" s="4" t="s">
        <v>743</v>
      </c>
      <c r="J630" s="4" t="s">
        <v>744</v>
      </c>
      <c r="K630" s="4" t="s">
        <v>786</v>
      </c>
      <c r="L630" s="4" t="s">
        <v>928</v>
      </c>
    </row>
    <row r="631" spans="1:12">
      <c r="A631" s="4">
        <v>630</v>
      </c>
      <c r="B631" s="4" t="s">
        <v>132</v>
      </c>
      <c r="C631" s="4" t="s">
        <v>739</v>
      </c>
      <c r="D631" s="4" t="s">
        <v>740</v>
      </c>
      <c r="E631" s="4" t="s">
        <v>1404</v>
      </c>
      <c r="F631" s="4" t="s">
        <v>1405</v>
      </c>
      <c r="G631" s="4" t="s">
        <v>741</v>
      </c>
      <c r="H631" s="4" t="s">
        <v>742</v>
      </c>
      <c r="I631" s="4" t="s">
        <v>743</v>
      </c>
      <c r="J631" s="4" t="s">
        <v>744</v>
      </c>
      <c r="K631" s="4" t="s">
        <v>626</v>
      </c>
      <c r="L631" s="4" t="s">
        <v>928</v>
      </c>
    </row>
    <row r="632" spans="1:12">
      <c r="A632" s="4">
        <v>631</v>
      </c>
      <c r="B632" s="4" t="s">
        <v>132</v>
      </c>
      <c r="C632" s="4" t="s">
        <v>739</v>
      </c>
      <c r="D632" s="4" t="s">
        <v>740</v>
      </c>
      <c r="E632" s="4" t="s">
        <v>1404</v>
      </c>
      <c r="F632" s="4" t="s">
        <v>1405</v>
      </c>
      <c r="G632" s="4" t="s">
        <v>741</v>
      </c>
      <c r="H632" s="4" t="s">
        <v>742</v>
      </c>
      <c r="I632" s="4" t="s">
        <v>743</v>
      </c>
      <c r="J632" s="4" t="s">
        <v>744</v>
      </c>
      <c r="K632" s="4" t="s">
        <v>786</v>
      </c>
      <c r="L632" s="4" t="s">
        <v>928</v>
      </c>
    </row>
    <row r="633" spans="1:12">
      <c r="A633" s="4">
        <v>632</v>
      </c>
      <c r="B633" s="4" t="s">
        <v>132</v>
      </c>
      <c r="C633" s="4" t="s">
        <v>739</v>
      </c>
      <c r="D633" s="4" t="s">
        <v>740</v>
      </c>
      <c r="E633" s="4" t="s">
        <v>1406</v>
      </c>
      <c r="F633" s="4" t="s">
        <v>1407</v>
      </c>
      <c r="G633" s="4" t="s">
        <v>741</v>
      </c>
      <c r="H633" s="4" t="s">
        <v>742</v>
      </c>
      <c r="I633" s="4" t="s">
        <v>743</v>
      </c>
      <c r="J633" s="4" t="s">
        <v>744</v>
      </c>
      <c r="K633" s="4" t="s">
        <v>626</v>
      </c>
      <c r="L633" s="4" t="s">
        <v>928</v>
      </c>
    </row>
    <row r="634" spans="1:12">
      <c r="A634" s="4">
        <v>633</v>
      </c>
      <c r="B634" s="4" t="s">
        <v>132</v>
      </c>
      <c r="C634" s="4" t="s">
        <v>739</v>
      </c>
      <c r="D634" s="4" t="s">
        <v>740</v>
      </c>
      <c r="E634" s="4" t="s">
        <v>1406</v>
      </c>
      <c r="F634" s="4" t="s">
        <v>1407</v>
      </c>
      <c r="G634" s="4" t="s">
        <v>741</v>
      </c>
      <c r="H634" s="4" t="s">
        <v>742</v>
      </c>
      <c r="I634" s="4" t="s">
        <v>743</v>
      </c>
      <c r="J634" s="4" t="s">
        <v>744</v>
      </c>
      <c r="K634" s="4" t="s">
        <v>786</v>
      </c>
      <c r="L634" s="4" t="s">
        <v>928</v>
      </c>
    </row>
    <row r="635" spans="1:12">
      <c r="A635" s="4">
        <v>634</v>
      </c>
      <c r="B635" s="4" t="s">
        <v>132</v>
      </c>
      <c r="C635" s="4" t="s">
        <v>739</v>
      </c>
      <c r="D635" s="4" t="s">
        <v>740</v>
      </c>
      <c r="E635" s="4" t="s">
        <v>739</v>
      </c>
      <c r="F635" s="4" t="s">
        <v>740</v>
      </c>
      <c r="G635" s="4" t="s">
        <v>741</v>
      </c>
      <c r="H635" s="4" t="s">
        <v>742</v>
      </c>
      <c r="I635" s="4" t="s">
        <v>743</v>
      </c>
      <c r="J635" s="4" t="s">
        <v>744</v>
      </c>
      <c r="K635" s="4" t="s">
        <v>626</v>
      </c>
      <c r="L635" s="4" t="s">
        <v>928</v>
      </c>
    </row>
    <row r="636" spans="1:12">
      <c r="A636" s="4">
        <v>635</v>
      </c>
      <c r="B636" s="4" t="s">
        <v>132</v>
      </c>
      <c r="C636" s="4" t="s">
        <v>739</v>
      </c>
      <c r="D636" s="4" t="s">
        <v>740</v>
      </c>
      <c r="E636" s="4" t="s">
        <v>739</v>
      </c>
      <c r="F636" s="4" t="s">
        <v>740</v>
      </c>
      <c r="G636" s="4" t="s">
        <v>925</v>
      </c>
      <c r="H636" s="4" t="s">
        <v>926</v>
      </c>
      <c r="I636" s="4" t="s">
        <v>927</v>
      </c>
      <c r="J636" s="4" t="s">
        <v>714</v>
      </c>
      <c r="K636" s="4" t="s">
        <v>626</v>
      </c>
      <c r="L636" s="4" t="s">
        <v>928</v>
      </c>
    </row>
    <row r="637" spans="1:12">
      <c r="A637" s="4">
        <v>636</v>
      </c>
      <c r="B637" s="4" t="s">
        <v>132</v>
      </c>
      <c r="C637" s="4" t="s">
        <v>739</v>
      </c>
      <c r="D637" s="4" t="s">
        <v>740</v>
      </c>
      <c r="E637" s="4" t="s">
        <v>1410</v>
      </c>
      <c r="F637" s="4" t="s">
        <v>1411</v>
      </c>
      <c r="G637" s="4" t="s">
        <v>925</v>
      </c>
      <c r="H637" s="4" t="s">
        <v>926</v>
      </c>
      <c r="I637" s="4" t="s">
        <v>927</v>
      </c>
      <c r="J637" s="4" t="s">
        <v>714</v>
      </c>
      <c r="K637" s="4" t="s">
        <v>626</v>
      </c>
      <c r="L637" s="4" t="s">
        <v>928</v>
      </c>
    </row>
    <row r="638" spans="1:12">
      <c r="A638" s="4">
        <v>637</v>
      </c>
      <c r="B638" s="4" t="s">
        <v>132</v>
      </c>
      <c r="C638" s="4" t="s">
        <v>739</v>
      </c>
      <c r="D638" s="4" t="s">
        <v>740</v>
      </c>
      <c r="E638" s="4" t="s">
        <v>1410</v>
      </c>
      <c r="F638" s="4" t="s">
        <v>1411</v>
      </c>
      <c r="G638" s="4" t="s">
        <v>925</v>
      </c>
      <c r="H638" s="4" t="s">
        <v>926</v>
      </c>
      <c r="I638" s="4" t="s">
        <v>927</v>
      </c>
      <c r="J638" s="4" t="s">
        <v>714</v>
      </c>
      <c r="K638" s="4" t="s">
        <v>786</v>
      </c>
      <c r="L638" s="4" t="s">
        <v>928</v>
      </c>
    </row>
    <row r="639" spans="1:12">
      <c r="A639" s="4">
        <v>638</v>
      </c>
      <c r="B639" s="4" t="s">
        <v>132</v>
      </c>
      <c r="C639" s="4" t="s">
        <v>681</v>
      </c>
      <c r="D639" s="4" t="s">
        <v>682</v>
      </c>
      <c r="E639" s="4" t="s">
        <v>1412</v>
      </c>
      <c r="F639" s="4" t="s">
        <v>1413</v>
      </c>
      <c r="G639" s="4" t="s">
        <v>683</v>
      </c>
      <c r="H639" s="4" t="s">
        <v>1537</v>
      </c>
      <c r="I639" s="4" t="s">
        <v>684</v>
      </c>
      <c r="J639" s="4" t="s">
        <v>632</v>
      </c>
      <c r="K639" s="4" t="s">
        <v>626</v>
      </c>
      <c r="L639" s="4" t="s">
        <v>928</v>
      </c>
    </row>
    <row r="640" spans="1:12">
      <c r="A640" s="4">
        <v>639</v>
      </c>
      <c r="B640" s="4" t="s">
        <v>132</v>
      </c>
      <c r="C640" s="4" t="s">
        <v>681</v>
      </c>
      <c r="D640" s="4" t="s">
        <v>682</v>
      </c>
      <c r="E640" s="4" t="s">
        <v>1414</v>
      </c>
      <c r="F640" s="4" t="s">
        <v>1415</v>
      </c>
      <c r="G640" s="4" t="s">
        <v>683</v>
      </c>
      <c r="H640" s="4" t="s">
        <v>1537</v>
      </c>
      <c r="I640" s="4" t="s">
        <v>684</v>
      </c>
      <c r="J640" s="4" t="s">
        <v>632</v>
      </c>
      <c r="K640" s="4" t="s">
        <v>626</v>
      </c>
      <c r="L640" s="4" t="s">
        <v>928</v>
      </c>
    </row>
    <row r="641" spans="1:12">
      <c r="A641" s="4">
        <v>640</v>
      </c>
      <c r="B641" s="4" t="s">
        <v>132</v>
      </c>
      <c r="C641" s="4" t="s">
        <v>681</v>
      </c>
      <c r="D641" s="4" t="s">
        <v>682</v>
      </c>
      <c r="E641" s="4" t="s">
        <v>1416</v>
      </c>
      <c r="F641" s="4" t="s">
        <v>1417</v>
      </c>
      <c r="G641" s="4" t="s">
        <v>683</v>
      </c>
      <c r="H641" s="4" t="s">
        <v>1537</v>
      </c>
      <c r="I641" s="4" t="s">
        <v>684</v>
      </c>
      <c r="J641" s="4" t="s">
        <v>632</v>
      </c>
      <c r="K641" s="4" t="s">
        <v>626</v>
      </c>
      <c r="L641" s="4" t="s">
        <v>928</v>
      </c>
    </row>
    <row r="642" spans="1:12">
      <c r="A642" s="4">
        <v>641</v>
      </c>
      <c r="B642" s="4" t="s">
        <v>132</v>
      </c>
      <c r="C642" s="4" t="s">
        <v>681</v>
      </c>
      <c r="D642" s="4" t="s">
        <v>682</v>
      </c>
      <c r="E642" s="4" t="s">
        <v>1418</v>
      </c>
      <c r="F642" s="4" t="s">
        <v>1419</v>
      </c>
      <c r="G642" s="4" t="s">
        <v>683</v>
      </c>
      <c r="H642" s="4" t="s">
        <v>1537</v>
      </c>
      <c r="I642" s="4" t="s">
        <v>684</v>
      </c>
      <c r="J642" s="4" t="s">
        <v>632</v>
      </c>
      <c r="K642" s="4" t="s">
        <v>626</v>
      </c>
      <c r="L642" s="4" t="s">
        <v>928</v>
      </c>
    </row>
    <row r="643" spans="1:12">
      <c r="A643" s="4">
        <v>642</v>
      </c>
      <c r="B643" s="4" t="s">
        <v>132</v>
      </c>
      <c r="C643" s="4" t="s">
        <v>681</v>
      </c>
      <c r="D643" s="4" t="s">
        <v>682</v>
      </c>
      <c r="E643" s="4" t="s">
        <v>951</v>
      </c>
      <c r="F643" s="4" t="s">
        <v>1420</v>
      </c>
      <c r="G643" s="4" t="s">
        <v>683</v>
      </c>
      <c r="H643" s="4" t="s">
        <v>1537</v>
      </c>
      <c r="I643" s="4" t="s">
        <v>684</v>
      </c>
      <c r="J643" s="4" t="s">
        <v>632</v>
      </c>
      <c r="K643" s="4" t="s">
        <v>626</v>
      </c>
      <c r="L643" s="4" t="s">
        <v>928</v>
      </c>
    </row>
    <row r="644" spans="1:12">
      <c r="A644" s="4">
        <v>643</v>
      </c>
      <c r="B644" s="4" t="s">
        <v>132</v>
      </c>
      <c r="C644" s="4" t="s">
        <v>681</v>
      </c>
      <c r="D644" s="4" t="s">
        <v>682</v>
      </c>
      <c r="E644" s="4" t="s">
        <v>1421</v>
      </c>
      <c r="F644" s="4" t="s">
        <v>1422</v>
      </c>
      <c r="G644" s="4" t="s">
        <v>683</v>
      </c>
      <c r="H644" s="4" t="s">
        <v>1537</v>
      </c>
      <c r="I644" s="4" t="s">
        <v>684</v>
      </c>
      <c r="J644" s="4" t="s">
        <v>632</v>
      </c>
      <c r="K644" s="4" t="s">
        <v>626</v>
      </c>
      <c r="L644" s="4" t="s">
        <v>928</v>
      </c>
    </row>
    <row r="645" spans="1:12">
      <c r="A645" s="4">
        <v>644</v>
      </c>
      <c r="B645" s="4" t="s">
        <v>132</v>
      </c>
      <c r="C645" s="4" t="s">
        <v>681</v>
      </c>
      <c r="D645" s="4" t="s">
        <v>682</v>
      </c>
      <c r="E645" s="4" t="s">
        <v>1423</v>
      </c>
      <c r="F645" s="4" t="s">
        <v>1424</v>
      </c>
      <c r="G645" s="4" t="s">
        <v>683</v>
      </c>
      <c r="H645" s="4" t="s">
        <v>1537</v>
      </c>
      <c r="I645" s="4" t="s">
        <v>684</v>
      </c>
      <c r="J645" s="4" t="s">
        <v>632</v>
      </c>
      <c r="K645" s="4" t="s">
        <v>626</v>
      </c>
      <c r="L645" s="4" t="s">
        <v>928</v>
      </c>
    </row>
    <row r="646" spans="1:12">
      <c r="A646" s="4">
        <v>645</v>
      </c>
      <c r="B646" s="4" t="s">
        <v>132</v>
      </c>
      <c r="C646" s="4" t="s">
        <v>681</v>
      </c>
      <c r="D646" s="4" t="s">
        <v>682</v>
      </c>
      <c r="E646" s="4" t="s">
        <v>1425</v>
      </c>
      <c r="F646" s="4" t="s">
        <v>1426</v>
      </c>
      <c r="G646" s="4" t="s">
        <v>683</v>
      </c>
      <c r="H646" s="4" t="s">
        <v>1537</v>
      </c>
      <c r="I646" s="4" t="s">
        <v>684</v>
      </c>
      <c r="J646" s="4" t="s">
        <v>632</v>
      </c>
      <c r="K646" s="4" t="s">
        <v>626</v>
      </c>
      <c r="L646" s="4" t="s">
        <v>928</v>
      </c>
    </row>
    <row r="647" spans="1:12">
      <c r="A647" s="4">
        <v>646</v>
      </c>
      <c r="B647" s="4" t="s">
        <v>132</v>
      </c>
      <c r="C647" s="4" t="s">
        <v>681</v>
      </c>
      <c r="D647" s="4" t="s">
        <v>682</v>
      </c>
      <c r="E647" s="4" t="s">
        <v>1427</v>
      </c>
      <c r="F647" s="4" t="s">
        <v>1428</v>
      </c>
      <c r="G647" s="4" t="s">
        <v>683</v>
      </c>
      <c r="H647" s="4" t="s">
        <v>1537</v>
      </c>
      <c r="I647" s="4" t="s">
        <v>684</v>
      </c>
      <c r="J647" s="4" t="s">
        <v>632</v>
      </c>
      <c r="K647" s="4" t="s">
        <v>626</v>
      </c>
      <c r="L647" s="4" t="s">
        <v>928</v>
      </c>
    </row>
    <row r="648" spans="1:12">
      <c r="A648" s="4">
        <v>647</v>
      </c>
      <c r="B648" s="4" t="s">
        <v>132</v>
      </c>
      <c r="C648" s="4" t="s">
        <v>681</v>
      </c>
      <c r="D648" s="4" t="s">
        <v>682</v>
      </c>
      <c r="E648" s="4" t="s">
        <v>1429</v>
      </c>
      <c r="F648" s="4" t="s">
        <v>1430</v>
      </c>
      <c r="G648" s="4" t="s">
        <v>683</v>
      </c>
      <c r="H648" s="4" t="s">
        <v>1537</v>
      </c>
      <c r="I648" s="4" t="s">
        <v>684</v>
      </c>
      <c r="J648" s="4" t="s">
        <v>632</v>
      </c>
      <c r="K648" s="4" t="s">
        <v>626</v>
      </c>
      <c r="L648" s="4" t="s">
        <v>928</v>
      </c>
    </row>
    <row r="649" spans="1:12">
      <c r="A649" s="4">
        <v>648</v>
      </c>
      <c r="B649" s="4" t="s">
        <v>132</v>
      </c>
      <c r="C649" s="4" t="s">
        <v>681</v>
      </c>
      <c r="D649" s="4" t="s">
        <v>682</v>
      </c>
      <c r="E649" s="4" t="s">
        <v>1431</v>
      </c>
      <c r="F649" s="4" t="s">
        <v>1432</v>
      </c>
      <c r="G649" s="4" t="s">
        <v>683</v>
      </c>
      <c r="H649" s="4" t="s">
        <v>1537</v>
      </c>
      <c r="I649" s="4" t="s">
        <v>684</v>
      </c>
      <c r="J649" s="4" t="s">
        <v>632</v>
      </c>
      <c r="K649" s="4" t="s">
        <v>626</v>
      </c>
      <c r="L649" s="4" t="s">
        <v>928</v>
      </c>
    </row>
    <row r="650" spans="1:12">
      <c r="A650" s="4">
        <v>649</v>
      </c>
      <c r="B650" s="4" t="s">
        <v>132</v>
      </c>
      <c r="C650" s="4" t="s">
        <v>681</v>
      </c>
      <c r="D650" s="4" t="s">
        <v>682</v>
      </c>
      <c r="E650" s="4" t="s">
        <v>1433</v>
      </c>
      <c r="F650" s="4" t="s">
        <v>1434</v>
      </c>
      <c r="G650" s="4" t="s">
        <v>683</v>
      </c>
      <c r="H650" s="4" t="s">
        <v>1537</v>
      </c>
      <c r="I650" s="4" t="s">
        <v>684</v>
      </c>
      <c r="J650" s="4" t="s">
        <v>632</v>
      </c>
      <c r="K650" s="4" t="s">
        <v>626</v>
      </c>
      <c r="L650" s="4" t="s">
        <v>928</v>
      </c>
    </row>
    <row r="651" spans="1:12">
      <c r="A651" s="4">
        <v>650</v>
      </c>
      <c r="B651" s="4" t="s">
        <v>132</v>
      </c>
      <c r="C651" s="4" t="s">
        <v>681</v>
      </c>
      <c r="D651" s="4" t="s">
        <v>682</v>
      </c>
      <c r="E651" s="4" t="s">
        <v>1435</v>
      </c>
      <c r="F651" s="4" t="s">
        <v>1436</v>
      </c>
      <c r="G651" s="4" t="s">
        <v>683</v>
      </c>
      <c r="H651" s="4" t="s">
        <v>1537</v>
      </c>
      <c r="I651" s="4" t="s">
        <v>684</v>
      </c>
      <c r="J651" s="4" t="s">
        <v>632</v>
      </c>
      <c r="K651" s="4" t="s">
        <v>626</v>
      </c>
      <c r="L651" s="4" t="s">
        <v>928</v>
      </c>
    </row>
    <row r="652" spans="1:12">
      <c r="A652" s="4">
        <v>651</v>
      </c>
      <c r="B652" s="4" t="s">
        <v>132</v>
      </c>
      <c r="C652" s="4" t="s">
        <v>681</v>
      </c>
      <c r="D652" s="4" t="s">
        <v>682</v>
      </c>
      <c r="E652" s="4" t="s">
        <v>1437</v>
      </c>
      <c r="F652" s="4" t="s">
        <v>1438</v>
      </c>
      <c r="G652" s="4" t="s">
        <v>683</v>
      </c>
      <c r="H652" s="4" t="s">
        <v>1537</v>
      </c>
      <c r="I652" s="4" t="s">
        <v>684</v>
      </c>
      <c r="J652" s="4" t="s">
        <v>632</v>
      </c>
      <c r="K652" s="4" t="s">
        <v>626</v>
      </c>
      <c r="L652" s="4" t="s">
        <v>928</v>
      </c>
    </row>
    <row r="653" spans="1:12">
      <c r="A653" s="4">
        <v>652</v>
      </c>
      <c r="B653" s="4" t="s">
        <v>132</v>
      </c>
      <c r="C653" s="4" t="s">
        <v>681</v>
      </c>
      <c r="D653" s="4" t="s">
        <v>682</v>
      </c>
      <c r="E653" s="4" t="s">
        <v>1439</v>
      </c>
      <c r="F653" s="4" t="s">
        <v>1440</v>
      </c>
      <c r="G653" s="4" t="s">
        <v>683</v>
      </c>
      <c r="H653" s="4" t="s">
        <v>1537</v>
      </c>
      <c r="I653" s="4" t="s">
        <v>684</v>
      </c>
      <c r="J653" s="4" t="s">
        <v>632</v>
      </c>
      <c r="K653" s="4" t="s">
        <v>626</v>
      </c>
      <c r="L653" s="4" t="s">
        <v>928</v>
      </c>
    </row>
    <row r="654" spans="1:12">
      <c r="A654" s="4">
        <v>653</v>
      </c>
      <c r="B654" s="4" t="s">
        <v>132</v>
      </c>
      <c r="C654" s="4" t="s">
        <v>681</v>
      </c>
      <c r="D654" s="4" t="s">
        <v>682</v>
      </c>
      <c r="E654" s="4" t="s">
        <v>681</v>
      </c>
      <c r="F654" s="4" t="s">
        <v>682</v>
      </c>
      <c r="G654" s="4" t="s">
        <v>683</v>
      </c>
      <c r="H654" s="4" t="s">
        <v>1537</v>
      </c>
      <c r="I654" s="4" t="s">
        <v>684</v>
      </c>
      <c r="J654" s="4" t="s">
        <v>632</v>
      </c>
      <c r="K654" s="4" t="s">
        <v>626</v>
      </c>
      <c r="L654" s="4" t="s">
        <v>928</v>
      </c>
    </row>
    <row r="655" spans="1:12">
      <c r="A655" s="4">
        <v>654</v>
      </c>
      <c r="B655" s="4" t="s">
        <v>132</v>
      </c>
      <c r="C655" s="4" t="s">
        <v>685</v>
      </c>
      <c r="D655" s="4" t="s">
        <v>686</v>
      </c>
      <c r="E655" s="4" t="s">
        <v>1441</v>
      </c>
      <c r="F655" s="4" t="s">
        <v>1442</v>
      </c>
      <c r="G655" s="4" t="s">
        <v>687</v>
      </c>
      <c r="H655" s="4" t="s">
        <v>688</v>
      </c>
      <c r="I655" s="4" t="s">
        <v>689</v>
      </c>
      <c r="J655" s="4" t="s">
        <v>625</v>
      </c>
      <c r="K655" s="4" t="s">
        <v>626</v>
      </c>
      <c r="L655" s="4" t="s">
        <v>928</v>
      </c>
    </row>
    <row r="656" spans="1:12">
      <c r="A656" s="4">
        <v>655</v>
      </c>
      <c r="B656" s="4" t="s">
        <v>132</v>
      </c>
      <c r="C656" s="4" t="s">
        <v>685</v>
      </c>
      <c r="D656" s="4" t="s">
        <v>686</v>
      </c>
      <c r="E656" s="4" t="s">
        <v>1441</v>
      </c>
      <c r="F656" s="4" t="s">
        <v>1442</v>
      </c>
      <c r="G656" s="4" t="s">
        <v>687</v>
      </c>
      <c r="H656" s="4" t="s">
        <v>688</v>
      </c>
      <c r="I656" s="4" t="s">
        <v>689</v>
      </c>
      <c r="J656" s="4" t="s">
        <v>625</v>
      </c>
      <c r="K656" s="4" t="s">
        <v>786</v>
      </c>
      <c r="L656" s="4" t="s">
        <v>928</v>
      </c>
    </row>
    <row r="657" spans="1:12">
      <c r="A657" s="4">
        <v>656</v>
      </c>
      <c r="B657" s="4" t="s">
        <v>132</v>
      </c>
      <c r="C657" s="4" t="s">
        <v>685</v>
      </c>
      <c r="D657" s="4" t="s">
        <v>686</v>
      </c>
      <c r="E657" s="4" t="s">
        <v>1443</v>
      </c>
      <c r="F657" s="4" t="s">
        <v>1444</v>
      </c>
      <c r="G657" s="4" t="s">
        <v>687</v>
      </c>
      <c r="H657" s="4" t="s">
        <v>688</v>
      </c>
      <c r="I657" s="4" t="s">
        <v>689</v>
      </c>
      <c r="J657" s="4" t="s">
        <v>625</v>
      </c>
      <c r="K657" s="4" t="s">
        <v>626</v>
      </c>
      <c r="L657" s="4" t="s">
        <v>928</v>
      </c>
    </row>
    <row r="658" spans="1:12">
      <c r="A658" s="4">
        <v>657</v>
      </c>
      <c r="B658" s="4" t="s">
        <v>132</v>
      </c>
      <c r="C658" s="4" t="s">
        <v>685</v>
      </c>
      <c r="D658" s="4" t="s">
        <v>686</v>
      </c>
      <c r="E658" s="4" t="s">
        <v>1013</v>
      </c>
      <c r="F658" s="4" t="s">
        <v>1445</v>
      </c>
      <c r="G658" s="4" t="s">
        <v>687</v>
      </c>
      <c r="H658" s="4" t="s">
        <v>688</v>
      </c>
      <c r="I658" s="4" t="s">
        <v>689</v>
      </c>
      <c r="J658" s="4" t="s">
        <v>625</v>
      </c>
      <c r="K658" s="4" t="s">
        <v>626</v>
      </c>
      <c r="L658" s="4" t="s">
        <v>928</v>
      </c>
    </row>
    <row r="659" spans="1:12">
      <c r="A659" s="4">
        <v>658</v>
      </c>
      <c r="B659" s="4" t="s">
        <v>132</v>
      </c>
      <c r="C659" s="4" t="s">
        <v>685</v>
      </c>
      <c r="D659" s="4" t="s">
        <v>686</v>
      </c>
      <c r="E659" s="4" t="s">
        <v>1446</v>
      </c>
      <c r="F659" s="4" t="s">
        <v>1447</v>
      </c>
      <c r="G659" s="4" t="s">
        <v>687</v>
      </c>
      <c r="H659" s="4" t="s">
        <v>688</v>
      </c>
      <c r="I659" s="4" t="s">
        <v>689</v>
      </c>
      <c r="J659" s="4" t="s">
        <v>625</v>
      </c>
      <c r="K659" s="4" t="s">
        <v>626</v>
      </c>
      <c r="L659" s="4" t="s">
        <v>928</v>
      </c>
    </row>
    <row r="660" spans="1:12">
      <c r="A660" s="4">
        <v>659</v>
      </c>
      <c r="B660" s="4" t="s">
        <v>132</v>
      </c>
      <c r="C660" s="4" t="s">
        <v>685</v>
      </c>
      <c r="D660" s="4" t="s">
        <v>686</v>
      </c>
      <c r="E660" s="4" t="s">
        <v>1448</v>
      </c>
      <c r="F660" s="4" t="s">
        <v>1449</v>
      </c>
      <c r="G660" s="4" t="s">
        <v>687</v>
      </c>
      <c r="H660" s="4" t="s">
        <v>688</v>
      </c>
      <c r="I660" s="4" t="s">
        <v>689</v>
      </c>
      <c r="J660" s="4" t="s">
        <v>625</v>
      </c>
      <c r="K660" s="4" t="s">
        <v>626</v>
      </c>
      <c r="L660" s="4" t="s">
        <v>928</v>
      </c>
    </row>
    <row r="661" spans="1:12">
      <c r="A661" s="4">
        <v>660</v>
      </c>
      <c r="B661" s="4" t="s">
        <v>132</v>
      </c>
      <c r="C661" s="4" t="s">
        <v>685</v>
      </c>
      <c r="D661" s="4" t="s">
        <v>686</v>
      </c>
      <c r="E661" s="4" t="s">
        <v>1450</v>
      </c>
      <c r="F661" s="4" t="s">
        <v>1451</v>
      </c>
      <c r="G661" s="4" t="s">
        <v>687</v>
      </c>
      <c r="H661" s="4" t="s">
        <v>688</v>
      </c>
      <c r="I661" s="4" t="s">
        <v>689</v>
      </c>
      <c r="J661" s="4" t="s">
        <v>625</v>
      </c>
      <c r="K661" s="4" t="s">
        <v>626</v>
      </c>
      <c r="L661" s="4" t="s">
        <v>928</v>
      </c>
    </row>
    <row r="662" spans="1:12">
      <c r="A662" s="4">
        <v>661</v>
      </c>
      <c r="B662" s="4" t="s">
        <v>132</v>
      </c>
      <c r="C662" s="4" t="s">
        <v>685</v>
      </c>
      <c r="D662" s="4" t="s">
        <v>686</v>
      </c>
      <c r="E662" s="4" t="s">
        <v>1452</v>
      </c>
      <c r="F662" s="4" t="s">
        <v>1453</v>
      </c>
      <c r="G662" s="4" t="s">
        <v>687</v>
      </c>
      <c r="H662" s="4" t="s">
        <v>688</v>
      </c>
      <c r="I662" s="4" t="s">
        <v>689</v>
      </c>
      <c r="J662" s="4" t="s">
        <v>625</v>
      </c>
      <c r="K662" s="4" t="s">
        <v>626</v>
      </c>
      <c r="L662" s="4" t="s">
        <v>928</v>
      </c>
    </row>
    <row r="663" spans="1:12">
      <c r="A663" s="4">
        <v>662</v>
      </c>
      <c r="B663" s="4" t="s">
        <v>132</v>
      </c>
      <c r="C663" s="4" t="s">
        <v>685</v>
      </c>
      <c r="D663" s="4" t="s">
        <v>686</v>
      </c>
      <c r="E663" s="4" t="s">
        <v>1454</v>
      </c>
      <c r="F663" s="4" t="s">
        <v>1455</v>
      </c>
      <c r="G663" s="4" t="s">
        <v>687</v>
      </c>
      <c r="H663" s="4" t="s">
        <v>688</v>
      </c>
      <c r="I663" s="4" t="s">
        <v>689</v>
      </c>
      <c r="J663" s="4" t="s">
        <v>625</v>
      </c>
      <c r="K663" s="4" t="s">
        <v>626</v>
      </c>
      <c r="L663" s="4" t="s">
        <v>928</v>
      </c>
    </row>
    <row r="664" spans="1:12">
      <c r="A664" s="4">
        <v>663</v>
      </c>
      <c r="B664" s="4" t="s">
        <v>132</v>
      </c>
      <c r="C664" s="4" t="s">
        <v>685</v>
      </c>
      <c r="D664" s="4" t="s">
        <v>686</v>
      </c>
      <c r="E664" s="4" t="s">
        <v>1283</v>
      </c>
      <c r="F664" s="4" t="s">
        <v>1456</v>
      </c>
      <c r="G664" s="4" t="s">
        <v>687</v>
      </c>
      <c r="H664" s="4" t="s">
        <v>688</v>
      </c>
      <c r="I664" s="4" t="s">
        <v>689</v>
      </c>
      <c r="J664" s="4" t="s">
        <v>625</v>
      </c>
      <c r="K664" s="4" t="s">
        <v>626</v>
      </c>
      <c r="L664" s="4" t="s">
        <v>928</v>
      </c>
    </row>
    <row r="665" spans="1:12">
      <c r="A665" s="4">
        <v>664</v>
      </c>
      <c r="B665" s="4" t="s">
        <v>132</v>
      </c>
      <c r="C665" s="4" t="s">
        <v>685</v>
      </c>
      <c r="D665" s="4" t="s">
        <v>686</v>
      </c>
      <c r="E665" s="4" t="s">
        <v>1285</v>
      </c>
      <c r="F665" s="4" t="s">
        <v>1457</v>
      </c>
      <c r="G665" s="4" t="s">
        <v>687</v>
      </c>
      <c r="H665" s="4" t="s">
        <v>688</v>
      </c>
      <c r="I665" s="4" t="s">
        <v>689</v>
      </c>
      <c r="J665" s="4" t="s">
        <v>625</v>
      </c>
      <c r="K665" s="4" t="s">
        <v>626</v>
      </c>
      <c r="L665" s="4" t="s">
        <v>928</v>
      </c>
    </row>
    <row r="666" spans="1:12">
      <c r="A666" s="4">
        <v>665</v>
      </c>
      <c r="B666" s="4" t="s">
        <v>132</v>
      </c>
      <c r="C666" s="4" t="s">
        <v>685</v>
      </c>
      <c r="D666" s="4" t="s">
        <v>686</v>
      </c>
      <c r="E666" s="4" t="s">
        <v>1458</v>
      </c>
      <c r="F666" s="4" t="s">
        <v>1459</v>
      </c>
      <c r="G666" s="4" t="s">
        <v>687</v>
      </c>
      <c r="H666" s="4" t="s">
        <v>688</v>
      </c>
      <c r="I666" s="4" t="s">
        <v>689</v>
      </c>
      <c r="J666" s="4" t="s">
        <v>625</v>
      </c>
      <c r="K666" s="4" t="s">
        <v>626</v>
      </c>
      <c r="L666" s="4" t="s">
        <v>928</v>
      </c>
    </row>
    <row r="667" spans="1:12">
      <c r="A667" s="4">
        <v>666</v>
      </c>
      <c r="B667" s="4" t="s">
        <v>132</v>
      </c>
      <c r="C667" s="4" t="s">
        <v>685</v>
      </c>
      <c r="D667" s="4" t="s">
        <v>686</v>
      </c>
      <c r="E667" s="4" t="s">
        <v>1460</v>
      </c>
      <c r="F667" s="4" t="s">
        <v>1461</v>
      </c>
      <c r="G667" s="4" t="s">
        <v>687</v>
      </c>
      <c r="H667" s="4" t="s">
        <v>688</v>
      </c>
      <c r="I667" s="4" t="s">
        <v>689</v>
      </c>
      <c r="J667" s="4" t="s">
        <v>625</v>
      </c>
      <c r="K667" s="4" t="s">
        <v>626</v>
      </c>
      <c r="L667" s="4" t="s">
        <v>928</v>
      </c>
    </row>
    <row r="668" spans="1:12">
      <c r="A668" s="4">
        <v>667</v>
      </c>
      <c r="B668" s="4" t="s">
        <v>132</v>
      </c>
      <c r="C668" s="4" t="s">
        <v>685</v>
      </c>
      <c r="D668" s="4" t="s">
        <v>686</v>
      </c>
      <c r="E668" s="4" t="s">
        <v>1462</v>
      </c>
      <c r="F668" s="4" t="s">
        <v>1463</v>
      </c>
      <c r="G668" s="4" t="s">
        <v>687</v>
      </c>
      <c r="H668" s="4" t="s">
        <v>688</v>
      </c>
      <c r="I668" s="4" t="s">
        <v>689</v>
      </c>
      <c r="J668" s="4" t="s">
        <v>625</v>
      </c>
      <c r="K668" s="4" t="s">
        <v>626</v>
      </c>
      <c r="L668" s="4" t="s">
        <v>928</v>
      </c>
    </row>
    <row r="669" spans="1:12">
      <c r="A669" s="4">
        <v>668</v>
      </c>
      <c r="B669" s="4" t="s">
        <v>132</v>
      </c>
      <c r="C669" s="4" t="s">
        <v>685</v>
      </c>
      <c r="D669" s="4" t="s">
        <v>686</v>
      </c>
      <c r="E669" s="4" t="s">
        <v>685</v>
      </c>
      <c r="F669" s="4" t="s">
        <v>686</v>
      </c>
      <c r="G669" s="4" t="s">
        <v>687</v>
      </c>
      <c r="H669" s="4" t="s">
        <v>688</v>
      </c>
      <c r="I669" s="4" t="s">
        <v>689</v>
      </c>
      <c r="J669" s="4" t="s">
        <v>625</v>
      </c>
      <c r="K669" s="4" t="s">
        <v>626</v>
      </c>
      <c r="L669" s="4" t="s">
        <v>928</v>
      </c>
    </row>
    <row r="670" spans="1:12">
      <c r="A670" s="4">
        <v>669</v>
      </c>
      <c r="B670" s="4" t="s">
        <v>132</v>
      </c>
      <c r="C670" s="4" t="s">
        <v>685</v>
      </c>
      <c r="D670" s="4" t="s">
        <v>686</v>
      </c>
      <c r="E670" s="4" t="s">
        <v>685</v>
      </c>
      <c r="F670" s="4" t="s">
        <v>686</v>
      </c>
      <c r="G670" s="4" t="s">
        <v>811</v>
      </c>
      <c r="H670" s="4" t="s">
        <v>1650</v>
      </c>
      <c r="I670" s="4" t="s">
        <v>812</v>
      </c>
      <c r="J670" s="4" t="s">
        <v>813</v>
      </c>
      <c r="K670" s="4" t="s">
        <v>626</v>
      </c>
      <c r="L670" s="4" t="s">
        <v>928</v>
      </c>
    </row>
    <row r="671" spans="1:12">
      <c r="A671" s="4">
        <v>670</v>
      </c>
      <c r="B671" s="4" t="s">
        <v>132</v>
      </c>
      <c r="C671" s="4" t="s">
        <v>685</v>
      </c>
      <c r="D671" s="4" t="s">
        <v>686</v>
      </c>
      <c r="E671" s="4" t="s">
        <v>685</v>
      </c>
      <c r="F671" s="4" t="s">
        <v>686</v>
      </c>
      <c r="G671" s="4" t="s">
        <v>811</v>
      </c>
      <c r="H671" s="4" t="s">
        <v>1650</v>
      </c>
      <c r="I671" s="4" t="s">
        <v>812</v>
      </c>
      <c r="J671" s="4" t="s">
        <v>813</v>
      </c>
      <c r="K671" s="4" t="s">
        <v>786</v>
      </c>
      <c r="L671" s="4" t="s">
        <v>928</v>
      </c>
    </row>
    <row r="672" spans="1:12">
      <c r="A672" s="4">
        <v>671</v>
      </c>
      <c r="B672" s="4" t="s">
        <v>132</v>
      </c>
      <c r="C672" s="4" t="s">
        <v>685</v>
      </c>
      <c r="D672" s="4" t="s">
        <v>686</v>
      </c>
      <c r="E672" s="4" t="s">
        <v>1464</v>
      </c>
      <c r="F672" s="4" t="s">
        <v>1465</v>
      </c>
      <c r="G672" s="4" t="s">
        <v>687</v>
      </c>
      <c r="H672" s="4" t="s">
        <v>688</v>
      </c>
      <c r="I672" s="4" t="s">
        <v>689</v>
      </c>
      <c r="J672" s="4" t="s">
        <v>625</v>
      </c>
      <c r="K672" s="4" t="s">
        <v>626</v>
      </c>
      <c r="L672" s="4" t="s">
        <v>928</v>
      </c>
    </row>
    <row r="673" spans="1:12">
      <c r="A673" s="4">
        <v>672</v>
      </c>
      <c r="B673" s="4" t="s">
        <v>132</v>
      </c>
      <c r="C673" s="4" t="s">
        <v>627</v>
      </c>
      <c r="D673" s="4" t="s">
        <v>628</v>
      </c>
      <c r="E673" s="4" t="s">
        <v>627</v>
      </c>
      <c r="F673" s="4" t="s">
        <v>628</v>
      </c>
      <c r="G673" s="4" t="s">
        <v>795</v>
      </c>
      <c r="H673" s="4" t="s">
        <v>1649</v>
      </c>
      <c r="I673" s="4" t="s">
        <v>796</v>
      </c>
      <c r="J673" s="4" t="s">
        <v>652</v>
      </c>
      <c r="K673" s="4" t="s">
        <v>626</v>
      </c>
      <c r="L673" s="4" t="s">
        <v>928</v>
      </c>
    </row>
    <row r="674" spans="1:12">
      <c r="A674" s="4">
        <v>673</v>
      </c>
      <c r="B674" s="4" t="s">
        <v>132</v>
      </c>
      <c r="C674" s="4" t="s">
        <v>627</v>
      </c>
      <c r="D674" s="4" t="s">
        <v>628</v>
      </c>
      <c r="E674" s="4" t="s">
        <v>627</v>
      </c>
      <c r="F674" s="4" t="s">
        <v>628</v>
      </c>
      <c r="G674" s="4" t="s">
        <v>795</v>
      </c>
      <c r="H674" s="4" t="s">
        <v>1649</v>
      </c>
      <c r="I674" s="4" t="s">
        <v>796</v>
      </c>
      <c r="J674" s="4" t="s">
        <v>652</v>
      </c>
      <c r="K674" s="4" t="s">
        <v>786</v>
      </c>
      <c r="L674" s="4" t="s">
        <v>928</v>
      </c>
    </row>
    <row r="675" spans="1:12">
      <c r="A675" s="4">
        <v>674</v>
      </c>
      <c r="B675" s="4" t="s">
        <v>132</v>
      </c>
      <c r="C675" s="4" t="s">
        <v>627</v>
      </c>
      <c r="D675" s="4" t="s">
        <v>628</v>
      </c>
      <c r="E675" s="4" t="s">
        <v>627</v>
      </c>
      <c r="F675" s="4" t="s">
        <v>628</v>
      </c>
      <c r="G675" s="4" t="s">
        <v>629</v>
      </c>
      <c r="H675" s="4" t="s">
        <v>630</v>
      </c>
      <c r="I675" s="4" t="s">
        <v>631</v>
      </c>
      <c r="J675" s="4" t="s">
        <v>632</v>
      </c>
      <c r="K675" s="4" t="s">
        <v>626</v>
      </c>
      <c r="L675" s="4" t="s">
        <v>928</v>
      </c>
    </row>
    <row r="676" spans="1:12">
      <c r="A676" s="4">
        <v>675</v>
      </c>
      <c r="B676" s="4" t="s">
        <v>132</v>
      </c>
      <c r="C676" s="4" t="s">
        <v>627</v>
      </c>
      <c r="D676" s="4" t="s">
        <v>628</v>
      </c>
      <c r="E676" s="4" t="s">
        <v>627</v>
      </c>
      <c r="F676" s="4" t="s">
        <v>628</v>
      </c>
      <c r="G676" s="4" t="s">
        <v>675</v>
      </c>
      <c r="H676" s="4" t="s">
        <v>676</v>
      </c>
      <c r="I676" s="4" t="s">
        <v>677</v>
      </c>
      <c r="J676" s="4" t="s">
        <v>632</v>
      </c>
      <c r="K676" s="4" t="s">
        <v>626</v>
      </c>
      <c r="L676" s="4" t="s">
        <v>928</v>
      </c>
    </row>
    <row r="677" spans="1:12">
      <c r="A677" s="4">
        <v>676</v>
      </c>
      <c r="B677" s="4" t="s">
        <v>132</v>
      </c>
      <c r="C677" s="4" t="s">
        <v>627</v>
      </c>
      <c r="D677" s="4" t="s">
        <v>628</v>
      </c>
      <c r="E677" s="4" t="s">
        <v>627</v>
      </c>
      <c r="F677" s="4" t="s">
        <v>628</v>
      </c>
      <c r="G677" s="4" t="s">
        <v>675</v>
      </c>
      <c r="H677" s="4" t="s">
        <v>676</v>
      </c>
      <c r="I677" s="4" t="s">
        <v>677</v>
      </c>
      <c r="J677" s="4" t="s">
        <v>632</v>
      </c>
      <c r="K677" s="4" t="s">
        <v>786</v>
      </c>
      <c r="L677" s="4" t="s">
        <v>928</v>
      </c>
    </row>
    <row r="678" spans="1:12">
      <c r="A678" s="4">
        <v>677</v>
      </c>
      <c r="B678" s="4" t="s">
        <v>132</v>
      </c>
      <c r="C678" s="4" t="s">
        <v>627</v>
      </c>
      <c r="D678" s="4" t="s">
        <v>628</v>
      </c>
      <c r="E678" s="4" t="s">
        <v>627</v>
      </c>
      <c r="F678" s="4" t="s">
        <v>628</v>
      </c>
      <c r="G678" s="4" t="s">
        <v>1511</v>
      </c>
      <c r="H678" s="4" t="s">
        <v>1512</v>
      </c>
      <c r="I678" s="4" t="s">
        <v>1513</v>
      </c>
      <c r="J678" s="4" t="s">
        <v>653</v>
      </c>
      <c r="K678" s="4" t="s">
        <v>626</v>
      </c>
      <c r="L678" s="4" t="s">
        <v>928</v>
      </c>
    </row>
    <row r="679" spans="1:12">
      <c r="A679" s="4">
        <v>678</v>
      </c>
      <c r="B679" s="4" t="s">
        <v>132</v>
      </c>
      <c r="C679" s="4" t="s">
        <v>627</v>
      </c>
      <c r="D679" s="4" t="s">
        <v>628</v>
      </c>
      <c r="E679" s="4" t="s">
        <v>627</v>
      </c>
      <c r="F679" s="4" t="s">
        <v>628</v>
      </c>
      <c r="G679" s="4" t="s">
        <v>808</v>
      </c>
      <c r="H679" s="4" t="s">
        <v>809</v>
      </c>
      <c r="I679" s="4" t="s">
        <v>810</v>
      </c>
      <c r="J679" s="4" t="s">
        <v>632</v>
      </c>
      <c r="K679" s="4" t="s">
        <v>626</v>
      </c>
      <c r="L679" s="4" t="s">
        <v>928</v>
      </c>
    </row>
    <row r="680" spans="1:12">
      <c r="A680" s="4">
        <v>679</v>
      </c>
      <c r="B680" s="4" t="s">
        <v>132</v>
      </c>
      <c r="C680" s="4" t="s">
        <v>627</v>
      </c>
      <c r="D680" s="4" t="s">
        <v>628</v>
      </c>
      <c r="E680" s="4" t="s">
        <v>627</v>
      </c>
      <c r="F680" s="4" t="s">
        <v>628</v>
      </c>
      <c r="G680" s="4" t="s">
        <v>814</v>
      </c>
      <c r="H680" s="4" t="s">
        <v>488</v>
      </c>
      <c r="I680" s="4" t="s">
        <v>815</v>
      </c>
      <c r="J680" s="4" t="s">
        <v>653</v>
      </c>
      <c r="K680" s="4" t="s">
        <v>626</v>
      </c>
      <c r="L680" s="4" t="s">
        <v>928</v>
      </c>
    </row>
    <row r="681" spans="1:12">
      <c r="A681" s="4">
        <v>680</v>
      </c>
      <c r="B681" s="4" t="s">
        <v>132</v>
      </c>
      <c r="C681" s="4" t="s">
        <v>627</v>
      </c>
      <c r="D681" s="4" t="s">
        <v>628</v>
      </c>
      <c r="E681" s="4" t="s">
        <v>627</v>
      </c>
      <c r="F681" s="4" t="s">
        <v>628</v>
      </c>
      <c r="G681" s="4" t="s">
        <v>821</v>
      </c>
      <c r="H681" s="4" t="s">
        <v>822</v>
      </c>
      <c r="I681" s="4" t="s">
        <v>823</v>
      </c>
      <c r="J681" s="4" t="s">
        <v>632</v>
      </c>
      <c r="K681" s="4" t="s">
        <v>626</v>
      </c>
      <c r="L681" s="4" t="s">
        <v>928</v>
      </c>
    </row>
    <row r="682" spans="1:12">
      <c r="A682" s="4">
        <v>681</v>
      </c>
      <c r="B682" s="4" t="s">
        <v>132</v>
      </c>
      <c r="C682" s="4" t="s">
        <v>627</v>
      </c>
      <c r="D682" s="4" t="s">
        <v>628</v>
      </c>
      <c r="E682" s="4" t="s">
        <v>627</v>
      </c>
      <c r="F682" s="4" t="s">
        <v>628</v>
      </c>
      <c r="G682" s="4" t="s">
        <v>1651</v>
      </c>
      <c r="H682" s="4" t="s">
        <v>1652</v>
      </c>
      <c r="I682" s="4" t="s">
        <v>1653</v>
      </c>
      <c r="J682" s="4" t="s">
        <v>632</v>
      </c>
      <c r="K682" s="4" t="s">
        <v>626</v>
      </c>
      <c r="L682" s="4" t="s">
        <v>928</v>
      </c>
    </row>
    <row r="683" spans="1:12">
      <c r="A683" s="4">
        <v>682</v>
      </c>
      <c r="B683" s="4" t="s">
        <v>132</v>
      </c>
      <c r="C683" s="4" t="s">
        <v>627</v>
      </c>
      <c r="D683" s="4" t="s">
        <v>628</v>
      </c>
      <c r="E683" s="4" t="s">
        <v>627</v>
      </c>
      <c r="F683" s="4" t="s">
        <v>628</v>
      </c>
      <c r="G683" s="4" t="s">
        <v>903</v>
      </c>
      <c r="H683" s="4" t="s">
        <v>904</v>
      </c>
      <c r="I683" s="4" t="s">
        <v>905</v>
      </c>
      <c r="J683" s="4" t="s">
        <v>632</v>
      </c>
      <c r="K683" s="4" t="s">
        <v>626</v>
      </c>
      <c r="L683" s="4" t="s">
        <v>928</v>
      </c>
    </row>
    <row r="684" spans="1:12">
      <c r="A684" s="4">
        <v>683</v>
      </c>
      <c r="B684" s="4" t="s">
        <v>132</v>
      </c>
      <c r="C684" s="4" t="s">
        <v>876</v>
      </c>
      <c r="D684" s="4" t="s">
        <v>877</v>
      </c>
      <c r="E684" s="4" t="s">
        <v>876</v>
      </c>
      <c r="F684" s="4" t="s">
        <v>877</v>
      </c>
      <c r="G684" s="4" t="s">
        <v>795</v>
      </c>
      <c r="H684" s="4" t="s">
        <v>1649</v>
      </c>
      <c r="I684" s="4" t="s">
        <v>796</v>
      </c>
      <c r="J684" s="4" t="s">
        <v>652</v>
      </c>
      <c r="K684" s="4" t="s">
        <v>626</v>
      </c>
      <c r="L684" s="4" t="s">
        <v>928</v>
      </c>
    </row>
    <row r="685" spans="1:12">
      <c r="A685" s="4">
        <v>684</v>
      </c>
      <c r="B685" s="4" t="s">
        <v>132</v>
      </c>
      <c r="C685" s="4" t="s">
        <v>876</v>
      </c>
      <c r="D685" s="4" t="s">
        <v>877</v>
      </c>
      <c r="E685" s="4" t="s">
        <v>876</v>
      </c>
      <c r="F685" s="4" t="s">
        <v>877</v>
      </c>
      <c r="G685" s="4" t="s">
        <v>1654</v>
      </c>
      <c r="H685" s="4" t="s">
        <v>1655</v>
      </c>
      <c r="I685" s="4" t="s">
        <v>1656</v>
      </c>
      <c r="J685" s="4" t="s">
        <v>768</v>
      </c>
      <c r="K685" s="4" t="s">
        <v>626</v>
      </c>
      <c r="L685" s="4" t="s">
        <v>928</v>
      </c>
    </row>
    <row r="686" spans="1:12">
      <c r="A686" s="4">
        <v>685</v>
      </c>
      <c r="B686" s="4" t="s">
        <v>132</v>
      </c>
      <c r="C686" s="4" t="s">
        <v>876</v>
      </c>
      <c r="D686" s="4" t="s">
        <v>877</v>
      </c>
      <c r="E686" s="4" t="s">
        <v>876</v>
      </c>
      <c r="F686" s="4" t="s">
        <v>877</v>
      </c>
      <c r="G686" s="4" t="s">
        <v>1654</v>
      </c>
      <c r="H686" s="4" t="s">
        <v>1655</v>
      </c>
      <c r="I686" s="4" t="s">
        <v>1656</v>
      </c>
      <c r="J686" s="4" t="s">
        <v>768</v>
      </c>
      <c r="K686" s="4" t="s">
        <v>786</v>
      </c>
      <c r="L686" s="4" t="s">
        <v>928</v>
      </c>
    </row>
    <row r="687" spans="1:12">
      <c r="A687" s="4">
        <v>686</v>
      </c>
      <c r="B687" s="4" t="s">
        <v>132</v>
      </c>
      <c r="C687" s="4" t="s">
        <v>876</v>
      </c>
      <c r="D687" s="4" t="s">
        <v>877</v>
      </c>
      <c r="E687" s="4" t="s">
        <v>876</v>
      </c>
      <c r="F687" s="4" t="s">
        <v>877</v>
      </c>
      <c r="G687" s="4" t="s">
        <v>878</v>
      </c>
      <c r="H687" s="4" t="s">
        <v>1514</v>
      </c>
      <c r="I687" s="4" t="s">
        <v>879</v>
      </c>
      <c r="J687" s="4" t="s">
        <v>768</v>
      </c>
      <c r="K687" s="4" t="s">
        <v>626</v>
      </c>
      <c r="L687" s="4" t="s">
        <v>928</v>
      </c>
    </row>
    <row r="688" spans="1:12">
      <c r="A688" s="4">
        <v>687</v>
      </c>
      <c r="B688" s="4" t="s">
        <v>132</v>
      </c>
      <c r="C688" s="4" t="s">
        <v>647</v>
      </c>
      <c r="D688" s="4" t="s">
        <v>648</v>
      </c>
      <c r="E688" s="4" t="s">
        <v>647</v>
      </c>
      <c r="F688" s="4" t="s">
        <v>648</v>
      </c>
      <c r="G688" s="4" t="s">
        <v>784</v>
      </c>
      <c r="H688" s="4" t="s">
        <v>1515</v>
      </c>
      <c r="I688" s="4" t="s">
        <v>785</v>
      </c>
      <c r="J688" s="4" t="s">
        <v>652</v>
      </c>
      <c r="K688" s="4" t="s">
        <v>786</v>
      </c>
      <c r="L688" s="4" t="s">
        <v>928</v>
      </c>
    </row>
    <row r="689" spans="1:12">
      <c r="A689" s="4">
        <v>688</v>
      </c>
      <c r="B689" s="4" t="s">
        <v>132</v>
      </c>
      <c r="C689" s="4" t="s">
        <v>647</v>
      </c>
      <c r="D689" s="4" t="s">
        <v>648</v>
      </c>
      <c r="E689" s="4" t="s">
        <v>647</v>
      </c>
      <c r="F689" s="4" t="s">
        <v>648</v>
      </c>
      <c r="G689" s="4" t="s">
        <v>1500</v>
      </c>
      <c r="H689" s="4" t="s">
        <v>1486</v>
      </c>
      <c r="I689" s="4" t="s">
        <v>1487</v>
      </c>
      <c r="J689" s="4" t="s">
        <v>1501</v>
      </c>
      <c r="K689" s="4" t="s">
        <v>626</v>
      </c>
      <c r="L689" s="4" t="s">
        <v>928</v>
      </c>
    </row>
    <row r="690" spans="1:12">
      <c r="A690" s="4">
        <v>689</v>
      </c>
      <c r="B690" s="4" t="s">
        <v>132</v>
      </c>
      <c r="C690" s="4" t="s">
        <v>647</v>
      </c>
      <c r="D690" s="4" t="s">
        <v>648</v>
      </c>
      <c r="E690" s="4" t="s">
        <v>647</v>
      </c>
      <c r="F690" s="4" t="s">
        <v>648</v>
      </c>
      <c r="G690" s="4" t="s">
        <v>795</v>
      </c>
      <c r="H690" s="4" t="s">
        <v>1649</v>
      </c>
      <c r="I690" s="4" t="s">
        <v>796</v>
      </c>
      <c r="J690" s="4" t="s">
        <v>652</v>
      </c>
      <c r="K690" s="4" t="s">
        <v>626</v>
      </c>
      <c r="L690" s="4" t="s">
        <v>928</v>
      </c>
    </row>
    <row r="691" spans="1:12">
      <c r="A691" s="4">
        <v>690</v>
      </c>
      <c r="B691" s="4" t="s">
        <v>132</v>
      </c>
      <c r="C691" s="4" t="s">
        <v>647</v>
      </c>
      <c r="D691" s="4" t="s">
        <v>648</v>
      </c>
      <c r="E691" s="4" t="s">
        <v>647</v>
      </c>
      <c r="F691" s="4" t="s">
        <v>648</v>
      </c>
      <c r="G691" s="4" t="s">
        <v>1489</v>
      </c>
      <c r="H691" s="4" t="s">
        <v>1490</v>
      </c>
      <c r="I691" s="4" t="s">
        <v>1491</v>
      </c>
      <c r="J691" s="4" t="s">
        <v>652</v>
      </c>
      <c r="K691" s="4" t="s">
        <v>786</v>
      </c>
      <c r="L691" s="4" t="s">
        <v>928</v>
      </c>
    </row>
    <row r="692" spans="1:12">
      <c r="A692" s="4">
        <v>691</v>
      </c>
      <c r="B692" s="4" t="s">
        <v>132</v>
      </c>
      <c r="C692" s="4" t="s">
        <v>647</v>
      </c>
      <c r="D692" s="4" t="s">
        <v>648</v>
      </c>
      <c r="E692" s="4" t="s">
        <v>647</v>
      </c>
      <c r="F692" s="4" t="s">
        <v>648</v>
      </c>
      <c r="G692" s="4" t="s">
        <v>799</v>
      </c>
      <c r="H692" s="4" t="s">
        <v>1492</v>
      </c>
      <c r="I692" s="4" t="s">
        <v>800</v>
      </c>
      <c r="J692" s="4" t="s">
        <v>652</v>
      </c>
      <c r="K692" s="4" t="s">
        <v>626</v>
      </c>
      <c r="L692" s="4" t="s">
        <v>928</v>
      </c>
    </row>
    <row r="693" spans="1:12">
      <c r="A693" s="4">
        <v>692</v>
      </c>
      <c r="B693" s="4" t="s">
        <v>132</v>
      </c>
      <c r="C693" s="4" t="s">
        <v>647</v>
      </c>
      <c r="D693" s="4" t="s">
        <v>648</v>
      </c>
      <c r="E693" s="4" t="s">
        <v>647</v>
      </c>
      <c r="F693" s="4" t="s">
        <v>648</v>
      </c>
      <c r="G693" s="4" t="s">
        <v>1516</v>
      </c>
      <c r="H693" s="4" t="s">
        <v>1517</v>
      </c>
      <c r="I693" s="4" t="s">
        <v>1518</v>
      </c>
      <c r="J693" s="4" t="s">
        <v>652</v>
      </c>
      <c r="K693" s="4" t="s">
        <v>786</v>
      </c>
      <c r="L693" s="4" t="s">
        <v>928</v>
      </c>
    </row>
    <row r="694" spans="1:12">
      <c r="A694" s="4">
        <v>693</v>
      </c>
      <c r="B694" s="4" t="s">
        <v>132</v>
      </c>
      <c r="C694" s="4" t="s">
        <v>647</v>
      </c>
      <c r="D694" s="4" t="s">
        <v>648</v>
      </c>
      <c r="E694" s="4" t="s">
        <v>647</v>
      </c>
      <c r="F694" s="4" t="s">
        <v>648</v>
      </c>
      <c r="G694" s="4" t="s">
        <v>649</v>
      </c>
      <c r="H694" s="4" t="s">
        <v>650</v>
      </c>
      <c r="I694" s="4" t="s">
        <v>651</v>
      </c>
      <c r="J694" s="4" t="s">
        <v>652</v>
      </c>
      <c r="K694" s="4" t="s">
        <v>626</v>
      </c>
      <c r="L694" s="4" t="s">
        <v>928</v>
      </c>
    </row>
    <row r="695" spans="1:12">
      <c r="A695" s="4">
        <v>694</v>
      </c>
      <c r="B695" s="4" t="s">
        <v>132</v>
      </c>
      <c r="C695" s="4" t="s">
        <v>647</v>
      </c>
      <c r="D695" s="4" t="s">
        <v>648</v>
      </c>
      <c r="E695" s="4" t="s">
        <v>647</v>
      </c>
      <c r="F695" s="4" t="s">
        <v>648</v>
      </c>
      <c r="G695" s="4" t="s">
        <v>787</v>
      </c>
      <c r="H695" s="4" t="s">
        <v>788</v>
      </c>
      <c r="I695" s="4" t="s">
        <v>789</v>
      </c>
      <c r="J695" s="4" t="s">
        <v>790</v>
      </c>
      <c r="K695" s="4" t="s">
        <v>786</v>
      </c>
      <c r="L695" s="4" t="s">
        <v>928</v>
      </c>
    </row>
    <row r="696" spans="1:12">
      <c r="A696" s="4">
        <v>695</v>
      </c>
      <c r="B696" s="4" t="s">
        <v>132</v>
      </c>
      <c r="C696" s="4" t="s">
        <v>647</v>
      </c>
      <c r="D696" s="4" t="s">
        <v>648</v>
      </c>
      <c r="E696" s="4" t="s">
        <v>647</v>
      </c>
      <c r="F696" s="4" t="s">
        <v>648</v>
      </c>
      <c r="G696" s="4" t="s">
        <v>1657</v>
      </c>
      <c r="H696" s="4" t="s">
        <v>1658</v>
      </c>
      <c r="I696" s="4" t="s">
        <v>1659</v>
      </c>
      <c r="J696" s="4" t="s">
        <v>652</v>
      </c>
      <c r="K696" s="4" t="s">
        <v>786</v>
      </c>
      <c r="L696" s="4" t="s">
        <v>928</v>
      </c>
    </row>
    <row r="697" spans="1:12">
      <c r="A697" s="4">
        <v>696</v>
      </c>
      <c r="B697" s="4" t="s">
        <v>132</v>
      </c>
      <c r="C697" s="4" t="s">
        <v>647</v>
      </c>
      <c r="D697" s="4" t="s">
        <v>648</v>
      </c>
      <c r="E697" s="4" t="s">
        <v>647</v>
      </c>
      <c r="F697" s="4" t="s">
        <v>648</v>
      </c>
      <c r="G697" s="4" t="s">
        <v>1660</v>
      </c>
      <c r="H697" s="4" t="s">
        <v>1661</v>
      </c>
      <c r="I697" s="4" t="s">
        <v>1662</v>
      </c>
      <c r="J697" s="4" t="s">
        <v>1663</v>
      </c>
      <c r="K697" s="4" t="s">
        <v>626</v>
      </c>
      <c r="L697" s="4" t="s">
        <v>928</v>
      </c>
    </row>
    <row r="698" spans="1:12">
      <c r="A698" s="4">
        <v>697</v>
      </c>
      <c r="B698" s="4" t="s">
        <v>132</v>
      </c>
      <c r="C698" s="4" t="s">
        <v>647</v>
      </c>
      <c r="D698" s="4" t="s">
        <v>648</v>
      </c>
      <c r="E698" s="4" t="s">
        <v>647</v>
      </c>
      <c r="F698" s="4" t="s">
        <v>648</v>
      </c>
      <c r="G698" s="4" t="s">
        <v>1660</v>
      </c>
      <c r="H698" s="4" t="s">
        <v>1661</v>
      </c>
      <c r="I698" s="4" t="s">
        <v>1662</v>
      </c>
      <c r="J698" s="4" t="s">
        <v>1663</v>
      </c>
      <c r="K698" s="4" t="s">
        <v>786</v>
      </c>
      <c r="L698" s="4" t="s">
        <v>928</v>
      </c>
    </row>
    <row r="699" spans="1:12">
      <c r="A699" s="4">
        <v>698</v>
      </c>
      <c r="B699" s="4" t="s">
        <v>132</v>
      </c>
      <c r="C699" s="4" t="s">
        <v>647</v>
      </c>
      <c r="D699" s="4" t="s">
        <v>648</v>
      </c>
      <c r="E699" s="4" t="s">
        <v>647</v>
      </c>
      <c r="F699" s="4" t="s">
        <v>648</v>
      </c>
      <c r="G699" s="4" t="s">
        <v>882</v>
      </c>
      <c r="H699" s="4" t="s">
        <v>883</v>
      </c>
      <c r="I699" s="4" t="s">
        <v>884</v>
      </c>
      <c r="J699" s="4" t="s">
        <v>652</v>
      </c>
      <c r="K699" s="4" t="s">
        <v>626</v>
      </c>
      <c r="L699" s="4" t="s">
        <v>928</v>
      </c>
    </row>
    <row r="700" spans="1:12">
      <c r="A700" s="4">
        <v>699</v>
      </c>
      <c r="B700" s="4" t="s">
        <v>132</v>
      </c>
      <c r="C700" s="4" t="s">
        <v>647</v>
      </c>
      <c r="D700" s="4" t="s">
        <v>648</v>
      </c>
      <c r="E700" s="4" t="s">
        <v>647</v>
      </c>
      <c r="F700" s="4" t="s">
        <v>648</v>
      </c>
      <c r="G700" s="4" t="s">
        <v>882</v>
      </c>
      <c r="H700" s="4" t="s">
        <v>883</v>
      </c>
      <c r="I700" s="4" t="s">
        <v>884</v>
      </c>
      <c r="J700" s="4" t="s">
        <v>652</v>
      </c>
      <c r="K700" s="4" t="s">
        <v>786</v>
      </c>
      <c r="L700" s="4" t="s">
        <v>928</v>
      </c>
    </row>
    <row r="701" spans="1:12">
      <c r="A701" s="4">
        <v>700</v>
      </c>
      <c r="B701" s="4" t="s">
        <v>132</v>
      </c>
      <c r="C701" s="4" t="s">
        <v>647</v>
      </c>
      <c r="D701" s="4" t="s">
        <v>648</v>
      </c>
      <c r="E701" s="4" t="s">
        <v>647</v>
      </c>
      <c r="F701" s="4" t="s">
        <v>648</v>
      </c>
      <c r="G701" s="4" t="s">
        <v>1664</v>
      </c>
      <c r="H701" s="4" t="s">
        <v>1538</v>
      </c>
      <c r="I701" s="4" t="s">
        <v>801</v>
      </c>
      <c r="J701" s="4" t="s">
        <v>1665</v>
      </c>
      <c r="K701" s="4" t="s">
        <v>786</v>
      </c>
      <c r="L701" s="4" t="s">
        <v>928</v>
      </c>
    </row>
    <row r="702" spans="1:12">
      <c r="A702" s="4">
        <v>701</v>
      </c>
      <c r="B702" s="4" t="s">
        <v>132</v>
      </c>
      <c r="C702" s="4" t="s">
        <v>647</v>
      </c>
      <c r="D702" s="4" t="s">
        <v>648</v>
      </c>
      <c r="E702" s="4" t="s">
        <v>647</v>
      </c>
      <c r="F702" s="4" t="s">
        <v>648</v>
      </c>
      <c r="G702" s="4" t="s">
        <v>908</v>
      </c>
      <c r="H702" s="4" t="s">
        <v>1538</v>
      </c>
      <c r="I702" s="4" t="s">
        <v>801</v>
      </c>
      <c r="J702" s="4" t="s">
        <v>1539</v>
      </c>
      <c r="K702" s="4" t="s">
        <v>786</v>
      </c>
      <c r="L702" s="4" t="s">
        <v>928</v>
      </c>
    </row>
    <row r="703" spans="1:12">
      <c r="A703" s="4">
        <v>702</v>
      </c>
      <c r="B703" s="4" t="s">
        <v>132</v>
      </c>
      <c r="C703" s="4" t="s">
        <v>647</v>
      </c>
      <c r="D703" s="4" t="s">
        <v>648</v>
      </c>
      <c r="E703" s="4" t="s">
        <v>647</v>
      </c>
      <c r="F703" s="4" t="s">
        <v>648</v>
      </c>
      <c r="G703" s="4" t="s">
        <v>1493</v>
      </c>
      <c r="H703" s="4" t="s">
        <v>1519</v>
      </c>
      <c r="I703" s="4" t="s">
        <v>1494</v>
      </c>
      <c r="J703" s="4" t="s">
        <v>652</v>
      </c>
      <c r="K703" s="4" t="s">
        <v>626</v>
      </c>
      <c r="L703" s="4" t="s">
        <v>928</v>
      </c>
    </row>
    <row r="704" spans="1:12">
      <c r="A704" s="4">
        <v>703</v>
      </c>
      <c r="B704" s="4" t="s">
        <v>132</v>
      </c>
      <c r="C704" s="4" t="s">
        <v>647</v>
      </c>
      <c r="D704" s="4" t="s">
        <v>648</v>
      </c>
      <c r="E704" s="4" t="s">
        <v>647</v>
      </c>
      <c r="F704" s="4" t="s">
        <v>648</v>
      </c>
      <c r="G704" s="4" t="s">
        <v>1493</v>
      </c>
      <c r="H704" s="4" t="s">
        <v>1519</v>
      </c>
      <c r="I704" s="4" t="s">
        <v>1494</v>
      </c>
      <c r="J704" s="4" t="s">
        <v>652</v>
      </c>
      <c r="K704" s="4" t="s">
        <v>786</v>
      </c>
      <c r="L704" s="4" t="s">
        <v>928</v>
      </c>
    </row>
    <row r="705" spans="1:12">
      <c r="A705" s="4">
        <v>704</v>
      </c>
      <c r="B705" s="4" t="s">
        <v>132</v>
      </c>
      <c r="C705" s="4" t="s">
        <v>647</v>
      </c>
      <c r="D705" s="4" t="s">
        <v>648</v>
      </c>
      <c r="E705" s="4" t="s">
        <v>647</v>
      </c>
      <c r="F705" s="4" t="s">
        <v>648</v>
      </c>
      <c r="G705" s="4" t="s">
        <v>909</v>
      </c>
      <c r="H705" s="4" t="s">
        <v>910</v>
      </c>
      <c r="I705" s="4" t="s">
        <v>486</v>
      </c>
      <c r="J705" s="4" t="s">
        <v>911</v>
      </c>
      <c r="K705" s="4" t="s">
        <v>626</v>
      </c>
      <c r="L705" s="4" t="s">
        <v>928</v>
      </c>
    </row>
    <row r="706" spans="1:12">
      <c r="A706" s="4">
        <v>705</v>
      </c>
      <c r="B706" s="4" t="s">
        <v>132</v>
      </c>
      <c r="C706" s="4" t="s">
        <v>647</v>
      </c>
      <c r="D706" s="4" t="s">
        <v>648</v>
      </c>
      <c r="E706" s="4" t="s">
        <v>647</v>
      </c>
      <c r="F706" s="4" t="s">
        <v>648</v>
      </c>
      <c r="G706" s="4" t="s">
        <v>909</v>
      </c>
      <c r="H706" s="4" t="s">
        <v>910</v>
      </c>
      <c r="I706" s="4" t="s">
        <v>486</v>
      </c>
      <c r="J706" s="4" t="s">
        <v>911</v>
      </c>
      <c r="K706" s="4" t="s">
        <v>786</v>
      </c>
      <c r="L706" s="4" t="s">
        <v>928</v>
      </c>
    </row>
    <row r="707" spans="1:12">
      <c r="A707" s="4">
        <v>706</v>
      </c>
      <c r="B707" s="4" t="s">
        <v>132</v>
      </c>
      <c r="C707" s="4" t="s">
        <v>647</v>
      </c>
      <c r="D707" s="4" t="s">
        <v>648</v>
      </c>
      <c r="E707" s="4" t="s">
        <v>647</v>
      </c>
      <c r="F707" s="4" t="s">
        <v>648</v>
      </c>
      <c r="G707" s="4" t="s">
        <v>920</v>
      </c>
      <c r="H707" s="4" t="s">
        <v>921</v>
      </c>
      <c r="I707" s="4" t="s">
        <v>665</v>
      </c>
      <c r="J707" s="4" t="s">
        <v>802</v>
      </c>
      <c r="K707" s="4" t="s">
        <v>626</v>
      </c>
      <c r="L707" s="4" t="s">
        <v>928</v>
      </c>
    </row>
    <row r="708" spans="1:12">
      <c r="A708" s="4">
        <v>707</v>
      </c>
      <c r="B708" s="4" t="s">
        <v>132</v>
      </c>
      <c r="C708" s="4" t="s">
        <v>647</v>
      </c>
      <c r="D708" s="4" t="s">
        <v>648</v>
      </c>
      <c r="E708" s="4" t="s">
        <v>647</v>
      </c>
      <c r="F708" s="4" t="s">
        <v>648</v>
      </c>
      <c r="G708" s="4" t="s">
        <v>922</v>
      </c>
      <c r="H708" s="4" t="s">
        <v>923</v>
      </c>
      <c r="I708" s="4" t="s">
        <v>924</v>
      </c>
      <c r="J708" s="4" t="s">
        <v>652</v>
      </c>
      <c r="K708" s="4" t="s">
        <v>626</v>
      </c>
      <c r="L708" s="4" t="s">
        <v>928</v>
      </c>
    </row>
    <row r="709" spans="1:12">
      <c r="A709" s="4">
        <v>708</v>
      </c>
      <c r="B709" s="4" t="s">
        <v>132</v>
      </c>
      <c r="C709" s="4" t="s">
        <v>647</v>
      </c>
      <c r="D709" s="4" t="s">
        <v>648</v>
      </c>
      <c r="E709" s="4" t="s">
        <v>647</v>
      </c>
      <c r="F709" s="4" t="s">
        <v>648</v>
      </c>
      <c r="G709" s="4" t="s">
        <v>1638</v>
      </c>
      <c r="H709" s="4" t="s">
        <v>1639</v>
      </c>
      <c r="I709" s="4" t="s">
        <v>1531</v>
      </c>
      <c r="J709" s="4" t="s">
        <v>1640</v>
      </c>
      <c r="K709" s="4" t="s">
        <v>626</v>
      </c>
      <c r="L709" s="4" t="s">
        <v>928</v>
      </c>
    </row>
    <row r="710" spans="1:12">
      <c r="A710" s="4">
        <v>709</v>
      </c>
      <c r="B710" s="4" t="s">
        <v>132</v>
      </c>
      <c r="C710" s="4" t="s">
        <v>647</v>
      </c>
      <c r="D710" s="4" t="s">
        <v>648</v>
      </c>
      <c r="E710" s="4" t="s">
        <v>647</v>
      </c>
      <c r="F710" s="4" t="s">
        <v>648</v>
      </c>
      <c r="G710" s="4" t="s">
        <v>1530</v>
      </c>
      <c r="H710" s="4" t="s">
        <v>1621</v>
      </c>
      <c r="I710" s="4" t="s">
        <v>1531</v>
      </c>
      <c r="J710" s="4" t="s">
        <v>1532</v>
      </c>
      <c r="K710" s="4" t="s">
        <v>626</v>
      </c>
      <c r="L710" s="4" t="s">
        <v>928</v>
      </c>
    </row>
    <row r="711" spans="1:12">
      <c r="A711" s="4">
        <v>710</v>
      </c>
      <c r="B711" s="4" t="s">
        <v>132</v>
      </c>
      <c r="C711" s="4" t="s">
        <v>647</v>
      </c>
      <c r="D711" s="4" t="s">
        <v>648</v>
      </c>
      <c r="E711" s="4" t="s">
        <v>647</v>
      </c>
      <c r="F711" s="4" t="s">
        <v>648</v>
      </c>
      <c r="G711" s="4" t="s">
        <v>1530</v>
      </c>
      <c r="H711" s="4" t="s">
        <v>1621</v>
      </c>
      <c r="I711" s="4" t="s">
        <v>1531</v>
      </c>
      <c r="J711" s="4" t="s">
        <v>1532</v>
      </c>
      <c r="K711" s="4" t="s">
        <v>786</v>
      </c>
      <c r="L711" s="4" t="s">
        <v>928</v>
      </c>
    </row>
    <row r="712" spans="1:12">
      <c r="A712" s="4">
        <v>711</v>
      </c>
      <c r="B712" s="4" t="s">
        <v>132</v>
      </c>
      <c r="C712" s="4" t="s">
        <v>690</v>
      </c>
      <c r="D712" s="4" t="s">
        <v>691</v>
      </c>
      <c r="E712" s="4" t="s">
        <v>690</v>
      </c>
      <c r="F712" s="4" t="s">
        <v>691</v>
      </c>
      <c r="G712" s="4" t="s">
        <v>692</v>
      </c>
      <c r="H712" s="4" t="s">
        <v>1540</v>
      </c>
      <c r="I712" s="4" t="s">
        <v>693</v>
      </c>
      <c r="J712" s="4" t="s">
        <v>632</v>
      </c>
      <c r="K712" s="4" t="s">
        <v>626</v>
      </c>
      <c r="L712" s="4" t="s">
        <v>928</v>
      </c>
    </row>
    <row r="713" spans="1:12">
      <c r="A713" s="4">
        <v>712</v>
      </c>
      <c r="B713" s="4" t="s">
        <v>132</v>
      </c>
      <c r="C713" s="4" t="s">
        <v>690</v>
      </c>
      <c r="D713" s="4" t="s">
        <v>691</v>
      </c>
      <c r="E713" s="4" t="s">
        <v>690</v>
      </c>
      <c r="F713" s="4" t="s">
        <v>691</v>
      </c>
      <c r="G713" s="4" t="s">
        <v>683</v>
      </c>
      <c r="H713" s="4" t="s">
        <v>1537</v>
      </c>
      <c r="I713" s="4" t="s">
        <v>684</v>
      </c>
      <c r="J713" s="4" t="s">
        <v>632</v>
      </c>
      <c r="K713" s="4" t="s">
        <v>626</v>
      </c>
      <c r="L713" s="4" t="s">
        <v>928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86"/>
  </cols>
  <sheetData/>
  <sheetProtection formatColumns="0" formatRows="0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0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72"/>
  <sheetViews>
    <sheetView showGridLines="0" zoomScaleNormal="100" workbookViewId="0"/>
  </sheetViews>
  <sheetFormatPr defaultRowHeight="11.25"/>
  <cols>
    <col min="1" max="1" width="30.7109375" style="13" customWidth="1"/>
    <col min="2" max="2" width="80.7109375" style="13" customWidth="1"/>
    <col min="3" max="3" width="30.7109375" style="13" customWidth="1"/>
    <col min="4" max="16384" width="9.140625" style="12"/>
  </cols>
  <sheetData>
    <row r="1" spans="1:4" ht="24" customHeight="1" thickBot="1">
      <c r="A1" s="10" t="s">
        <v>30</v>
      </c>
      <c r="B1" s="10" t="s">
        <v>31</v>
      </c>
      <c r="C1" s="10" t="s">
        <v>32</v>
      </c>
      <c r="D1" s="11"/>
    </row>
    <row r="2" spans="1:4" ht="12" thickTop="1"/>
    <row r="3" spans="1:4">
      <c r="A3" s="319">
        <v>42116.497256944444</v>
      </c>
      <c r="B3" s="13" t="s">
        <v>616</v>
      </c>
      <c r="C3" s="13" t="s">
        <v>617</v>
      </c>
    </row>
    <row r="4" spans="1:4">
      <c r="A4" s="319">
        <v>42116.497256944444</v>
      </c>
      <c r="B4" s="13" t="s">
        <v>618</v>
      </c>
      <c r="C4" s="13" t="s">
        <v>617</v>
      </c>
    </row>
    <row r="5" spans="1:4">
      <c r="A5" s="319">
        <v>42116.620995370373</v>
      </c>
      <c r="B5" s="13" t="s">
        <v>616</v>
      </c>
      <c r="C5" s="13" t="s">
        <v>617</v>
      </c>
    </row>
    <row r="6" spans="1:4">
      <c r="A6" s="319">
        <v>42116.620995370373</v>
      </c>
      <c r="B6" s="13" t="s">
        <v>618</v>
      </c>
      <c r="C6" s="13" t="s">
        <v>617</v>
      </c>
    </row>
    <row r="7" spans="1:4">
      <c r="A7" s="319">
        <v>42116.662581018521</v>
      </c>
      <c r="B7" s="13" t="s">
        <v>616</v>
      </c>
      <c r="C7" s="13" t="s">
        <v>617</v>
      </c>
    </row>
    <row r="8" spans="1:4">
      <c r="A8" s="319">
        <v>42116.662581018521</v>
      </c>
      <c r="B8" s="13" t="s">
        <v>618</v>
      </c>
      <c r="C8" s="13" t="s">
        <v>617</v>
      </c>
    </row>
    <row r="9" spans="1:4">
      <c r="A9" s="319">
        <v>42116.688275462962</v>
      </c>
      <c r="B9" s="13" t="s">
        <v>616</v>
      </c>
      <c r="C9" s="13" t="s">
        <v>617</v>
      </c>
    </row>
    <row r="10" spans="1:4">
      <c r="A10" s="319">
        <v>42116.688275462962</v>
      </c>
      <c r="B10" s="13" t="s">
        <v>618</v>
      </c>
      <c r="C10" s="13" t="s">
        <v>617</v>
      </c>
    </row>
    <row r="11" spans="1:4">
      <c r="A11" s="319">
        <v>42116.697395833333</v>
      </c>
      <c r="B11" s="13" t="s">
        <v>616</v>
      </c>
      <c r="C11" s="13" t="s">
        <v>617</v>
      </c>
    </row>
    <row r="12" spans="1:4">
      <c r="A12" s="319">
        <v>42116.69740740741</v>
      </c>
      <c r="B12" s="13" t="s">
        <v>618</v>
      </c>
      <c r="C12" s="13" t="s">
        <v>617</v>
      </c>
    </row>
    <row r="13" spans="1:4">
      <c r="A13" s="319">
        <v>42117.353807870371</v>
      </c>
      <c r="B13" s="13" t="s">
        <v>616</v>
      </c>
      <c r="C13" s="13" t="s">
        <v>617</v>
      </c>
    </row>
    <row r="14" spans="1:4">
      <c r="A14" s="319">
        <v>42117.353819444441</v>
      </c>
      <c r="B14" s="13" t="s">
        <v>618</v>
      </c>
      <c r="C14" s="13" t="s">
        <v>617</v>
      </c>
    </row>
    <row r="15" spans="1:4">
      <c r="A15" s="319">
        <v>42117.423611111109</v>
      </c>
      <c r="B15" s="13" t="s">
        <v>616</v>
      </c>
      <c r="C15" s="13" t="s">
        <v>617</v>
      </c>
    </row>
    <row r="16" spans="1:4">
      <c r="A16" s="319">
        <v>42117.423611111109</v>
      </c>
      <c r="B16" s="13" t="s">
        <v>618</v>
      </c>
      <c r="C16" s="13" t="s">
        <v>617</v>
      </c>
    </row>
    <row r="17" spans="1:3">
      <c r="A17" s="319">
        <v>42117.445185185185</v>
      </c>
      <c r="B17" s="13" t="s">
        <v>616</v>
      </c>
      <c r="C17" s="13" t="s">
        <v>617</v>
      </c>
    </row>
    <row r="18" spans="1:3">
      <c r="A18" s="319">
        <v>42117.445185185185</v>
      </c>
      <c r="B18" s="13" t="s">
        <v>618</v>
      </c>
      <c r="C18" s="13" t="s">
        <v>617</v>
      </c>
    </row>
    <row r="19" spans="1:3">
      <c r="A19" s="319">
        <v>42117.490972222222</v>
      </c>
      <c r="B19" s="13" t="s">
        <v>616</v>
      </c>
      <c r="C19" s="13" t="s">
        <v>617</v>
      </c>
    </row>
    <row r="20" spans="1:3">
      <c r="A20" s="319">
        <v>42117.490972222222</v>
      </c>
      <c r="B20" s="13" t="s">
        <v>618</v>
      </c>
      <c r="C20" s="13" t="s">
        <v>617</v>
      </c>
    </row>
    <row r="21" spans="1:3">
      <c r="A21" s="319">
        <v>42117.496967592589</v>
      </c>
      <c r="B21" s="13" t="s">
        <v>616</v>
      </c>
      <c r="C21" s="13" t="s">
        <v>617</v>
      </c>
    </row>
    <row r="22" spans="1:3">
      <c r="A22" s="319">
        <v>42117.496967592589</v>
      </c>
      <c r="B22" s="13" t="s">
        <v>618</v>
      </c>
      <c r="C22" s="13" t="s">
        <v>617</v>
      </c>
    </row>
    <row r="23" spans="1:3">
      <c r="A23" s="319">
        <v>42404.33253472222</v>
      </c>
      <c r="B23" s="13" t="s">
        <v>616</v>
      </c>
      <c r="C23" s="13" t="s">
        <v>617</v>
      </c>
    </row>
    <row r="24" spans="1:3">
      <c r="A24" s="319">
        <v>42404.33253472222</v>
      </c>
      <c r="B24" s="13" t="s">
        <v>618</v>
      </c>
      <c r="C24" s="13" t="s">
        <v>617</v>
      </c>
    </row>
    <row r="25" spans="1:3">
      <c r="A25" s="319">
        <v>42404.431203703702</v>
      </c>
      <c r="B25" s="13" t="s">
        <v>616</v>
      </c>
      <c r="C25" s="13" t="s">
        <v>617</v>
      </c>
    </row>
    <row r="26" spans="1:3">
      <c r="A26" s="319">
        <v>42404.431203703702</v>
      </c>
      <c r="B26" s="13" t="s">
        <v>618</v>
      </c>
      <c r="C26" s="13" t="s">
        <v>617</v>
      </c>
    </row>
    <row r="27" spans="1:3">
      <c r="A27" s="319">
        <v>42754.372708333336</v>
      </c>
      <c r="B27" s="13" t="s">
        <v>616</v>
      </c>
      <c r="C27" s="13" t="s">
        <v>617</v>
      </c>
    </row>
    <row r="28" spans="1:3">
      <c r="A28" s="319">
        <v>42754.372719907406</v>
      </c>
      <c r="B28" s="13" t="s">
        <v>618</v>
      </c>
      <c r="C28" s="13" t="s">
        <v>617</v>
      </c>
    </row>
    <row r="29" spans="1:3">
      <c r="A29" s="319">
        <v>42754.375347222223</v>
      </c>
      <c r="B29" s="13" t="s">
        <v>616</v>
      </c>
      <c r="C29" s="13" t="s">
        <v>617</v>
      </c>
    </row>
    <row r="30" spans="1:3">
      <c r="A30" s="319">
        <v>42754.375358796293</v>
      </c>
      <c r="B30" s="13" t="s">
        <v>618</v>
      </c>
      <c r="C30" s="13" t="s">
        <v>617</v>
      </c>
    </row>
    <row r="31" spans="1:3">
      <c r="A31" s="319">
        <v>42754.378518518519</v>
      </c>
      <c r="B31" s="13" t="s">
        <v>616</v>
      </c>
      <c r="C31" s="13" t="s">
        <v>617</v>
      </c>
    </row>
    <row r="32" spans="1:3">
      <c r="A32" s="319">
        <v>42754.378518518519</v>
      </c>
      <c r="B32" s="13" t="s">
        <v>618</v>
      </c>
      <c r="C32" s="13" t="s">
        <v>617</v>
      </c>
    </row>
    <row r="33" spans="1:3">
      <c r="A33" s="319">
        <v>42754.384988425925</v>
      </c>
      <c r="B33" s="13" t="s">
        <v>616</v>
      </c>
      <c r="C33" s="13" t="s">
        <v>617</v>
      </c>
    </row>
    <row r="34" spans="1:3">
      <c r="A34" s="319">
        <v>42754.384988425925</v>
      </c>
      <c r="B34" s="13" t="s">
        <v>618</v>
      </c>
      <c r="C34" s="13" t="s">
        <v>617</v>
      </c>
    </row>
    <row r="35" spans="1:3">
      <c r="A35" s="319">
        <v>42754.46837962963</v>
      </c>
      <c r="B35" s="13" t="s">
        <v>616</v>
      </c>
      <c r="C35" s="13" t="s">
        <v>617</v>
      </c>
    </row>
    <row r="36" spans="1:3">
      <c r="A36" s="319">
        <v>42754.46837962963</v>
      </c>
      <c r="B36" s="13" t="s">
        <v>618</v>
      </c>
      <c r="C36" s="13" t="s">
        <v>617</v>
      </c>
    </row>
    <row r="37" spans="1:3">
      <c r="A37" s="319">
        <v>43161.348749999997</v>
      </c>
      <c r="B37" s="13" t="s">
        <v>616</v>
      </c>
      <c r="C37" s="13" t="s">
        <v>617</v>
      </c>
    </row>
    <row r="38" spans="1:3">
      <c r="A38" s="319">
        <v>43161.348749999997</v>
      </c>
      <c r="B38" s="13" t="s">
        <v>1526</v>
      </c>
      <c r="C38" s="13" t="s">
        <v>617</v>
      </c>
    </row>
    <row r="39" spans="1:3">
      <c r="A39" s="319">
        <v>43161.355324074073</v>
      </c>
      <c r="B39" s="13" t="s">
        <v>616</v>
      </c>
      <c r="C39" s="13" t="s">
        <v>617</v>
      </c>
    </row>
    <row r="40" spans="1:3">
      <c r="A40" s="319">
        <v>43161.355324074073</v>
      </c>
      <c r="B40" s="13" t="s">
        <v>1526</v>
      </c>
      <c r="C40" s="13" t="s">
        <v>617</v>
      </c>
    </row>
    <row r="41" spans="1:3">
      <c r="A41" s="319">
        <v>43161.371400462966</v>
      </c>
      <c r="B41" s="13" t="s">
        <v>616</v>
      </c>
      <c r="C41" s="13" t="s">
        <v>617</v>
      </c>
    </row>
    <row r="42" spans="1:3">
      <c r="A42" s="319">
        <v>43161.371400462966</v>
      </c>
      <c r="B42" s="13" t="s">
        <v>1526</v>
      </c>
      <c r="C42" s="13" t="s">
        <v>617</v>
      </c>
    </row>
    <row r="43" spans="1:3">
      <c r="A43" s="319">
        <v>43161.406006944446</v>
      </c>
      <c r="B43" s="13" t="s">
        <v>616</v>
      </c>
      <c r="C43" s="13" t="s">
        <v>617</v>
      </c>
    </row>
    <row r="44" spans="1:3">
      <c r="A44" s="319">
        <v>43161.406006944446</v>
      </c>
      <c r="B44" s="13" t="s">
        <v>1526</v>
      </c>
      <c r="C44" s="13" t="s">
        <v>617</v>
      </c>
    </row>
    <row r="45" spans="1:3">
      <c r="A45" s="319">
        <v>43171.433888888889</v>
      </c>
      <c r="B45" s="13" t="s">
        <v>616</v>
      </c>
      <c r="C45" s="13" t="s">
        <v>617</v>
      </c>
    </row>
    <row r="46" spans="1:3">
      <c r="A46" s="319">
        <v>43171.433900462966</v>
      </c>
      <c r="B46" s="13" t="s">
        <v>1526</v>
      </c>
      <c r="C46" s="13" t="s">
        <v>617</v>
      </c>
    </row>
    <row r="47" spans="1:3">
      <c r="A47" s="319">
        <v>43172.326863425929</v>
      </c>
      <c r="B47" s="13" t="s">
        <v>616</v>
      </c>
      <c r="C47" s="13" t="s">
        <v>617</v>
      </c>
    </row>
    <row r="48" spans="1:3">
      <c r="A48" s="319">
        <v>43172.326874999999</v>
      </c>
      <c r="B48" s="13" t="s">
        <v>1526</v>
      </c>
      <c r="C48" s="13" t="s">
        <v>617</v>
      </c>
    </row>
    <row r="49" spans="1:3">
      <c r="A49" s="319">
        <v>43172.562071759261</v>
      </c>
      <c r="B49" s="13" t="s">
        <v>616</v>
      </c>
      <c r="C49" s="13" t="s">
        <v>617</v>
      </c>
    </row>
    <row r="50" spans="1:3">
      <c r="A50" s="319">
        <v>43172.562071759261</v>
      </c>
      <c r="B50" s="13" t="s">
        <v>1526</v>
      </c>
      <c r="C50" s="13" t="s">
        <v>617</v>
      </c>
    </row>
    <row r="51" spans="1:3">
      <c r="A51" s="319">
        <v>43193.41547453704</v>
      </c>
      <c r="B51" s="13" t="s">
        <v>616</v>
      </c>
      <c r="C51" s="13" t="s">
        <v>617</v>
      </c>
    </row>
    <row r="52" spans="1:3">
      <c r="A52" s="319">
        <v>43193.415486111109</v>
      </c>
      <c r="B52" s="13" t="s">
        <v>1526</v>
      </c>
      <c r="C52" s="13" t="s">
        <v>617</v>
      </c>
    </row>
    <row r="53" spans="1:3">
      <c r="A53" s="319">
        <v>43193.443784722222</v>
      </c>
      <c r="B53" s="13" t="s">
        <v>616</v>
      </c>
      <c r="C53" s="13" t="s">
        <v>617</v>
      </c>
    </row>
    <row r="54" spans="1:3">
      <c r="A54" s="319">
        <v>43193.443784722222</v>
      </c>
      <c r="B54" s="13" t="s">
        <v>1526</v>
      </c>
      <c r="C54" s="13" t="s">
        <v>617</v>
      </c>
    </row>
    <row r="55" spans="1:3">
      <c r="A55" s="319">
        <v>43193.674259259256</v>
      </c>
      <c r="B55" s="13" t="s">
        <v>616</v>
      </c>
      <c r="C55" s="13" t="s">
        <v>617</v>
      </c>
    </row>
    <row r="56" spans="1:3">
      <c r="A56" s="319">
        <v>43193.674259259256</v>
      </c>
      <c r="B56" s="13" t="s">
        <v>1526</v>
      </c>
      <c r="C56" s="13" t="s">
        <v>617</v>
      </c>
    </row>
    <row r="57" spans="1:3">
      <c r="A57" s="319">
        <v>43194.555277777778</v>
      </c>
      <c r="B57" s="13" t="s">
        <v>616</v>
      </c>
      <c r="C57" s="13" t="s">
        <v>617</v>
      </c>
    </row>
    <row r="58" spans="1:3">
      <c r="A58" s="319">
        <v>43194.555277777778</v>
      </c>
      <c r="B58" s="13" t="s">
        <v>1526</v>
      </c>
      <c r="C58" s="13" t="s">
        <v>617</v>
      </c>
    </row>
    <row r="59" spans="1:3">
      <c r="A59" s="319">
        <v>43195.516689814816</v>
      </c>
      <c r="B59" s="13" t="s">
        <v>616</v>
      </c>
      <c r="C59" s="13" t="s">
        <v>617</v>
      </c>
    </row>
    <row r="60" spans="1:3">
      <c r="A60" s="319">
        <v>43195.516689814816</v>
      </c>
      <c r="B60" s="13" t="s">
        <v>1526</v>
      </c>
      <c r="C60" s="13" t="s">
        <v>617</v>
      </c>
    </row>
    <row r="61" spans="1:3">
      <c r="A61" s="319">
        <v>43196.374745370369</v>
      </c>
      <c r="B61" s="13" t="s">
        <v>616</v>
      </c>
      <c r="C61" s="13" t="s">
        <v>617</v>
      </c>
    </row>
    <row r="62" spans="1:3">
      <c r="A62" s="319">
        <v>43196.374745370369</v>
      </c>
      <c r="B62" s="13" t="s">
        <v>1526</v>
      </c>
      <c r="C62" s="13" t="s">
        <v>617</v>
      </c>
    </row>
    <row r="63" spans="1:3">
      <c r="A63" s="319">
        <v>43199.506608796299</v>
      </c>
      <c r="B63" s="13" t="s">
        <v>616</v>
      </c>
      <c r="C63" s="13" t="s">
        <v>617</v>
      </c>
    </row>
    <row r="64" spans="1:3">
      <c r="A64" s="319">
        <v>43199.506631944445</v>
      </c>
      <c r="B64" s="13" t="s">
        <v>1526</v>
      </c>
      <c r="C64" s="13" t="s">
        <v>617</v>
      </c>
    </row>
    <row r="65" spans="1:3">
      <c r="A65" s="319">
        <v>43200.333252314813</v>
      </c>
      <c r="B65" s="13" t="s">
        <v>616</v>
      </c>
      <c r="C65" s="13" t="s">
        <v>617</v>
      </c>
    </row>
    <row r="66" spans="1:3">
      <c r="A66" s="319">
        <v>43200.33326388889</v>
      </c>
      <c r="B66" s="13" t="s">
        <v>1526</v>
      </c>
      <c r="C66" s="13" t="s">
        <v>617</v>
      </c>
    </row>
    <row r="67" spans="1:3">
      <c r="A67" s="319">
        <v>43201.325636574074</v>
      </c>
      <c r="B67" s="13" t="s">
        <v>616</v>
      </c>
      <c r="C67" s="13" t="s">
        <v>617</v>
      </c>
    </row>
    <row r="68" spans="1:3">
      <c r="A68" s="319">
        <v>43201.325648148151</v>
      </c>
      <c r="B68" s="13" t="s">
        <v>1526</v>
      </c>
      <c r="C68" s="13" t="s">
        <v>617</v>
      </c>
    </row>
    <row r="69" spans="1:3">
      <c r="A69" s="319">
        <v>43203.366157407407</v>
      </c>
      <c r="B69" s="13" t="s">
        <v>616</v>
      </c>
      <c r="C69" s="13" t="s">
        <v>617</v>
      </c>
    </row>
    <row r="70" spans="1:3">
      <c r="A70" s="319">
        <v>43203.366157407407</v>
      </c>
      <c r="B70" s="13" t="s">
        <v>1526</v>
      </c>
      <c r="C70" s="13" t="s">
        <v>617</v>
      </c>
    </row>
    <row r="71" spans="1:3">
      <c r="A71" s="319">
        <v>44397.343622685185</v>
      </c>
      <c r="B71" s="13" t="s">
        <v>616</v>
      </c>
      <c r="C71" s="13" t="s">
        <v>617</v>
      </c>
    </row>
    <row r="72" spans="1:3">
      <c r="A72" s="319">
        <v>44397.343634259261</v>
      </c>
      <c r="B72" s="13" t="s">
        <v>1526</v>
      </c>
      <c r="C72" s="13" t="s">
        <v>617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/>
  <sheetData>
    <row r="1" spans="1:4">
      <c r="A1" t="s">
        <v>203</v>
      </c>
      <c r="B1" t="s">
        <v>200</v>
      </c>
      <c r="C1" t="s">
        <v>201</v>
      </c>
      <c r="D1" t="s">
        <v>202</v>
      </c>
    </row>
    <row r="2" spans="1:4">
      <c r="A2">
        <v>1</v>
      </c>
      <c r="B2" t="s">
        <v>654</v>
      </c>
      <c r="C2" t="s">
        <v>654</v>
      </c>
      <c r="D2" t="s">
        <v>655</v>
      </c>
    </row>
    <row r="3" spans="1:4">
      <c r="A3">
        <v>2</v>
      </c>
      <c r="B3" t="s">
        <v>654</v>
      </c>
      <c r="C3" t="s">
        <v>656</v>
      </c>
      <c r="D3" t="s">
        <v>657</v>
      </c>
    </row>
    <row r="4" spans="1:4">
      <c r="A4">
        <v>3</v>
      </c>
      <c r="B4" t="s">
        <v>654</v>
      </c>
      <c r="C4" t="s">
        <v>929</v>
      </c>
      <c r="D4" t="s">
        <v>930</v>
      </c>
    </row>
    <row r="5" spans="1:4">
      <c r="A5">
        <v>4</v>
      </c>
      <c r="B5" t="s">
        <v>654</v>
      </c>
      <c r="C5" t="s">
        <v>931</v>
      </c>
      <c r="D5" t="s">
        <v>932</v>
      </c>
    </row>
    <row r="6" spans="1:4">
      <c r="A6">
        <v>5</v>
      </c>
      <c r="B6" t="s">
        <v>654</v>
      </c>
      <c r="C6" t="s">
        <v>933</v>
      </c>
      <c r="D6" t="s">
        <v>934</v>
      </c>
    </row>
    <row r="7" spans="1:4">
      <c r="A7">
        <v>6</v>
      </c>
      <c r="B7" t="s">
        <v>654</v>
      </c>
      <c r="C7" t="s">
        <v>935</v>
      </c>
      <c r="D7" t="s">
        <v>936</v>
      </c>
    </row>
    <row r="8" spans="1:4">
      <c r="A8">
        <v>7</v>
      </c>
      <c r="B8" t="s">
        <v>654</v>
      </c>
      <c r="C8" t="s">
        <v>937</v>
      </c>
      <c r="D8" t="s">
        <v>938</v>
      </c>
    </row>
    <row r="9" spans="1:4">
      <c r="A9">
        <v>8</v>
      </c>
      <c r="B9" t="s">
        <v>654</v>
      </c>
      <c r="C9" t="s">
        <v>939</v>
      </c>
      <c r="D9" t="s">
        <v>940</v>
      </c>
    </row>
    <row r="10" spans="1:4">
      <c r="A10">
        <v>9</v>
      </c>
      <c r="B10" t="s">
        <v>654</v>
      </c>
      <c r="C10" t="s">
        <v>941</v>
      </c>
      <c r="D10" t="s">
        <v>942</v>
      </c>
    </row>
    <row r="11" spans="1:4">
      <c r="A11">
        <v>10</v>
      </c>
      <c r="B11" t="s">
        <v>654</v>
      </c>
      <c r="C11" t="s">
        <v>943</v>
      </c>
      <c r="D11" t="s">
        <v>944</v>
      </c>
    </row>
    <row r="12" spans="1:4">
      <c r="A12">
        <v>11</v>
      </c>
      <c r="B12" t="s">
        <v>654</v>
      </c>
      <c r="C12" t="s">
        <v>945</v>
      </c>
      <c r="D12" t="s">
        <v>946</v>
      </c>
    </row>
    <row r="13" spans="1:4">
      <c r="A13">
        <v>12</v>
      </c>
      <c r="B13" t="s">
        <v>654</v>
      </c>
      <c r="C13" t="s">
        <v>947</v>
      </c>
      <c r="D13" t="s">
        <v>948</v>
      </c>
    </row>
    <row r="14" spans="1:4">
      <c r="A14">
        <v>13</v>
      </c>
      <c r="B14" t="s">
        <v>637</v>
      </c>
      <c r="C14" t="s">
        <v>637</v>
      </c>
      <c r="D14" t="s">
        <v>638</v>
      </c>
    </row>
    <row r="15" spans="1:4">
      <c r="A15">
        <v>14</v>
      </c>
      <c r="B15" t="s">
        <v>637</v>
      </c>
      <c r="C15" t="s">
        <v>949</v>
      </c>
      <c r="D15" t="s">
        <v>950</v>
      </c>
    </row>
    <row r="16" spans="1:4">
      <c r="A16">
        <v>15</v>
      </c>
      <c r="B16" t="s">
        <v>637</v>
      </c>
      <c r="C16" t="s">
        <v>951</v>
      </c>
      <c r="D16" t="s">
        <v>952</v>
      </c>
    </row>
    <row r="17" spans="1:4">
      <c r="A17">
        <v>16</v>
      </c>
      <c r="B17" t="s">
        <v>637</v>
      </c>
      <c r="C17" t="s">
        <v>953</v>
      </c>
      <c r="D17" t="s">
        <v>954</v>
      </c>
    </row>
    <row r="18" spans="1:4">
      <c r="A18">
        <v>17</v>
      </c>
      <c r="B18" t="s">
        <v>637</v>
      </c>
      <c r="C18" t="s">
        <v>955</v>
      </c>
      <c r="D18" t="s">
        <v>956</v>
      </c>
    </row>
    <row r="19" spans="1:4">
      <c r="A19">
        <v>18</v>
      </c>
      <c r="B19" t="s">
        <v>637</v>
      </c>
      <c r="C19" t="s">
        <v>957</v>
      </c>
      <c r="D19" t="s">
        <v>958</v>
      </c>
    </row>
    <row r="20" spans="1:4">
      <c r="A20">
        <v>19</v>
      </c>
      <c r="B20" t="s">
        <v>637</v>
      </c>
      <c r="C20" t="s">
        <v>959</v>
      </c>
      <c r="D20" t="s">
        <v>960</v>
      </c>
    </row>
    <row r="21" spans="1:4">
      <c r="A21">
        <v>20</v>
      </c>
      <c r="B21" t="s">
        <v>637</v>
      </c>
      <c r="C21" t="s">
        <v>961</v>
      </c>
      <c r="D21" t="s">
        <v>962</v>
      </c>
    </row>
    <row r="22" spans="1:4">
      <c r="A22">
        <v>21</v>
      </c>
      <c r="B22" t="s">
        <v>637</v>
      </c>
      <c r="C22" t="s">
        <v>963</v>
      </c>
      <c r="D22" t="s">
        <v>964</v>
      </c>
    </row>
    <row r="23" spans="1:4">
      <c r="A23">
        <v>22</v>
      </c>
      <c r="B23" t="s">
        <v>637</v>
      </c>
      <c r="C23" t="s">
        <v>965</v>
      </c>
      <c r="D23" t="s">
        <v>966</v>
      </c>
    </row>
    <row r="24" spans="1:4">
      <c r="A24">
        <v>23</v>
      </c>
      <c r="B24" t="s">
        <v>803</v>
      </c>
      <c r="C24" t="s">
        <v>803</v>
      </c>
      <c r="D24" t="s">
        <v>804</v>
      </c>
    </row>
    <row r="25" spans="1:4">
      <c r="A25">
        <v>24</v>
      </c>
      <c r="B25" t="s">
        <v>803</v>
      </c>
      <c r="C25" t="s">
        <v>967</v>
      </c>
      <c r="D25" t="s">
        <v>968</v>
      </c>
    </row>
    <row r="26" spans="1:4">
      <c r="A26">
        <v>25</v>
      </c>
      <c r="B26" t="s">
        <v>803</v>
      </c>
      <c r="C26" t="s">
        <v>969</v>
      </c>
      <c r="D26" t="s">
        <v>970</v>
      </c>
    </row>
    <row r="27" spans="1:4">
      <c r="A27">
        <v>26</v>
      </c>
      <c r="B27" t="s">
        <v>803</v>
      </c>
      <c r="C27" t="s">
        <v>971</v>
      </c>
      <c r="D27" t="s">
        <v>972</v>
      </c>
    </row>
    <row r="28" spans="1:4">
      <c r="A28">
        <v>27</v>
      </c>
      <c r="B28" t="s">
        <v>803</v>
      </c>
      <c r="C28" t="s">
        <v>973</v>
      </c>
      <c r="D28" t="s">
        <v>974</v>
      </c>
    </row>
    <row r="29" spans="1:4">
      <c r="A29">
        <v>28</v>
      </c>
      <c r="B29" t="s">
        <v>803</v>
      </c>
      <c r="C29" t="s">
        <v>975</v>
      </c>
      <c r="D29" t="s">
        <v>976</v>
      </c>
    </row>
    <row r="30" spans="1:4">
      <c r="A30">
        <v>29</v>
      </c>
      <c r="B30" t="s">
        <v>803</v>
      </c>
      <c r="C30" t="s">
        <v>977</v>
      </c>
      <c r="D30" t="s">
        <v>978</v>
      </c>
    </row>
    <row r="31" spans="1:4">
      <c r="A31">
        <v>30</v>
      </c>
      <c r="B31" t="s">
        <v>803</v>
      </c>
      <c r="C31" t="s">
        <v>979</v>
      </c>
      <c r="D31" t="s">
        <v>980</v>
      </c>
    </row>
    <row r="32" spans="1:4">
      <c r="A32">
        <v>31</v>
      </c>
      <c r="B32" t="s">
        <v>803</v>
      </c>
      <c r="C32" t="s">
        <v>981</v>
      </c>
      <c r="D32" t="s">
        <v>982</v>
      </c>
    </row>
    <row r="33" spans="1:4">
      <c r="A33">
        <v>32</v>
      </c>
      <c r="B33" t="s">
        <v>803</v>
      </c>
      <c r="C33" t="s">
        <v>983</v>
      </c>
      <c r="D33" t="s">
        <v>984</v>
      </c>
    </row>
    <row r="34" spans="1:4">
      <c r="A34">
        <v>33</v>
      </c>
      <c r="B34" t="s">
        <v>803</v>
      </c>
      <c r="C34" t="s">
        <v>985</v>
      </c>
      <c r="D34" t="s">
        <v>986</v>
      </c>
    </row>
    <row r="35" spans="1:4">
      <c r="A35">
        <v>34</v>
      </c>
      <c r="B35" t="s">
        <v>803</v>
      </c>
      <c r="C35" t="s">
        <v>987</v>
      </c>
      <c r="D35" t="s">
        <v>988</v>
      </c>
    </row>
    <row r="36" spans="1:4">
      <c r="A36">
        <v>35</v>
      </c>
      <c r="B36" t="s">
        <v>709</v>
      </c>
      <c r="C36" t="s">
        <v>709</v>
      </c>
      <c r="D36" t="s">
        <v>710</v>
      </c>
    </row>
    <row r="37" spans="1:4">
      <c r="A37">
        <v>36</v>
      </c>
      <c r="B37" t="s">
        <v>709</v>
      </c>
      <c r="C37" t="s">
        <v>989</v>
      </c>
      <c r="D37" t="s">
        <v>990</v>
      </c>
    </row>
    <row r="38" spans="1:4">
      <c r="A38">
        <v>37</v>
      </c>
      <c r="B38" t="s">
        <v>709</v>
      </c>
      <c r="C38" t="s">
        <v>991</v>
      </c>
      <c r="D38" t="s">
        <v>992</v>
      </c>
    </row>
    <row r="39" spans="1:4">
      <c r="A39">
        <v>38</v>
      </c>
      <c r="B39" t="s">
        <v>709</v>
      </c>
      <c r="C39" t="s">
        <v>993</v>
      </c>
      <c r="D39" t="s">
        <v>994</v>
      </c>
    </row>
    <row r="40" spans="1:4">
      <c r="A40">
        <v>39</v>
      </c>
      <c r="B40" t="s">
        <v>709</v>
      </c>
      <c r="C40" t="s">
        <v>995</v>
      </c>
      <c r="D40" t="s">
        <v>996</v>
      </c>
    </row>
    <row r="41" spans="1:4">
      <c r="A41">
        <v>40</v>
      </c>
      <c r="B41" t="s">
        <v>709</v>
      </c>
      <c r="C41" t="s">
        <v>997</v>
      </c>
      <c r="D41" t="s">
        <v>998</v>
      </c>
    </row>
    <row r="42" spans="1:4">
      <c r="A42">
        <v>41</v>
      </c>
      <c r="B42" t="s">
        <v>709</v>
      </c>
      <c r="C42" t="s">
        <v>999</v>
      </c>
      <c r="D42" t="s">
        <v>1000</v>
      </c>
    </row>
    <row r="43" spans="1:4">
      <c r="A43">
        <v>42</v>
      </c>
      <c r="B43" t="s">
        <v>709</v>
      </c>
      <c r="C43" t="s">
        <v>1001</v>
      </c>
      <c r="D43" t="s">
        <v>1002</v>
      </c>
    </row>
    <row r="44" spans="1:4">
      <c r="A44">
        <v>43</v>
      </c>
      <c r="B44" t="s">
        <v>709</v>
      </c>
      <c r="C44" t="s">
        <v>1003</v>
      </c>
      <c r="D44" t="s">
        <v>1004</v>
      </c>
    </row>
    <row r="45" spans="1:4">
      <c r="A45">
        <v>44</v>
      </c>
      <c r="B45" t="s">
        <v>709</v>
      </c>
      <c r="C45" t="s">
        <v>1005</v>
      </c>
      <c r="D45" t="s">
        <v>1006</v>
      </c>
    </row>
    <row r="46" spans="1:4">
      <c r="A46">
        <v>45</v>
      </c>
      <c r="B46" t="s">
        <v>728</v>
      </c>
      <c r="C46" t="s">
        <v>1007</v>
      </c>
      <c r="D46" t="s">
        <v>1008</v>
      </c>
    </row>
    <row r="47" spans="1:4">
      <c r="A47">
        <v>46</v>
      </c>
      <c r="B47" t="s">
        <v>728</v>
      </c>
      <c r="C47" t="s">
        <v>1009</v>
      </c>
      <c r="D47" t="s">
        <v>1010</v>
      </c>
    </row>
    <row r="48" spans="1:4">
      <c r="A48">
        <v>47</v>
      </c>
      <c r="B48" t="s">
        <v>728</v>
      </c>
      <c r="C48" t="s">
        <v>728</v>
      </c>
      <c r="D48" t="s">
        <v>729</v>
      </c>
    </row>
    <row r="49" spans="1:4">
      <c r="A49">
        <v>48</v>
      </c>
      <c r="B49" t="s">
        <v>728</v>
      </c>
      <c r="C49" t="s">
        <v>1011</v>
      </c>
      <c r="D49" t="s">
        <v>1012</v>
      </c>
    </row>
    <row r="50" spans="1:4">
      <c r="A50">
        <v>49</v>
      </c>
      <c r="B50" t="s">
        <v>728</v>
      </c>
      <c r="C50" t="s">
        <v>1013</v>
      </c>
      <c r="D50" t="s">
        <v>1014</v>
      </c>
    </row>
    <row r="51" spans="1:4">
      <c r="A51">
        <v>50</v>
      </c>
      <c r="B51" t="s">
        <v>728</v>
      </c>
      <c r="C51" t="s">
        <v>1015</v>
      </c>
      <c r="D51" t="s">
        <v>1016</v>
      </c>
    </row>
    <row r="52" spans="1:4">
      <c r="A52">
        <v>51</v>
      </c>
      <c r="B52" t="s">
        <v>728</v>
      </c>
      <c r="C52" t="s">
        <v>1017</v>
      </c>
      <c r="D52" t="s">
        <v>1018</v>
      </c>
    </row>
    <row r="53" spans="1:4">
      <c r="A53">
        <v>52</v>
      </c>
      <c r="B53" t="s">
        <v>728</v>
      </c>
      <c r="C53" t="s">
        <v>1019</v>
      </c>
      <c r="D53" t="s">
        <v>1020</v>
      </c>
    </row>
    <row r="54" spans="1:4">
      <c r="A54">
        <v>53</v>
      </c>
      <c r="B54" t="s">
        <v>728</v>
      </c>
      <c r="C54" t="s">
        <v>1021</v>
      </c>
      <c r="D54" t="s">
        <v>1022</v>
      </c>
    </row>
    <row r="55" spans="1:4">
      <c r="A55">
        <v>54</v>
      </c>
      <c r="B55" t="s">
        <v>728</v>
      </c>
      <c r="C55" t="s">
        <v>1023</v>
      </c>
      <c r="D55" t="s">
        <v>1024</v>
      </c>
    </row>
    <row r="56" spans="1:4">
      <c r="A56">
        <v>55</v>
      </c>
      <c r="B56" t="s">
        <v>728</v>
      </c>
      <c r="C56" t="s">
        <v>1025</v>
      </c>
      <c r="D56" t="s">
        <v>1026</v>
      </c>
    </row>
    <row r="57" spans="1:4">
      <c r="A57">
        <v>56</v>
      </c>
      <c r="B57" t="s">
        <v>728</v>
      </c>
      <c r="C57" t="s">
        <v>1027</v>
      </c>
      <c r="D57" t="s">
        <v>1028</v>
      </c>
    </row>
    <row r="58" spans="1:4">
      <c r="A58">
        <v>57</v>
      </c>
      <c r="B58" t="s">
        <v>728</v>
      </c>
      <c r="C58" t="s">
        <v>1029</v>
      </c>
      <c r="D58" t="s">
        <v>1030</v>
      </c>
    </row>
    <row r="59" spans="1:4">
      <c r="A59">
        <v>58</v>
      </c>
      <c r="B59" t="s">
        <v>728</v>
      </c>
      <c r="C59" t="s">
        <v>1031</v>
      </c>
      <c r="D59" t="s">
        <v>1032</v>
      </c>
    </row>
    <row r="60" spans="1:4">
      <c r="A60">
        <v>59</v>
      </c>
      <c r="B60" t="s">
        <v>728</v>
      </c>
      <c r="C60" t="s">
        <v>1033</v>
      </c>
      <c r="D60" t="s">
        <v>1034</v>
      </c>
    </row>
    <row r="61" spans="1:4">
      <c r="A61">
        <v>60</v>
      </c>
      <c r="B61" t="s">
        <v>728</v>
      </c>
      <c r="C61" t="s">
        <v>1035</v>
      </c>
      <c r="D61" t="s">
        <v>1036</v>
      </c>
    </row>
    <row r="62" spans="1:4">
      <c r="A62">
        <v>61</v>
      </c>
      <c r="B62" t="s">
        <v>728</v>
      </c>
      <c r="C62" t="s">
        <v>1037</v>
      </c>
      <c r="D62" t="s">
        <v>1038</v>
      </c>
    </row>
    <row r="63" spans="1:4">
      <c r="A63">
        <v>62</v>
      </c>
      <c r="B63" t="s">
        <v>728</v>
      </c>
      <c r="C63" t="s">
        <v>1039</v>
      </c>
      <c r="D63" t="s">
        <v>1040</v>
      </c>
    </row>
    <row r="64" spans="1:4">
      <c r="A64">
        <v>63</v>
      </c>
      <c r="B64" t="s">
        <v>728</v>
      </c>
      <c r="C64" t="s">
        <v>1041</v>
      </c>
      <c r="D64" t="s">
        <v>1042</v>
      </c>
    </row>
    <row r="65" spans="1:4">
      <c r="A65">
        <v>64</v>
      </c>
      <c r="B65" t="s">
        <v>728</v>
      </c>
      <c r="C65" t="s">
        <v>1043</v>
      </c>
      <c r="D65" t="s">
        <v>1044</v>
      </c>
    </row>
    <row r="66" spans="1:4">
      <c r="A66">
        <v>65</v>
      </c>
      <c r="B66" t="s">
        <v>896</v>
      </c>
      <c r="C66" t="s">
        <v>1045</v>
      </c>
      <c r="D66" t="s">
        <v>1046</v>
      </c>
    </row>
    <row r="67" spans="1:4">
      <c r="A67">
        <v>66</v>
      </c>
      <c r="B67" t="s">
        <v>896</v>
      </c>
      <c r="C67" t="s">
        <v>1047</v>
      </c>
      <c r="D67" t="s">
        <v>1048</v>
      </c>
    </row>
    <row r="68" spans="1:4">
      <c r="A68">
        <v>67</v>
      </c>
      <c r="B68" t="s">
        <v>896</v>
      </c>
      <c r="C68" t="s">
        <v>896</v>
      </c>
      <c r="D68" t="s">
        <v>897</v>
      </c>
    </row>
    <row r="69" spans="1:4">
      <c r="A69">
        <v>68</v>
      </c>
      <c r="B69" t="s">
        <v>896</v>
      </c>
      <c r="C69" t="s">
        <v>1049</v>
      </c>
      <c r="D69" t="s">
        <v>1050</v>
      </c>
    </row>
    <row r="70" spans="1:4">
      <c r="A70">
        <v>69</v>
      </c>
      <c r="B70" t="s">
        <v>896</v>
      </c>
      <c r="C70" t="s">
        <v>1051</v>
      </c>
      <c r="D70" t="s">
        <v>1052</v>
      </c>
    </row>
    <row r="71" spans="1:4">
      <c r="A71">
        <v>70</v>
      </c>
      <c r="B71" t="s">
        <v>896</v>
      </c>
      <c r="C71" t="s">
        <v>1053</v>
      </c>
      <c r="D71" t="s">
        <v>1054</v>
      </c>
    </row>
    <row r="72" spans="1:4">
      <c r="A72">
        <v>71</v>
      </c>
      <c r="B72" t="s">
        <v>896</v>
      </c>
      <c r="C72" t="s">
        <v>1055</v>
      </c>
      <c r="D72" t="s">
        <v>1056</v>
      </c>
    </row>
    <row r="73" spans="1:4">
      <c r="A73">
        <v>72</v>
      </c>
      <c r="B73" t="s">
        <v>896</v>
      </c>
      <c r="C73" t="s">
        <v>1057</v>
      </c>
      <c r="D73" t="s">
        <v>1058</v>
      </c>
    </row>
    <row r="74" spans="1:4">
      <c r="A74">
        <v>73</v>
      </c>
      <c r="B74" t="s">
        <v>896</v>
      </c>
      <c r="C74" t="s">
        <v>1059</v>
      </c>
      <c r="D74" t="s">
        <v>1060</v>
      </c>
    </row>
    <row r="75" spans="1:4">
      <c r="A75">
        <v>74</v>
      </c>
      <c r="B75" t="s">
        <v>896</v>
      </c>
      <c r="C75" t="s">
        <v>1061</v>
      </c>
      <c r="D75" t="s">
        <v>1062</v>
      </c>
    </row>
    <row r="76" spans="1:4">
      <c r="A76">
        <v>75</v>
      </c>
      <c r="B76" t="s">
        <v>896</v>
      </c>
      <c r="C76" t="s">
        <v>1063</v>
      </c>
      <c r="D76" t="s">
        <v>1064</v>
      </c>
    </row>
    <row r="77" spans="1:4">
      <c r="A77">
        <v>76</v>
      </c>
      <c r="B77" t="s">
        <v>896</v>
      </c>
      <c r="C77" t="s">
        <v>1065</v>
      </c>
      <c r="D77" t="s">
        <v>1066</v>
      </c>
    </row>
    <row r="78" spans="1:4">
      <c r="A78">
        <v>77</v>
      </c>
      <c r="B78" t="s">
        <v>896</v>
      </c>
      <c r="C78" t="s">
        <v>1067</v>
      </c>
      <c r="D78" t="s">
        <v>1068</v>
      </c>
    </row>
    <row r="79" spans="1:4">
      <c r="A79">
        <v>78</v>
      </c>
      <c r="B79" t="s">
        <v>896</v>
      </c>
      <c r="C79" t="s">
        <v>1069</v>
      </c>
      <c r="D79" t="s">
        <v>1070</v>
      </c>
    </row>
    <row r="80" spans="1:4">
      <c r="A80">
        <v>79</v>
      </c>
      <c r="B80" t="s">
        <v>896</v>
      </c>
      <c r="C80" t="s">
        <v>1071</v>
      </c>
      <c r="D80" t="s">
        <v>1072</v>
      </c>
    </row>
    <row r="81" spans="1:4">
      <c r="A81">
        <v>80</v>
      </c>
      <c r="B81" t="s">
        <v>816</v>
      </c>
      <c r="C81" t="s">
        <v>1073</v>
      </c>
      <c r="D81" t="s">
        <v>1074</v>
      </c>
    </row>
    <row r="82" spans="1:4">
      <c r="A82">
        <v>81</v>
      </c>
      <c r="B82" t="s">
        <v>816</v>
      </c>
      <c r="C82" t="s">
        <v>1075</v>
      </c>
      <c r="D82" t="s">
        <v>1076</v>
      </c>
    </row>
    <row r="83" spans="1:4">
      <c r="A83">
        <v>82</v>
      </c>
      <c r="B83" t="s">
        <v>816</v>
      </c>
      <c r="C83" t="s">
        <v>1077</v>
      </c>
      <c r="D83" t="s">
        <v>1078</v>
      </c>
    </row>
    <row r="84" spans="1:4">
      <c r="A84">
        <v>83</v>
      </c>
      <c r="B84" t="s">
        <v>816</v>
      </c>
      <c r="C84" t="s">
        <v>1079</v>
      </c>
      <c r="D84" t="s">
        <v>1080</v>
      </c>
    </row>
    <row r="85" spans="1:4">
      <c r="A85">
        <v>84</v>
      </c>
      <c r="B85" t="s">
        <v>816</v>
      </c>
      <c r="C85" t="s">
        <v>816</v>
      </c>
      <c r="D85" t="s">
        <v>817</v>
      </c>
    </row>
    <row r="86" spans="1:4">
      <c r="A86">
        <v>85</v>
      </c>
      <c r="B86" t="s">
        <v>816</v>
      </c>
      <c r="C86" t="s">
        <v>1081</v>
      </c>
      <c r="D86" t="s">
        <v>1082</v>
      </c>
    </row>
    <row r="87" spans="1:4">
      <c r="A87">
        <v>86</v>
      </c>
      <c r="B87" t="s">
        <v>816</v>
      </c>
      <c r="C87" t="s">
        <v>1083</v>
      </c>
      <c r="D87" t="s">
        <v>1084</v>
      </c>
    </row>
    <row r="88" spans="1:4">
      <c r="A88">
        <v>87</v>
      </c>
      <c r="B88" t="s">
        <v>816</v>
      </c>
      <c r="C88" t="s">
        <v>1085</v>
      </c>
      <c r="D88" t="s">
        <v>1086</v>
      </c>
    </row>
    <row r="89" spans="1:4">
      <c r="A89">
        <v>88</v>
      </c>
      <c r="B89" t="s">
        <v>816</v>
      </c>
      <c r="C89" t="s">
        <v>1087</v>
      </c>
      <c r="D89" t="s">
        <v>1088</v>
      </c>
    </row>
    <row r="90" spans="1:4">
      <c r="A90">
        <v>89</v>
      </c>
      <c r="B90" t="s">
        <v>816</v>
      </c>
      <c r="C90" t="s">
        <v>1089</v>
      </c>
      <c r="D90" t="s">
        <v>1090</v>
      </c>
    </row>
    <row r="91" spans="1:4">
      <c r="A91">
        <v>90</v>
      </c>
      <c r="B91" t="s">
        <v>816</v>
      </c>
      <c r="C91" t="s">
        <v>1091</v>
      </c>
      <c r="D91" t="s">
        <v>1092</v>
      </c>
    </row>
    <row r="92" spans="1:4">
      <c r="A92">
        <v>91</v>
      </c>
      <c r="B92" t="s">
        <v>816</v>
      </c>
      <c r="C92" t="s">
        <v>1093</v>
      </c>
      <c r="D92" t="s">
        <v>1094</v>
      </c>
    </row>
    <row r="93" spans="1:4">
      <c r="A93">
        <v>92</v>
      </c>
      <c r="B93" t="s">
        <v>816</v>
      </c>
      <c r="C93" t="s">
        <v>1095</v>
      </c>
      <c r="D93" t="s">
        <v>1096</v>
      </c>
    </row>
    <row r="94" spans="1:4">
      <c r="A94">
        <v>93</v>
      </c>
      <c r="B94" t="s">
        <v>816</v>
      </c>
      <c r="C94" t="s">
        <v>1097</v>
      </c>
      <c r="D94" t="s">
        <v>1098</v>
      </c>
    </row>
    <row r="95" spans="1:4">
      <c r="A95">
        <v>94</v>
      </c>
      <c r="B95" t="s">
        <v>816</v>
      </c>
      <c r="C95" t="s">
        <v>1099</v>
      </c>
      <c r="D95" t="s">
        <v>1100</v>
      </c>
    </row>
    <row r="96" spans="1:4">
      <c r="A96">
        <v>95</v>
      </c>
      <c r="B96" t="s">
        <v>816</v>
      </c>
      <c r="C96" t="s">
        <v>1101</v>
      </c>
      <c r="D96" t="s">
        <v>1102</v>
      </c>
    </row>
    <row r="97" spans="1:4">
      <c r="A97">
        <v>96</v>
      </c>
      <c r="B97" t="s">
        <v>662</v>
      </c>
      <c r="C97" t="s">
        <v>662</v>
      </c>
      <c r="D97" t="s">
        <v>663</v>
      </c>
    </row>
    <row r="98" spans="1:4">
      <c r="A98">
        <v>97</v>
      </c>
      <c r="B98" t="s">
        <v>745</v>
      </c>
      <c r="C98" t="s">
        <v>1103</v>
      </c>
      <c r="D98" t="s">
        <v>1104</v>
      </c>
    </row>
    <row r="99" spans="1:4">
      <c r="A99">
        <v>98</v>
      </c>
      <c r="B99" t="s">
        <v>745</v>
      </c>
      <c r="C99" t="s">
        <v>1105</v>
      </c>
      <c r="D99" t="s">
        <v>1106</v>
      </c>
    </row>
    <row r="100" spans="1:4">
      <c r="A100">
        <v>99</v>
      </c>
      <c r="B100" t="s">
        <v>745</v>
      </c>
      <c r="C100" t="s">
        <v>1107</v>
      </c>
      <c r="D100" t="s">
        <v>1108</v>
      </c>
    </row>
    <row r="101" spans="1:4">
      <c r="A101">
        <v>100</v>
      </c>
      <c r="B101" t="s">
        <v>745</v>
      </c>
      <c r="C101" t="s">
        <v>1109</v>
      </c>
      <c r="D101" t="s">
        <v>1110</v>
      </c>
    </row>
    <row r="102" spans="1:4">
      <c r="A102">
        <v>101</v>
      </c>
      <c r="B102" t="s">
        <v>745</v>
      </c>
      <c r="C102" t="s">
        <v>1111</v>
      </c>
      <c r="D102" t="s">
        <v>1112</v>
      </c>
    </row>
    <row r="103" spans="1:4">
      <c r="A103">
        <v>102</v>
      </c>
      <c r="B103" t="s">
        <v>745</v>
      </c>
      <c r="C103" t="s">
        <v>1113</v>
      </c>
      <c r="D103" t="s">
        <v>1114</v>
      </c>
    </row>
    <row r="104" spans="1:4">
      <c r="A104">
        <v>103</v>
      </c>
      <c r="B104" t="s">
        <v>745</v>
      </c>
      <c r="C104" t="s">
        <v>745</v>
      </c>
      <c r="D104" t="s">
        <v>746</v>
      </c>
    </row>
    <row r="105" spans="1:4">
      <c r="A105">
        <v>104</v>
      </c>
      <c r="B105" t="s">
        <v>745</v>
      </c>
      <c r="C105" t="s">
        <v>1115</v>
      </c>
      <c r="D105" t="s">
        <v>1116</v>
      </c>
    </row>
    <row r="106" spans="1:4">
      <c r="A106">
        <v>105</v>
      </c>
      <c r="B106" t="s">
        <v>745</v>
      </c>
      <c r="C106" t="s">
        <v>1117</v>
      </c>
      <c r="D106" t="s">
        <v>1118</v>
      </c>
    </row>
    <row r="107" spans="1:4">
      <c r="A107">
        <v>106</v>
      </c>
      <c r="B107" t="s">
        <v>745</v>
      </c>
      <c r="C107" t="s">
        <v>1119</v>
      </c>
      <c r="D107" t="s">
        <v>1120</v>
      </c>
    </row>
    <row r="108" spans="1:4">
      <c r="A108">
        <v>107</v>
      </c>
      <c r="B108" t="s">
        <v>745</v>
      </c>
      <c r="C108" t="s">
        <v>1121</v>
      </c>
      <c r="D108" t="s">
        <v>1122</v>
      </c>
    </row>
    <row r="109" spans="1:4">
      <c r="A109">
        <v>108</v>
      </c>
      <c r="B109" t="s">
        <v>745</v>
      </c>
      <c r="C109" t="s">
        <v>1123</v>
      </c>
      <c r="D109" t="s">
        <v>1124</v>
      </c>
    </row>
    <row r="110" spans="1:4">
      <c r="A110">
        <v>109</v>
      </c>
      <c r="B110" t="s">
        <v>745</v>
      </c>
      <c r="C110" t="s">
        <v>1125</v>
      </c>
      <c r="D110" t="s">
        <v>1126</v>
      </c>
    </row>
    <row r="111" spans="1:4">
      <c r="A111">
        <v>110</v>
      </c>
      <c r="B111" t="s">
        <v>745</v>
      </c>
      <c r="C111" t="s">
        <v>1127</v>
      </c>
      <c r="D111" t="s">
        <v>1128</v>
      </c>
    </row>
    <row r="112" spans="1:4">
      <c r="A112">
        <v>111</v>
      </c>
      <c r="B112" t="s">
        <v>745</v>
      </c>
      <c r="C112" t="s">
        <v>1129</v>
      </c>
      <c r="D112" t="s">
        <v>1130</v>
      </c>
    </row>
    <row r="113" spans="1:4">
      <c r="A113">
        <v>112</v>
      </c>
      <c r="B113" t="s">
        <v>745</v>
      </c>
      <c r="C113" t="s">
        <v>1131</v>
      </c>
      <c r="D113" t="s">
        <v>1132</v>
      </c>
    </row>
    <row r="114" spans="1:4">
      <c r="A114">
        <v>113</v>
      </c>
      <c r="B114" t="s">
        <v>745</v>
      </c>
      <c r="C114" t="s">
        <v>1133</v>
      </c>
      <c r="D114" t="s">
        <v>1134</v>
      </c>
    </row>
    <row r="115" spans="1:4">
      <c r="A115">
        <v>114</v>
      </c>
      <c r="B115" t="s">
        <v>660</v>
      </c>
      <c r="C115" t="s">
        <v>1135</v>
      </c>
      <c r="D115" t="s">
        <v>1136</v>
      </c>
    </row>
    <row r="116" spans="1:4">
      <c r="A116">
        <v>115</v>
      </c>
      <c r="B116" t="s">
        <v>660</v>
      </c>
      <c r="C116" t="s">
        <v>1137</v>
      </c>
      <c r="D116" t="s">
        <v>1138</v>
      </c>
    </row>
    <row r="117" spans="1:4">
      <c r="A117">
        <v>116</v>
      </c>
      <c r="B117" t="s">
        <v>660</v>
      </c>
      <c r="C117" t="s">
        <v>1139</v>
      </c>
      <c r="D117" t="s">
        <v>1140</v>
      </c>
    </row>
    <row r="118" spans="1:4">
      <c r="A118">
        <v>117</v>
      </c>
      <c r="B118" t="s">
        <v>660</v>
      </c>
      <c r="C118" t="s">
        <v>1141</v>
      </c>
      <c r="D118" t="s">
        <v>1142</v>
      </c>
    </row>
    <row r="119" spans="1:4">
      <c r="A119">
        <v>118</v>
      </c>
      <c r="B119" t="s">
        <v>660</v>
      </c>
      <c r="C119" t="s">
        <v>1143</v>
      </c>
      <c r="D119" t="s">
        <v>1144</v>
      </c>
    </row>
    <row r="120" spans="1:4">
      <c r="A120">
        <v>119</v>
      </c>
      <c r="B120" t="s">
        <v>660</v>
      </c>
      <c r="C120" t="s">
        <v>1145</v>
      </c>
      <c r="D120" t="s">
        <v>1146</v>
      </c>
    </row>
    <row r="121" spans="1:4">
      <c r="A121">
        <v>120</v>
      </c>
      <c r="B121" t="s">
        <v>660</v>
      </c>
      <c r="C121" t="s">
        <v>660</v>
      </c>
      <c r="D121" t="s">
        <v>661</v>
      </c>
    </row>
    <row r="122" spans="1:4">
      <c r="A122">
        <v>121</v>
      </c>
      <c r="B122" t="s">
        <v>660</v>
      </c>
      <c r="C122" t="s">
        <v>1147</v>
      </c>
      <c r="D122" t="s">
        <v>1148</v>
      </c>
    </row>
    <row r="123" spans="1:4">
      <c r="A123">
        <v>122</v>
      </c>
      <c r="B123" t="s">
        <v>660</v>
      </c>
      <c r="C123" t="s">
        <v>1149</v>
      </c>
      <c r="D123" t="s">
        <v>1150</v>
      </c>
    </row>
    <row r="124" spans="1:4">
      <c r="A124">
        <v>123</v>
      </c>
      <c r="B124" t="s">
        <v>660</v>
      </c>
      <c r="C124" t="s">
        <v>1151</v>
      </c>
      <c r="D124" t="s">
        <v>1152</v>
      </c>
    </row>
    <row r="125" spans="1:4">
      <c r="A125">
        <v>124</v>
      </c>
      <c r="B125" t="s">
        <v>660</v>
      </c>
      <c r="C125" t="s">
        <v>1153</v>
      </c>
      <c r="D125" t="s">
        <v>1154</v>
      </c>
    </row>
    <row r="126" spans="1:4">
      <c r="A126">
        <v>125</v>
      </c>
      <c r="B126" t="s">
        <v>660</v>
      </c>
      <c r="C126" t="s">
        <v>1155</v>
      </c>
      <c r="D126" t="s">
        <v>1156</v>
      </c>
    </row>
    <row r="127" spans="1:4">
      <c r="A127">
        <v>126</v>
      </c>
      <c r="B127" t="s">
        <v>660</v>
      </c>
      <c r="C127" t="s">
        <v>1157</v>
      </c>
      <c r="D127" t="s">
        <v>1158</v>
      </c>
    </row>
    <row r="128" spans="1:4">
      <c r="A128">
        <v>127</v>
      </c>
      <c r="B128" t="s">
        <v>660</v>
      </c>
      <c r="C128" t="s">
        <v>1159</v>
      </c>
      <c r="D128" t="s">
        <v>1160</v>
      </c>
    </row>
    <row r="129" spans="1:4">
      <c r="A129">
        <v>128</v>
      </c>
      <c r="B129" t="s">
        <v>660</v>
      </c>
      <c r="C129" t="s">
        <v>1161</v>
      </c>
      <c r="D129" t="s">
        <v>1162</v>
      </c>
    </row>
    <row r="130" spans="1:4">
      <c r="A130">
        <v>129</v>
      </c>
      <c r="B130" t="s">
        <v>660</v>
      </c>
      <c r="C130" t="s">
        <v>1163</v>
      </c>
      <c r="D130" t="s">
        <v>1164</v>
      </c>
    </row>
    <row r="131" spans="1:4">
      <c r="A131">
        <v>130</v>
      </c>
      <c r="B131" t="s">
        <v>660</v>
      </c>
      <c r="C131" t="s">
        <v>1165</v>
      </c>
      <c r="D131" t="s">
        <v>1166</v>
      </c>
    </row>
    <row r="132" spans="1:4">
      <c r="A132">
        <v>131</v>
      </c>
      <c r="B132" t="s">
        <v>660</v>
      </c>
      <c r="C132" t="s">
        <v>1167</v>
      </c>
      <c r="D132" t="s">
        <v>1168</v>
      </c>
    </row>
    <row r="133" spans="1:4">
      <c r="A133">
        <v>132</v>
      </c>
      <c r="B133" t="s">
        <v>660</v>
      </c>
      <c r="C133" t="s">
        <v>1169</v>
      </c>
      <c r="D133" t="s">
        <v>1170</v>
      </c>
    </row>
    <row r="134" spans="1:4">
      <c r="A134">
        <v>133</v>
      </c>
      <c r="B134" t="s">
        <v>660</v>
      </c>
      <c r="C134" t="s">
        <v>1171</v>
      </c>
      <c r="D134" t="s">
        <v>1172</v>
      </c>
    </row>
    <row r="135" spans="1:4">
      <c r="A135">
        <v>134</v>
      </c>
      <c r="B135" t="s">
        <v>660</v>
      </c>
      <c r="C135" t="s">
        <v>1173</v>
      </c>
      <c r="D135" t="s">
        <v>1174</v>
      </c>
    </row>
    <row r="136" spans="1:4">
      <c r="A136">
        <v>135</v>
      </c>
      <c r="B136" t="s">
        <v>660</v>
      </c>
      <c r="C136" t="s">
        <v>1175</v>
      </c>
      <c r="D136" t="s">
        <v>1176</v>
      </c>
    </row>
    <row r="137" spans="1:4">
      <c r="A137">
        <v>136</v>
      </c>
      <c r="B137" t="s">
        <v>660</v>
      </c>
      <c r="C137" t="s">
        <v>1177</v>
      </c>
      <c r="D137" t="s">
        <v>1178</v>
      </c>
    </row>
    <row r="138" spans="1:4">
      <c r="A138">
        <v>137</v>
      </c>
      <c r="B138" t="s">
        <v>769</v>
      </c>
      <c r="C138" t="s">
        <v>1179</v>
      </c>
      <c r="D138" t="s">
        <v>1180</v>
      </c>
    </row>
    <row r="139" spans="1:4">
      <c r="A139">
        <v>138</v>
      </c>
      <c r="B139" t="s">
        <v>769</v>
      </c>
      <c r="C139" t="s">
        <v>1181</v>
      </c>
      <c r="D139" t="s">
        <v>1182</v>
      </c>
    </row>
    <row r="140" spans="1:4">
      <c r="A140">
        <v>139</v>
      </c>
      <c r="B140" t="s">
        <v>769</v>
      </c>
      <c r="C140" t="s">
        <v>1183</v>
      </c>
      <c r="D140" t="s">
        <v>1184</v>
      </c>
    </row>
    <row r="141" spans="1:4">
      <c r="A141">
        <v>140</v>
      </c>
      <c r="B141" t="s">
        <v>769</v>
      </c>
      <c r="C141" t="s">
        <v>1185</v>
      </c>
      <c r="D141" t="s">
        <v>1186</v>
      </c>
    </row>
    <row r="142" spans="1:4">
      <c r="A142">
        <v>141</v>
      </c>
      <c r="B142" t="s">
        <v>769</v>
      </c>
      <c r="C142" t="s">
        <v>1187</v>
      </c>
      <c r="D142" t="s">
        <v>1188</v>
      </c>
    </row>
    <row r="143" spans="1:4">
      <c r="A143">
        <v>142</v>
      </c>
      <c r="B143" t="s">
        <v>769</v>
      </c>
      <c r="C143" t="s">
        <v>1189</v>
      </c>
      <c r="D143" t="s">
        <v>1190</v>
      </c>
    </row>
    <row r="144" spans="1:4">
      <c r="A144">
        <v>143</v>
      </c>
      <c r="B144" t="s">
        <v>769</v>
      </c>
      <c r="C144" t="s">
        <v>769</v>
      </c>
      <c r="D144" t="s">
        <v>770</v>
      </c>
    </row>
    <row r="145" spans="1:4">
      <c r="A145">
        <v>144</v>
      </c>
      <c r="B145" t="s">
        <v>769</v>
      </c>
      <c r="C145" t="s">
        <v>1017</v>
      </c>
      <c r="D145" t="s">
        <v>1191</v>
      </c>
    </row>
    <row r="146" spans="1:4">
      <c r="A146">
        <v>145</v>
      </c>
      <c r="B146" t="s">
        <v>769</v>
      </c>
      <c r="C146" t="s">
        <v>1192</v>
      </c>
      <c r="D146" t="s">
        <v>1193</v>
      </c>
    </row>
    <row r="147" spans="1:4">
      <c r="A147">
        <v>146</v>
      </c>
      <c r="B147" t="s">
        <v>769</v>
      </c>
      <c r="C147" t="s">
        <v>1194</v>
      </c>
      <c r="D147" t="s">
        <v>1195</v>
      </c>
    </row>
    <row r="148" spans="1:4">
      <c r="A148">
        <v>147</v>
      </c>
      <c r="B148" t="s">
        <v>769</v>
      </c>
      <c r="C148" t="s">
        <v>1196</v>
      </c>
      <c r="D148" t="s">
        <v>1197</v>
      </c>
    </row>
    <row r="149" spans="1:4">
      <c r="A149">
        <v>148</v>
      </c>
      <c r="B149" t="s">
        <v>769</v>
      </c>
      <c r="C149" t="s">
        <v>1198</v>
      </c>
      <c r="D149" t="s">
        <v>1199</v>
      </c>
    </row>
    <row r="150" spans="1:4">
      <c r="A150">
        <v>149</v>
      </c>
      <c r="B150" t="s">
        <v>769</v>
      </c>
      <c r="C150" t="s">
        <v>1200</v>
      </c>
      <c r="D150" t="s">
        <v>1201</v>
      </c>
    </row>
    <row r="151" spans="1:4">
      <c r="A151">
        <v>150</v>
      </c>
      <c r="B151" t="s">
        <v>769</v>
      </c>
      <c r="C151" t="s">
        <v>1202</v>
      </c>
      <c r="D151" t="s">
        <v>1203</v>
      </c>
    </row>
    <row r="152" spans="1:4">
      <c r="A152">
        <v>151</v>
      </c>
      <c r="B152" t="s">
        <v>769</v>
      </c>
      <c r="C152" t="s">
        <v>1204</v>
      </c>
      <c r="D152" t="s">
        <v>1205</v>
      </c>
    </row>
    <row r="153" spans="1:4">
      <c r="A153">
        <v>152</v>
      </c>
      <c r="B153" t="s">
        <v>862</v>
      </c>
      <c r="C153" t="s">
        <v>1206</v>
      </c>
      <c r="D153" t="s">
        <v>1207</v>
      </c>
    </row>
    <row r="154" spans="1:4">
      <c r="A154">
        <v>153</v>
      </c>
      <c r="B154" t="s">
        <v>862</v>
      </c>
      <c r="C154" t="s">
        <v>1208</v>
      </c>
      <c r="D154" t="s">
        <v>1209</v>
      </c>
    </row>
    <row r="155" spans="1:4">
      <c r="A155">
        <v>154</v>
      </c>
      <c r="B155" t="s">
        <v>862</v>
      </c>
      <c r="C155" t="s">
        <v>1210</v>
      </c>
      <c r="D155" t="s">
        <v>1211</v>
      </c>
    </row>
    <row r="156" spans="1:4">
      <c r="A156">
        <v>155</v>
      </c>
      <c r="B156" t="s">
        <v>862</v>
      </c>
      <c r="C156" t="s">
        <v>1212</v>
      </c>
      <c r="D156" t="s">
        <v>1213</v>
      </c>
    </row>
    <row r="157" spans="1:4">
      <c r="A157">
        <v>156</v>
      </c>
      <c r="B157" t="s">
        <v>862</v>
      </c>
      <c r="C157" t="s">
        <v>1214</v>
      </c>
      <c r="D157" t="s">
        <v>1215</v>
      </c>
    </row>
    <row r="158" spans="1:4">
      <c r="A158">
        <v>157</v>
      </c>
      <c r="B158" t="s">
        <v>862</v>
      </c>
      <c r="C158" t="s">
        <v>1216</v>
      </c>
      <c r="D158" t="s">
        <v>1217</v>
      </c>
    </row>
    <row r="159" spans="1:4">
      <c r="A159">
        <v>158</v>
      </c>
      <c r="B159" t="s">
        <v>862</v>
      </c>
      <c r="C159" t="s">
        <v>1218</v>
      </c>
      <c r="D159" t="s">
        <v>1219</v>
      </c>
    </row>
    <row r="160" spans="1:4">
      <c r="A160">
        <v>159</v>
      </c>
      <c r="B160" t="s">
        <v>862</v>
      </c>
      <c r="C160" t="s">
        <v>1220</v>
      </c>
      <c r="D160" t="s">
        <v>1221</v>
      </c>
    </row>
    <row r="161" spans="1:4">
      <c r="A161">
        <v>160</v>
      </c>
      <c r="B161" t="s">
        <v>862</v>
      </c>
      <c r="C161" t="s">
        <v>1222</v>
      </c>
      <c r="D161" t="s">
        <v>1223</v>
      </c>
    </row>
    <row r="162" spans="1:4">
      <c r="A162">
        <v>161</v>
      </c>
      <c r="B162" t="s">
        <v>862</v>
      </c>
      <c r="C162" t="s">
        <v>862</v>
      </c>
      <c r="D162" t="s">
        <v>863</v>
      </c>
    </row>
    <row r="163" spans="1:4">
      <c r="A163">
        <v>162</v>
      </c>
      <c r="B163" t="s">
        <v>862</v>
      </c>
      <c r="C163" t="s">
        <v>1224</v>
      </c>
      <c r="D163" t="s">
        <v>1225</v>
      </c>
    </row>
    <row r="164" spans="1:4">
      <c r="A164">
        <v>163</v>
      </c>
      <c r="B164" t="s">
        <v>862</v>
      </c>
      <c r="C164" t="s">
        <v>1226</v>
      </c>
      <c r="D164" t="s">
        <v>1227</v>
      </c>
    </row>
    <row r="165" spans="1:4">
      <c r="A165">
        <v>164</v>
      </c>
      <c r="B165" t="s">
        <v>862</v>
      </c>
      <c r="C165" t="s">
        <v>1228</v>
      </c>
      <c r="D165" t="s">
        <v>1229</v>
      </c>
    </row>
    <row r="166" spans="1:4">
      <c r="A166">
        <v>165</v>
      </c>
      <c r="B166" t="s">
        <v>862</v>
      </c>
      <c r="C166" t="s">
        <v>1230</v>
      </c>
      <c r="D166" t="s">
        <v>1231</v>
      </c>
    </row>
    <row r="167" spans="1:4">
      <c r="A167">
        <v>166</v>
      </c>
      <c r="B167" t="s">
        <v>862</v>
      </c>
      <c r="C167" t="s">
        <v>1232</v>
      </c>
      <c r="D167" t="s">
        <v>1233</v>
      </c>
    </row>
    <row r="168" spans="1:4">
      <c r="A168">
        <v>167</v>
      </c>
      <c r="B168" t="s">
        <v>862</v>
      </c>
      <c r="C168" t="s">
        <v>1234</v>
      </c>
      <c r="D168" t="s">
        <v>1235</v>
      </c>
    </row>
    <row r="169" spans="1:4">
      <c r="A169">
        <v>168</v>
      </c>
      <c r="B169" t="s">
        <v>862</v>
      </c>
      <c r="C169" t="s">
        <v>1236</v>
      </c>
      <c r="D169" t="s">
        <v>1237</v>
      </c>
    </row>
    <row r="170" spans="1:4">
      <c r="A170">
        <v>169</v>
      </c>
      <c r="B170" t="s">
        <v>862</v>
      </c>
      <c r="C170" t="s">
        <v>1238</v>
      </c>
      <c r="D170" t="s">
        <v>1239</v>
      </c>
    </row>
    <row r="171" spans="1:4">
      <c r="A171">
        <v>170</v>
      </c>
      <c r="B171" t="s">
        <v>750</v>
      </c>
      <c r="C171" t="s">
        <v>1240</v>
      </c>
      <c r="D171" t="s">
        <v>1241</v>
      </c>
    </row>
    <row r="172" spans="1:4">
      <c r="A172">
        <v>171</v>
      </c>
      <c r="B172" t="s">
        <v>750</v>
      </c>
      <c r="C172" t="s">
        <v>1242</v>
      </c>
      <c r="D172" t="s">
        <v>1243</v>
      </c>
    </row>
    <row r="173" spans="1:4">
      <c r="A173">
        <v>172</v>
      </c>
      <c r="B173" t="s">
        <v>750</v>
      </c>
      <c r="C173" t="s">
        <v>1244</v>
      </c>
      <c r="D173" t="s">
        <v>1245</v>
      </c>
    </row>
    <row r="174" spans="1:4">
      <c r="A174">
        <v>173</v>
      </c>
      <c r="B174" t="s">
        <v>750</v>
      </c>
      <c r="C174" t="s">
        <v>997</v>
      </c>
      <c r="D174" t="s">
        <v>1246</v>
      </c>
    </row>
    <row r="175" spans="1:4">
      <c r="A175">
        <v>174</v>
      </c>
      <c r="B175" t="s">
        <v>750</v>
      </c>
      <c r="C175" t="s">
        <v>750</v>
      </c>
      <c r="D175" t="s">
        <v>751</v>
      </c>
    </row>
    <row r="176" spans="1:4">
      <c r="A176">
        <v>175</v>
      </c>
      <c r="B176" t="s">
        <v>750</v>
      </c>
      <c r="C176" t="s">
        <v>1247</v>
      </c>
      <c r="D176" t="s">
        <v>1248</v>
      </c>
    </row>
    <row r="177" spans="1:4">
      <c r="A177">
        <v>176</v>
      </c>
      <c r="B177" t="s">
        <v>750</v>
      </c>
      <c r="C177" t="s">
        <v>1249</v>
      </c>
      <c r="D177" t="s">
        <v>1250</v>
      </c>
    </row>
    <row r="178" spans="1:4">
      <c r="A178">
        <v>177</v>
      </c>
      <c r="B178" t="s">
        <v>750</v>
      </c>
      <c r="C178" t="s">
        <v>1251</v>
      </c>
      <c r="D178" t="s">
        <v>1252</v>
      </c>
    </row>
    <row r="179" spans="1:4">
      <c r="A179">
        <v>178</v>
      </c>
      <c r="B179" t="s">
        <v>750</v>
      </c>
      <c r="C179" t="s">
        <v>1253</v>
      </c>
      <c r="D179" t="s">
        <v>1254</v>
      </c>
    </row>
    <row r="180" spans="1:4">
      <c r="A180">
        <v>179</v>
      </c>
      <c r="B180" t="s">
        <v>912</v>
      </c>
      <c r="C180" t="s">
        <v>1255</v>
      </c>
      <c r="D180" t="s">
        <v>1256</v>
      </c>
    </row>
    <row r="181" spans="1:4">
      <c r="A181">
        <v>180</v>
      </c>
      <c r="B181" t="s">
        <v>912</v>
      </c>
      <c r="C181" t="s">
        <v>1257</v>
      </c>
      <c r="D181" t="s">
        <v>1258</v>
      </c>
    </row>
    <row r="182" spans="1:4">
      <c r="A182">
        <v>181</v>
      </c>
      <c r="B182" t="s">
        <v>912</v>
      </c>
      <c r="C182" t="s">
        <v>937</v>
      </c>
      <c r="D182" t="s">
        <v>1259</v>
      </c>
    </row>
    <row r="183" spans="1:4">
      <c r="A183">
        <v>182</v>
      </c>
      <c r="B183" t="s">
        <v>912</v>
      </c>
      <c r="C183" t="s">
        <v>1260</v>
      </c>
      <c r="D183" t="s">
        <v>1261</v>
      </c>
    </row>
    <row r="184" spans="1:4">
      <c r="A184">
        <v>183</v>
      </c>
      <c r="B184" t="s">
        <v>912</v>
      </c>
      <c r="C184" t="s">
        <v>1262</v>
      </c>
      <c r="D184" t="s">
        <v>1263</v>
      </c>
    </row>
    <row r="185" spans="1:4">
      <c r="A185">
        <v>184</v>
      </c>
      <c r="B185" t="s">
        <v>912</v>
      </c>
      <c r="C185" t="s">
        <v>1264</v>
      </c>
      <c r="D185" t="s">
        <v>1265</v>
      </c>
    </row>
    <row r="186" spans="1:4">
      <c r="A186">
        <v>185</v>
      </c>
      <c r="B186" t="s">
        <v>912</v>
      </c>
      <c r="C186" t="s">
        <v>1266</v>
      </c>
      <c r="D186" t="s">
        <v>1267</v>
      </c>
    </row>
    <row r="187" spans="1:4">
      <c r="A187">
        <v>186</v>
      </c>
      <c r="B187" t="s">
        <v>912</v>
      </c>
      <c r="C187" t="s">
        <v>912</v>
      </c>
      <c r="D187" t="s">
        <v>913</v>
      </c>
    </row>
    <row r="188" spans="1:4">
      <c r="A188">
        <v>187</v>
      </c>
      <c r="B188" t="s">
        <v>912</v>
      </c>
      <c r="C188" t="s">
        <v>1268</v>
      </c>
      <c r="D188" t="s">
        <v>1269</v>
      </c>
    </row>
    <row r="189" spans="1:4">
      <c r="A189">
        <v>188</v>
      </c>
      <c r="B189" t="s">
        <v>912</v>
      </c>
      <c r="C189" t="s">
        <v>1270</v>
      </c>
      <c r="D189" t="s">
        <v>1271</v>
      </c>
    </row>
    <row r="190" spans="1:4">
      <c r="A190">
        <v>189</v>
      </c>
      <c r="B190" t="s">
        <v>912</v>
      </c>
      <c r="C190" t="s">
        <v>1272</v>
      </c>
      <c r="D190" t="s">
        <v>1273</v>
      </c>
    </row>
    <row r="191" spans="1:4">
      <c r="A191">
        <v>190</v>
      </c>
      <c r="B191" t="s">
        <v>854</v>
      </c>
      <c r="C191" t="s">
        <v>1255</v>
      </c>
      <c r="D191" t="s">
        <v>1274</v>
      </c>
    </row>
    <row r="192" spans="1:4">
      <c r="A192">
        <v>191</v>
      </c>
      <c r="B192" t="s">
        <v>854</v>
      </c>
      <c r="C192" t="s">
        <v>1275</v>
      </c>
      <c r="D192" t="s">
        <v>1276</v>
      </c>
    </row>
    <row r="193" spans="1:4">
      <c r="A193">
        <v>192</v>
      </c>
      <c r="B193" t="s">
        <v>854</v>
      </c>
      <c r="C193" t="s">
        <v>1277</v>
      </c>
      <c r="D193" t="s">
        <v>1278</v>
      </c>
    </row>
    <row r="194" spans="1:4">
      <c r="A194">
        <v>193</v>
      </c>
      <c r="B194" t="s">
        <v>854</v>
      </c>
      <c r="C194" t="s">
        <v>1279</v>
      </c>
      <c r="D194" t="s">
        <v>1280</v>
      </c>
    </row>
    <row r="195" spans="1:4">
      <c r="A195">
        <v>194</v>
      </c>
      <c r="B195" t="s">
        <v>854</v>
      </c>
      <c r="C195" t="s">
        <v>1281</v>
      </c>
      <c r="D195" t="s">
        <v>1282</v>
      </c>
    </row>
    <row r="196" spans="1:4">
      <c r="A196">
        <v>195</v>
      </c>
      <c r="B196" t="s">
        <v>854</v>
      </c>
      <c r="C196" t="s">
        <v>1283</v>
      </c>
      <c r="D196" t="s">
        <v>1284</v>
      </c>
    </row>
    <row r="197" spans="1:4">
      <c r="A197">
        <v>196</v>
      </c>
      <c r="B197" t="s">
        <v>854</v>
      </c>
      <c r="C197" t="s">
        <v>854</v>
      </c>
      <c r="D197" t="s">
        <v>855</v>
      </c>
    </row>
    <row r="198" spans="1:4">
      <c r="A198">
        <v>197</v>
      </c>
      <c r="B198" t="s">
        <v>854</v>
      </c>
      <c r="C198" t="s">
        <v>1285</v>
      </c>
      <c r="D198" t="s">
        <v>1286</v>
      </c>
    </row>
    <row r="199" spans="1:4">
      <c r="A199">
        <v>198</v>
      </c>
      <c r="B199" t="s">
        <v>699</v>
      </c>
      <c r="C199" t="s">
        <v>1287</v>
      </c>
      <c r="D199" t="s">
        <v>1288</v>
      </c>
    </row>
    <row r="200" spans="1:4">
      <c r="A200">
        <v>199</v>
      </c>
      <c r="B200" t="s">
        <v>699</v>
      </c>
      <c r="C200" t="s">
        <v>1289</v>
      </c>
      <c r="D200" t="s">
        <v>1290</v>
      </c>
    </row>
    <row r="201" spans="1:4">
      <c r="A201">
        <v>200</v>
      </c>
      <c r="B201" t="s">
        <v>699</v>
      </c>
      <c r="C201" t="s">
        <v>1291</v>
      </c>
      <c r="D201" t="s">
        <v>1292</v>
      </c>
    </row>
    <row r="202" spans="1:4">
      <c r="A202">
        <v>201</v>
      </c>
      <c r="B202" t="s">
        <v>699</v>
      </c>
      <c r="C202" t="s">
        <v>1293</v>
      </c>
      <c r="D202" t="s">
        <v>1294</v>
      </c>
    </row>
    <row r="203" spans="1:4">
      <c r="A203">
        <v>202</v>
      </c>
      <c r="B203" t="s">
        <v>699</v>
      </c>
      <c r="C203" t="s">
        <v>1295</v>
      </c>
      <c r="D203" t="s">
        <v>1296</v>
      </c>
    </row>
    <row r="204" spans="1:4">
      <c r="A204">
        <v>203</v>
      </c>
      <c r="B204" t="s">
        <v>699</v>
      </c>
      <c r="C204" t="s">
        <v>1297</v>
      </c>
      <c r="D204" t="s">
        <v>1298</v>
      </c>
    </row>
    <row r="205" spans="1:4">
      <c r="A205">
        <v>204</v>
      </c>
      <c r="B205" t="s">
        <v>699</v>
      </c>
      <c r="C205" t="s">
        <v>1299</v>
      </c>
      <c r="D205" t="s">
        <v>1300</v>
      </c>
    </row>
    <row r="206" spans="1:4">
      <c r="A206">
        <v>205</v>
      </c>
      <c r="B206" t="s">
        <v>699</v>
      </c>
      <c r="C206" t="s">
        <v>1301</v>
      </c>
      <c r="D206" t="s">
        <v>1302</v>
      </c>
    </row>
    <row r="207" spans="1:4">
      <c r="A207">
        <v>206</v>
      </c>
      <c r="B207" t="s">
        <v>699</v>
      </c>
      <c r="C207" t="s">
        <v>1051</v>
      </c>
      <c r="D207" t="s">
        <v>1303</v>
      </c>
    </row>
    <row r="208" spans="1:4">
      <c r="A208">
        <v>207</v>
      </c>
      <c r="B208" t="s">
        <v>699</v>
      </c>
      <c r="C208" t="s">
        <v>1304</v>
      </c>
      <c r="D208" t="s">
        <v>1305</v>
      </c>
    </row>
    <row r="209" spans="1:4">
      <c r="A209">
        <v>208</v>
      </c>
      <c r="B209" t="s">
        <v>699</v>
      </c>
      <c r="C209" t="s">
        <v>1306</v>
      </c>
      <c r="D209" t="s">
        <v>1307</v>
      </c>
    </row>
    <row r="210" spans="1:4">
      <c r="A210">
        <v>209</v>
      </c>
      <c r="B210" t="s">
        <v>699</v>
      </c>
      <c r="C210" t="s">
        <v>1308</v>
      </c>
      <c r="D210" t="s">
        <v>1309</v>
      </c>
    </row>
    <row r="211" spans="1:4">
      <c r="A211">
        <v>210</v>
      </c>
      <c r="B211" t="s">
        <v>699</v>
      </c>
      <c r="C211" t="s">
        <v>1310</v>
      </c>
      <c r="D211" t="s">
        <v>1311</v>
      </c>
    </row>
    <row r="212" spans="1:4">
      <c r="A212">
        <v>211</v>
      </c>
      <c r="B212" t="s">
        <v>699</v>
      </c>
      <c r="C212" t="s">
        <v>1312</v>
      </c>
      <c r="D212" t="s">
        <v>1313</v>
      </c>
    </row>
    <row r="213" spans="1:4">
      <c r="A213">
        <v>212</v>
      </c>
      <c r="B213" t="s">
        <v>699</v>
      </c>
      <c r="C213" t="s">
        <v>1314</v>
      </c>
      <c r="D213" t="s">
        <v>1315</v>
      </c>
    </row>
    <row r="214" spans="1:4">
      <c r="A214">
        <v>213</v>
      </c>
      <c r="B214" t="s">
        <v>699</v>
      </c>
      <c r="C214" t="s">
        <v>1316</v>
      </c>
      <c r="D214" t="s">
        <v>1317</v>
      </c>
    </row>
    <row r="215" spans="1:4">
      <c r="A215">
        <v>214</v>
      </c>
      <c r="B215" t="s">
        <v>699</v>
      </c>
      <c r="C215" t="s">
        <v>1318</v>
      </c>
      <c r="D215" t="s">
        <v>1319</v>
      </c>
    </row>
    <row r="216" spans="1:4">
      <c r="A216">
        <v>215</v>
      </c>
      <c r="B216" t="s">
        <v>699</v>
      </c>
      <c r="C216" t="s">
        <v>1320</v>
      </c>
      <c r="D216" t="s">
        <v>1321</v>
      </c>
    </row>
    <row r="217" spans="1:4">
      <c r="A217">
        <v>216</v>
      </c>
      <c r="B217" t="s">
        <v>699</v>
      </c>
      <c r="C217" t="s">
        <v>1322</v>
      </c>
      <c r="D217" t="s">
        <v>1323</v>
      </c>
    </row>
    <row r="218" spans="1:4">
      <c r="A218">
        <v>217</v>
      </c>
      <c r="B218" t="s">
        <v>699</v>
      </c>
      <c r="C218" t="s">
        <v>1324</v>
      </c>
      <c r="D218" t="s">
        <v>1325</v>
      </c>
    </row>
    <row r="219" spans="1:4">
      <c r="A219">
        <v>218</v>
      </c>
      <c r="B219" t="s">
        <v>699</v>
      </c>
      <c r="C219" t="s">
        <v>699</v>
      </c>
      <c r="D219" t="s">
        <v>700</v>
      </c>
    </row>
    <row r="220" spans="1:4">
      <c r="A220">
        <v>219</v>
      </c>
      <c r="B220" t="s">
        <v>699</v>
      </c>
      <c r="C220" t="s">
        <v>1326</v>
      </c>
      <c r="D220" t="s">
        <v>1327</v>
      </c>
    </row>
    <row r="221" spans="1:4">
      <c r="A221">
        <v>220</v>
      </c>
      <c r="B221" t="s">
        <v>699</v>
      </c>
      <c r="C221" t="s">
        <v>1101</v>
      </c>
      <c r="D221" t="s">
        <v>1328</v>
      </c>
    </row>
    <row r="222" spans="1:4">
      <c r="A222">
        <v>221</v>
      </c>
      <c r="B222" t="s">
        <v>619</v>
      </c>
      <c r="C222" t="s">
        <v>1329</v>
      </c>
      <c r="D222" t="s">
        <v>1330</v>
      </c>
    </row>
    <row r="223" spans="1:4">
      <c r="A223">
        <v>222</v>
      </c>
      <c r="B223" t="s">
        <v>619</v>
      </c>
      <c r="C223" t="s">
        <v>843</v>
      </c>
      <c r="D223" t="s">
        <v>844</v>
      </c>
    </row>
    <row r="224" spans="1:4">
      <c r="A224">
        <v>223</v>
      </c>
      <c r="B224" t="s">
        <v>619</v>
      </c>
      <c r="C224" t="s">
        <v>760</v>
      </c>
      <c r="D224" t="s">
        <v>761</v>
      </c>
    </row>
    <row r="225" spans="1:4">
      <c r="A225">
        <v>224</v>
      </c>
      <c r="B225" t="s">
        <v>619</v>
      </c>
      <c r="C225" t="s">
        <v>704</v>
      </c>
      <c r="D225" t="s">
        <v>705</v>
      </c>
    </row>
    <row r="226" spans="1:4">
      <c r="A226">
        <v>225</v>
      </c>
      <c r="B226" t="s">
        <v>619</v>
      </c>
      <c r="C226" t="s">
        <v>880</v>
      </c>
      <c r="D226" t="s">
        <v>881</v>
      </c>
    </row>
    <row r="227" spans="1:4">
      <c r="A227">
        <v>226</v>
      </c>
      <c r="B227" t="s">
        <v>619</v>
      </c>
      <c r="C227" t="s">
        <v>621</v>
      </c>
      <c r="D227" t="s">
        <v>622</v>
      </c>
    </row>
    <row r="228" spans="1:4">
      <c r="A228">
        <v>227</v>
      </c>
      <c r="B228" t="s">
        <v>619</v>
      </c>
      <c r="C228" t="s">
        <v>1331</v>
      </c>
      <c r="D228" t="s">
        <v>1332</v>
      </c>
    </row>
    <row r="229" spans="1:4">
      <c r="A229">
        <v>228</v>
      </c>
      <c r="B229" t="s">
        <v>619</v>
      </c>
      <c r="C229" t="s">
        <v>906</v>
      </c>
      <c r="D229" t="s">
        <v>907</v>
      </c>
    </row>
    <row r="230" spans="1:4">
      <c r="A230">
        <v>229</v>
      </c>
      <c r="B230" t="s">
        <v>619</v>
      </c>
      <c r="C230" t="s">
        <v>755</v>
      </c>
      <c r="D230" t="s">
        <v>756</v>
      </c>
    </row>
    <row r="231" spans="1:4">
      <c r="A231">
        <v>230</v>
      </c>
      <c r="B231" t="s">
        <v>619</v>
      </c>
      <c r="C231" t="s">
        <v>836</v>
      </c>
      <c r="D231" t="s">
        <v>837</v>
      </c>
    </row>
    <row r="232" spans="1:4">
      <c r="A232">
        <v>231</v>
      </c>
      <c r="B232" t="s">
        <v>619</v>
      </c>
      <c r="C232" t="s">
        <v>1333</v>
      </c>
      <c r="D232" t="s">
        <v>1334</v>
      </c>
    </row>
    <row r="233" spans="1:4">
      <c r="A233">
        <v>232</v>
      </c>
      <c r="B233" t="s">
        <v>619</v>
      </c>
      <c r="C233" t="s">
        <v>841</v>
      </c>
      <c r="D233" t="s">
        <v>842</v>
      </c>
    </row>
    <row r="234" spans="1:4">
      <c r="A234">
        <v>233</v>
      </c>
      <c r="B234" t="s">
        <v>619</v>
      </c>
      <c r="C234" t="s">
        <v>1335</v>
      </c>
      <c r="D234" t="s">
        <v>1336</v>
      </c>
    </row>
    <row r="235" spans="1:4">
      <c r="A235">
        <v>234</v>
      </c>
      <c r="B235" t="s">
        <v>619</v>
      </c>
      <c r="C235" t="s">
        <v>718</v>
      </c>
      <c r="D235" t="s">
        <v>719</v>
      </c>
    </row>
    <row r="236" spans="1:4">
      <c r="A236">
        <v>235</v>
      </c>
      <c r="B236" t="s">
        <v>619</v>
      </c>
      <c r="C236" t="s">
        <v>694</v>
      </c>
      <c r="D236" t="s">
        <v>695</v>
      </c>
    </row>
    <row r="237" spans="1:4">
      <c r="A237">
        <v>236</v>
      </c>
      <c r="B237" t="s">
        <v>619</v>
      </c>
      <c r="C237" t="s">
        <v>901</v>
      </c>
      <c r="D237" t="s">
        <v>902</v>
      </c>
    </row>
    <row r="238" spans="1:4">
      <c r="A238">
        <v>237</v>
      </c>
      <c r="B238" t="s">
        <v>619</v>
      </c>
      <c r="C238" t="s">
        <v>642</v>
      </c>
      <c r="D238" t="s">
        <v>643</v>
      </c>
    </row>
    <row r="239" spans="1:4">
      <c r="A239">
        <v>238</v>
      </c>
      <c r="B239" t="s">
        <v>619</v>
      </c>
      <c r="C239" t="s">
        <v>658</v>
      </c>
      <c r="D239" t="s">
        <v>659</v>
      </c>
    </row>
    <row r="240" spans="1:4">
      <c r="A240">
        <v>239</v>
      </c>
      <c r="B240" t="s">
        <v>619</v>
      </c>
      <c r="C240" t="s">
        <v>1337</v>
      </c>
      <c r="D240" t="s">
        <v>1338</v>
      </c>
    </row>
    <row r="241" spans="1:4">
      <c r="A241">
        <v>240</v>
      </c>
      <c r="B241" t="s">
        <v>619</v>
      </c>
      <c r="C241" t="s">
        <v>619</v>
      </c>
      <c r="D241" t="s">
        <v>620</v>
      </c>
    </row>
    <row r="242" spans="1:4">
      <c r="A242">
        <v>241</v>
      </c>
      <c r="B242" t="s">
        <v>619</v>
      </c>
      <c r="C242" t="s">
        <v>777</v>
      </c>
      <c r="D242" t="s">
        <v>778</v>
      </c>
    </row>
    <row r="243" spans="1:4">
      <c r="A243">
        <v>242</v>
      </c>
      <c r="B243" t="s">
        <v>619</v>
      </c>
      <c r="C243" t="s">
        <v>888</v>
      </c>
      <c r="D243" t="s">
        <v>889</v>
      </c>
    </row>
    <row r="244" spans="1:4">
      <c r="A244">
        <v>243</v>
      </c>
      <c r="B244" t="s">
        <v>619</v>
      </c>
      <c r="C244" t="s">
        <v>633</v>
      </c>
      <c r="D244" t="s">
        <v>634</v>
      </c>
    </row>
    <row r="245" spans="1:4">
      <c r="A245">
        <v>244</v>
      </c>
      <c r="B245" t="s">
        <v>619</v>
      </c>
      <c r="C245" t="s">
        <v>779</v>
      </c>
      <c r="D245" t="s">
        <v>780</v>
      </c>
    </row>
    <row r="246" spans="1:4">
      <c r="A246">
        <v>245</v>
      </c>
      <c r="B246" t="s">
        <v>619</v>
      </c>
      <c r="C246" t="s">
        <v>831</v>
      </c>
      <c r="D246" t="s">
        <v>832</v>
      </c>
    </row>
    <row r="247" spans="1:4">
      <c r="A247">
        <v>246</v>
      </c>
      <c r="B247" t="s">
        <v>669</v>
      </c>
      <c r="C247" t="s">
        <v>1339</v>
      </c>
      <c r="D247" t="s">
        <v>1340</v>
      </c>
    </row>
    <row r="248" spans="1:4">
      <c r="A248">
        <v>247</v>
      </c>
      <c r="B248" t="s">
        <v>669</v>
      </c>
      <c r="C248" t="s">
        <v>1341</v>
      </c>
      <c r="D248" t="s">
        <v>1342</v>
      </c>
    </row>
    <row r="249" spans="1:4">
      <c r="A249">
        <v>248</v>
      </c>
      <c r="B249" t="s">
        <v>669</v>
      </c>
      <c r="C249" t="s">
        <v>1343</v>
      </c>
      <c r="D249" t="s">
        <v>1344</v>
      </c>
    </row>
    <row r="250" spans="1:4">
      <c r="A250">
        <v>249</v>
      </c>
      <c r="B250" t="s">
        <v>669</v>
      </c>
      <c r="C250" t="s">
        <v>951</v>
      </c>
      <c r="D250" t="s">
        <v>1345</v>
      </c>
    </row>
    <row r="251" spans="1:4">
      <c r="A251">
        <v>250</v>
      </c>
      <c r="B251" t="s">
        <v>669</v>
      </c>
      <c r="C251" t="s">
        <v>1346</v>
      </c>
      <c r="D251" t="s">
        <v>1347</v>
      </c>
    </row>
    <row r="252" spans="1:4">
      <c r="A252">
        <v>251</v>
      </c>
      <c r="B252" t="s">
        <v>669</v>
      </c>
      <c r="C252" t="s">
        <v>1348</v>
      </c>
      <c r="D252" t="s">
        <v>1349</v>
      </c>
    </row>
    <row r="253" spans="1:4">
      <c r="A253">
        <v>252</v>
      </c>
      <c r="B253" t="s">
        <v>669</v>
      </c>
      <c r="C253" t="s">
        <v>1350</v>
      </c>
      <c r="D253" t="s">
        <v>1351</v>
      </c>
    </row>
    <row r="254" spans="1:4">
      <c r="A254">
        <v>253</v>
      </c>
      <c r="B254" t="s">
        <v>669</v>
      </c>
      <c r="C254" t="s">
        <v>1352</v>
      </c>
      <c r="D254" t="s">
        <v>1353</v>
      </c>
    </row>
    <row r="255" spans="1:4">
      <c r="A255">
        <v>254</v>
      </c>
      <c r="B255" t="s">
        <v>669</v>
      </c>
      <c r="C255" t="s">
        <v>1354</v>
      </c>
      <c r="D255" t="s">
        <v>1355</v>
      </c>
    </row>
    <row r="256" spans="1:4">
      <c r="A256">
        <v>255</v>
      </c>
      <c r="B256" t="s">
        <v>669</v>
      </c>
      <c r="C256" t="s">
        <v>1356</v>
      </c>
      <c r="D256" t="s">
        <v>1357</v>
      </c>
    </row>
    <row r="257" spans="1:4">
      <c r="A257">
        <v>256</v>
      </c>
      <c r="B257" t="s">
        <v>669</v>
      </c>
      <c r="C257" t="s">
        <v>669</v>
      </c>
      <c r="D257" t="s">
        <v>670</v>
      </c>
    </row>
    <row r="258" spans="1:4">
      <c r="A258">
        <v>257</v>
      </c>
      <c r="B258" t="s">
        <v>669</v>
      </c>
      <c r="C258" t="s">
        <v>1358</v>
      </c>
      <c r="D258" t="s">
        <v>1359</v>
      </c>
    </row>
    <row r="259" spans="1:4">
      <c r="A259">
        <v>258</v>
      </c>
      <c r="B259" t="s">
        <v>669</v>
      </c>
      <c r="C259" t="s">
        <v>1360</v>
      </c>
      <c r="D259" t="s">
        <v>1361</v>
      </c>
    </row>
    <row r="260" spans="1:4">
      <c r="A260">
        <v>259</v>
      </c>
      <c r="B260" t="s">
        <v>669</v>
      </c>
      <c r="C260" t="s">
        <v>1362</v>
      </c>
      <c r="D260" t="s">
        <v>1363</v>
      </c>
    </row>
    <row r="261" spans="1:4">
      <c r="A261">
        <v>260</v>
      </c>
      <c r="B261" t="s">
        <v>723</v>
      </c>
      <c r="C261" t="s">
        <v>1364</v>
      </c>
      <c r="D261" t="s">
        <v>1365</v>
      </c>
    </row>
    <row r="262" spans="1:4">
      <c r="A262">
        <v>261</v>
      </c>
      <c r="B262" t="s">
        <v>723</v>
      </c>
      <c r="C262" t="s">
        <v>1366</v>
      </c>
      <c r="D262" t="s">
        <v>1367</v>
      </c>
    </row>
    <row r="263" spans="1:4">
      <c r="A263">
        <v>262</v>
      </c>
      <c r="B263" t="s">
        <v>723</v>
      </c>
      <c r="C263" t="s">
        <v>1368</v>
      </c>
      <c r="D263" t="s">
        <v>1369</v>
      </c>
    </row>
    <row r="264" spans="1:4">
      <c r="A264">
        <v>263</v>
      </c>
      <c r="B264" t="s">
        <v>723</v>
      </c>
      <c r="C264" t="s">
        <v>1370</v>
      </c>
      <c r="D264" t="s">
        <v>1371</v>
      </c>
    </row>
    <row r="265" spans="1:4">
      <c r="A265">
        <v>264</v>
      </c>
      <c r="B265" t="s">
        <v>723</v>
      </c>
      <c r="C265" t="s">
        <v>1372</v>
      </c>
      <c r="D265" t="s">
        <v>1373</v>
      </c>
    </row>
    <row r="266" spans="1:4">
      <c r="A266">
        <v>265</v>
      </c>
      <c r="B266" t="s">
        <v>723</v>
      </c>
      <c r="C266" t="s">
        <v>1374</v>
      </c>
      <c r="D266" t="s">
        <v>1375</v>
      </c>
    </row>
    <row r="267" spans="1:4">
      <c r="A267">
        <v>266</v>
      </c>
      <c r="B267" t="s">
        <v>723</v>
      </c>
      <c r="C267" t="s">
        <v>1376</v>
      </c>
      <c r="D267" t="s">
        <v>1377</v>
      </c>
    </row>
    <row r="268" spans="1:4">
      <c r="A268">
        <v>267</v>
      </c>
      <c r="B268" t="s">
        <v>723</v>
      </c>
      <c r="C268" t="s">
        <v>1378</v>
      </c>
      <c r="D268" t="s">
        <v>1379</v>
      </c>
    </row>
    <row r="269" spans="1:4">
      <c r="A269">
        <v>268</v>
      </c>
      <c r="B269" t="s">
        <v>723</v>
      </c>
      <c r="C269" t="s">
        <v>1380</v>
      </c>
      <c r="D269" t="s">
        <v>1381</v>
      </c>
    </row>
    <row r="270" spans="1:4">
      <c r="A270">
        <v>269</v>
      </c>
      <c r="B270" t="s">
        <v>723</v>
      </c>
      <c r="C270" t="s">
        <v>1382</v>
      </c>
      <c r="D270" t="s">
        <v>1383</v>
      </c>
    </row>
    <row r="271" spans="1:4">
      <c r="A271">
        <v>270</v>
      </c>
      <c r="B271" t="s">
        <v>723</v>
      </c>
      <c r="C271" t="s">
        <v>1384</v>
      </c>
      <c r="D271" t="s">
        <v>1385</v>
      </c>
    </row>
    <row r="272" spans="1:4">
      <c r="A272">
        <v>271</v>
      </c>
      <c r="B272" t="s">
        <v>723</v>
      </c>
      <c r="C272" t="s">
        <v>1386</v>
      </c>
      <c r="D272" t="s">
        <v>1387</v>
      </c>
    </row>
    <row r="273" spans="1:4">
      <c r="A273">
        <v>272</v>
      </c>
      <c r="B273" t="s">
        <v>723</v>
      </c>
      <c r="C273" t="s">
        <v>723</v>
      </c>
      <c r="D273" t="s">
        <v>724</v>
      </c>
    </row>
    <row r="274" spans="1:4">
      <c r="A274">
        <v>273</v>
      </c>
      <c r="B274" t="s">
        <v>723</v>
      </c>
      <c r="C274" t="s">
        <v>1388</v>
      </c>
      <c r="D274" t="s">
        <v>1389</v>
      </c>
    </row>
    <row r="275" spans="1:4">
      <c r="A275">
        <v>274</v>
      </c>
      <c r="B275" t="s">
        <v>723</v>
      </c>
      <c r="C275" t="s">
        <v>1390</v>
      </c>
      <c r="D275" t="s">
        <v>1391</v>
      </c>
    </row>
    <row r="276" spans="1:4">
      <c r="A276">
        <v>275</v>
      </c>
      <c r="B276" t="s">
        <v>739</v>
      </c>
      <c r="C276" t="s">
        <v>1392</v>
      </c>
      <c r="D276" t="s">
        <v>1393</v>
      </c>
    </row>
    <row r="277" spans="1:4">
      <c r="A277">
        <v>276</v>
      </c>
      <c r="B277" t="s">
        <v>739</v>
      </c>
      <c r="C277" t="s">
        <v>1394</v>
      </c>
      <c r="D277" t="s">
        <v>1395</v>
      </c>
    </row>
    <row r="278" spans="1:4">
      <c r="A278">
        <v>277</v>
      </c>
      <c r="B278" t="s">
        <v>739</v>
      </c>
      <c r="C278" t="s">
        <v>1396</v>
      </c>
      <c r="D278" t="s">
        <v>1397</v>
      </c>
    </row>
    <row r="279" spans="1:4">
      <c r="A279">
        <v>278</v>
      </c>
      <c r="B279" t="s">
        <v>739</v>
      </c>
      <c r="C279" t="s">
        <v>1398</v>
      </c>
      <c r="D279" t="s">
        <v>1399</v>
      </c>
    </row>
    <row r="280" spans="1:4">
      <c r="A280">
        <v>279</v>
      </c>
      <c r="B280" t="s">
        <v>739</v>
      </c>
      <c r="C280" t="s">
        <v>1400</v>
      </c>
      <c r="D280" t="s">
        <v>1401</v>
      </c>
    </row>
    <row r="281" spans="1:4">
      <c r="A281">
        <v>280</v>
      </c>
      <c r="B281" t="s">
        <v>739</v>
      </c>
      <c r="C281" t="s">
        <v>1402</v>
      </c>
      <c r="D281" t="s">
        <v>1403</v>
      </c>
    </row>
    <row r="282" spans="1:4">
      <c r="A282">
        <v>281</v>
      </c>
      <c r="B282" t="s">
        <v>739</v>
      </c>
      <c r="C282" t="s">
        <v>1404</v>
      </c>
      <c r="D282" t="s">
        <v>1405</v>
      </c>
    </row>
    <row r="283" spans="1:4">
      <c r="A283">
        <v>282</v>
      </c>
      <c r="B283" t="s">
        <v>739</v>
      </c>
      <c r="C283" t="s">
        <v>1406</v>
      </c>
      <c r="D283" t="s">
        <v>1407</v>
      </c>
    </row>
    <row r="284" spans="1:4">
      <c r="A284">
        <v>283</v>
      </c>
      <c r="B284" t="s">
        <v>739</v>
      </c>
      <c r="C284" t="s">
        <v>1408</v>
      </c>
      <c r="D284" t="s">
        <v>1409</v>
      </c>
    </row>
    <row r="285" spans="1:4">
      <c r="A285">
        <v>284</v>
      </c>
      <c r="B285" t="s">
        <v>739</v>
      </c>
      <c r="C285" t="s">
        <v>739</v>
      </c>
      <c r="D285" t="s">
        <v>740</v>
      </c>
    </row>
    <row r="286" spans="1:4">
      <c r="A286">
        <v>285</v>
      </c>
      <c r="B286" t="s">
        <v>739</v>
      </c>
      <c r="C286" t="s">
        <v>1410</v>
      </c>
      <c r="D286" t="s">
        <v>1411</v>
      </c>
    </row>
    <row r="287" spans="1:4">
      <c r="A287">
        <v>286</v>
      </c>
      <c r="B287" t="s">
        <v>681</v>
      </c>
      <c r="C287" t="s">
        <v>1412</v>
      </c>
      <c r="D287" t="s">
        <v>1413</v>
      </c>
    </row>
    <row r="288" spans="1:4">
      <c r="A288">
        <v>287</v>
      </c>
      <c r="B288" t="s">
        <v>681</v>
      </c>
      <c r="C288" t="s">
        <v>1414</v>
      </c>
      <c r="D288" t="s">
        <v>1415</v>
      </c>
    </row>
    <row r="289" spans="1:4">
      <c r="A289">
        <v>288</v>
      </c>
      <c r="B289" t="s">
        <v>681</v>
      </c>
      <c r="C289" t="s">
        <v>1416</v>
      </c>
      <c r="D289" t="s">
        <v>1417</v>
      </c>
    </row>
    <row r="290" spans="1:4">
      <c r="A290">
        <v>289</v>
      </c>
      <c r="B290" t="s">
        <v>681</v>
      </c>
      <c r="C290" t="s">
        <v>1418</v>
      </c>
      <c r="D290" t="s">
        <v>1419</v>
      </c>
    </row>
    <row r="291" spans="1:4">
      <c r="A291">
        <v>290</v>
      </c>
      <c r="B291" t="s">
        <v>681</v>
      </c>
      <c r="C291" t="s">
        <v>951</v>
      </c>
      <c r="D291" t="s">
        <v>1420</v>
      </c>
    </row>
    <row r="292" spans="1:4">
      <c r="A292">
        <v>291</v>
      </c>
      <c r="B292" t="s">
        <v>681</v>
      </c>
      <c r="C292" t="s">
        <v>1421</v>
      </c>
      <c r="D292" t="s">
        <v>1422</v>
      </c>
    </row>
    <row r="293" spans="1:4">
      <c r="A293">
        <v>292</v>
      </c>
      <c r="B293" t="s">
        <v>681</v>
      </c>
      <c r="C293" t="s">
        <v>1423</v>
      </c>
      <c r="D293" t="s">
        <v>1424</v>
      </c>
    </row>
    <row r="294" spans="1:4">
      <c r="A294">
        <v>293</v>
      </c>
      <c r="B294" t="s">
        <v>681</v>
      </c>
      <c r="C294" t="s">
        <v>1425</v>
      </c>
      <c r="D294" t="s">
        <v>1426</v>
      </c>
    </row>
    <row r="295" spans="1:4">
      <c r="A295">
        <v>294</v>
      </c>
      <c r="B295" t="s">
        <v>681</v>
      </c>
      <c r="C295" t="s">
        <v>1427</v>
      </c>
      <c r="D295" t="s">
        <v>1428</v>
      </c>
    </row>
    <row r="296" spans="1:4">
      <c r="A296">
        <v>295</v>
      </c>
      <c r="B296" t="s">
        <v>681</v>
      </c>
      <c r="C296" t="s">
        <v>1429</v>
      </c>
      <c r="D296" t="s">
        <v>1430</v>
      </c>
    </row>
    <row r="297" spans="1:4">
      <c r="A297">
        <v>296</v>
      </c>
      <c r="B297" t="s">
        <v>681</v>
      </c>
      <c r="C297" t="s">
        <v>1431</v>
      </c>
      <c r="D297" t="s">
        <v>1432</v>
      </c>
    </row>
    <row r="298" spans="1:4">
      <c r="A298">
        <v>297</v>
      </c>
      <c r="B298" t="s">
        <v>681</v>
      </c>
      <c r="C298" t="s">
        <v>1433</v>
      </c>
      <c r="D298" t="s">
        <v>1434</v>
      </c>
    </row>
    <row r="299" spans="1:4">
      <c r="A299">
        <v>298</v>
      </c>
      <c r="B299" t="s">
        <v>681</v>
      </c>
      <c r="C299" t="s">
        <v>1435</v>
      </c>
      <c r="D299" t="s">
        <v>1436</v>
      </c>
    </row>
    <row r="300" spans="1:4">
      <c r="A300">
        <v>299</v>
      </c>
      <c r="B300" t="s">
        <v>681</v>
      </c>
      <c r="C300" t="s">
        <v>1437</v>
      </c>
      <c r="D300" t="s">
        <v>1438</v>
      </c>
    </row>
    <row r="301" spans="1:4">
      <c r="A301">
        <v>300</v>
      </c>
      <c r="B301" t="s">
        <v>681</v>
      </c>
      <c r="C301" t="s">
        <v>1439</v>
      </c>
      <c r="D301" t="s">
        <v>1440</v>
      </c>
    </row>
    <row r="302" spans="1:4">
      <c r="A302">
        <v>301</v>
      </c>
      <c r="B302" t="s">
        <v>681</v>
      </c>
      <c r="C302" t="s">
        <v>681</v>
      </c>
      <c r="D302" t="s">
        <v>682</v>
      </c>
    </row>
    <row r="303" spans="1:4">
      <c r="A303">
        <v>302</v>
      </c>
      <c r="B303" t="s">
        <v>685</v>
      </c>
      <c r="C303" t="s">
        <v>1441</v>
      </c>
      <c r="D303" t="s">
        <v>1442</v>
      </c>
    </row>
    <row r="304" spans="1:4">
      <c r="A304">
        <v>303</v>
      </c>
      <c r="B304" t="s">
        <v>685</v>
      </c>
      <c r="C304" t="s">
        <v>1443</v>
      </c>
      <c r="D304" t="s">
        <v>1444</v>
      </c>
    </row>
    <row r="305" spans="1:4">
      <c r="A305">
        <v>304</v>
      </c>
      <c r="B305" t="s">
        <v>685</v>
      </c>
      <c r="C305" t="s">
        <v>1013</v>
      </c>
      <c r="D305" t="s">
        <v>1445</v>
      </c>
    </row>
    <row r="306" spans="1:4">
      <c r="A306">
        <v>305</v>
      </c>
      <c r="B306" t="s">
        <v>685</v>
      </c>
      <c r="C306" t="s">
        <v>1446</v>
      </c>
      <c r="D306" t="s">
        <v>1447</v>
      </c>
    </row>
    <row r="307" spans="1:4">
      <c r="A307">
        <v>306</v>
      </c>
      <c r="B307" t="s">
        <v>685</v>
      </c>
      <c r="C307" t="s">
        <v>1448</v>
      </c>
      <c r="D307" t="s">
        <v>1449</v>
      </c>
    </row>
    <row r="308" spans="1:4">
      <c r="A308">
        <v>307</v>
      </c>
      <c r="B308" t="s">
        <v>685</v>
      </c>
      <c r="C308" t="s">
        <v>1450</v>
      </c>
      <c r="D308" t="s">
        <v>1451</v>
      </c>
    </row>
    <row r="309" spans="1:4">
      <c r="A309">
        <v>308</v>
      </c>
      <c r="B309" t="s">
        <v>685</v>
      </c>
      <c r="C309" t="s">
        <v>1452</v>
      </c>
      <c r="D309" t="s">
        <v>1453</v>
      </c>
    </row>
    <row r="310" spans="1:4">
      <c r="A310">
        <v>309</v>
      </c>
      <c r="B310" t="s">
        <v>685</v>
      </c>
      <c r="C310" t="s">
        <v>1454</v>
      </c>
      <c r="D310" t="s">
        <v>1455</v>
      </c>
    </row>
    <row r="311" spans="1:4">
      <c r="A311">
        <v>310</v>
      </c>
      <c r="B311" t="s">
        <v>685</v>
      </c>
      <c r="C311" t="s">
        <v>1283</v>
      </c>
      <c r="D311" t="s">
        <v>1456</v>
      </c>
    </row>
    <row r="312" spans="1:4">
      <c r="A312">
        <v>311</v>
      </c>
      <c r="B312" t="s">
        <v>685</v>
      </c>
      <c r="C312" t="s">
        <v>1285</v>
      </c>
      <c r="D312" t="s">
        <v>1457</v>
      </c>
    </row>
    <row r="313" spans="1:4">
      <c r="A313">
        <v>312</v>
      </c>
      <c r="B313" t="s">
        <v>685</v>
      </c>
      <c r="C313" t="s">
        <v>1458</v>
      </c>
      <c r="D313" t="s">
        <v>1459</v>
      </c>
    </row>
    <row r="314" spans="1:4">
      <c r="A314">
        <v>313</v>
      </c>
      <c r="B314" t="s">
        <v>685</v>
      </c>
      <c r="C314" t="s">
        <v>1460</v>
      </c>
      <c r="D314" t="s">
        <v>1461</v>
      </c>
    </row>
    <row r="315" spans="1:4">
      <c r="A315">
        <v>314</v>
      </c>
      <c r="B315" t="s">
        <v>685</v>
      </c>
      <c r="C315" t="s">
        <v>1462</v>
      </c>
      <c r="D315" t="s">
        <v>1463</v>
      </c>
    </row>
    <row r="316" spans="1:4">
      <c r="A316">
        <v>315</v>
      </c>
      <c r="B316" t="s">
        <v>685</v>
      </c>
      <c r="C316" t="s">
        <v>685</v>
      </c>
      <c r="D316" t="s">
        <v>686</v>
      </c>
    </row>
    <row r="317" spans="1:4">
      <c r="A317">
        <v>316</v>
      </c>
      <c r="B317" t="s">
        <v>685</v>
      </c>
      <c r="C317" t="s">
        <v>1464</v>
      </c>
      <c r="D317" t="s">
        <v>1465</v>
      </c>
    </row>
    <row r="318" spans="1:4">
      <c r="A318">
        <v>317</v>
      </c>
      <c r="B318" t="s">
        <v>627</v>
      </c>
      <c r="C318" t="s">
        <v>627</v>
      </c>
      <c r="D318" t="s">
        <v>628</v>
      </c>
    </row>
    <row r="319" spans="1:4">
      <c r="A319">
        <v>318</v>
      </c>
      <c r="B319" t="s">
        <v>876</v>
      </c>
      <c r="C319" t="s">
        <v>876</v>
      </c>
      <c r="D319" t="s">
        <v>877</v>
      </c>
    </row>
    <row r="320" spans="1:4">
      <c r="A320">
        <v>319</v>
      </c>
      <c r="B320" t="s">
        <v>647</v>
      </c>
      <c r="C320" t="s">
        <v>647</v>
      </c>
      <c r="D320" t="s">
        <v>648</v>
      </c>
    </row>
    <row r="321" spans="1:4">
      <c r="A321">
        <v>320</v>
      </c>
      <c r="B321" t="s">
        <v>690</v>
      </c>
      <c r="C321" t="s">
        <v>690</v>
      </c>
      <c r="D321" t="s">
        <v>691</v>
      </c>
    </row>
  </sheetData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indexed="31"/>
  </sheetPr>
  <dimension ref="A1:L58"/>
  <sheetViews>
    <sheetView showGridLines="0" topLeftCell="D32" zoomScaleNormal="100" workbookViewId="0">
      <selection activeCell="F38" sqref="F38"/>
    </sheetView>
  </sheetViews>
  <sheetFormatPr defaultRowHeight="11.25"/>
  <cols>
    <col min="1" max="1" width="29.85546875" style="143" hidden="1" customWidth="1"/>
    <col min="2" max="2" width="10.7109375" style="143" hidden="1" customWidth="1"/>
    <col min="3" max="3" width="3.7109375" style="22" hidden="1" customWidth="1"/>
    <col min="4" max="4" width="3.7109375" style="27" customWidth="1"/>
    <col min="5" max="5" width="38.140625" style="27" customWidth="1"/>
    <col min="6" max="6" width="50.7109375" style="27" customWidth="1"/>
    <col min="7" max="7" width="3.7109375" style="26" customWidth="1"/>
    <col min="8" max="8" width="9.140625" style="27"/>
    <col min="9" max="9" width="9.140625" style="88" customWidth="1"/>
    <col min="10" max="16384" width="9.140625" style="27"/>
  </cols>
  <sheetData>
    <row r="1" spans="1:12" s="20" customFormat="1" ht="13.5" hidden="1" customHeight="1">
      <c r="A1" s="142"/>
      <c r="B1" s="143"/>
      <c r="F1" s="65">
        <v>26381312</v>
      </c>
      <c r="G1" s="21"/>
      <c r="I1" s="88"/>
      <c r="L1" s="158"/>
    </row>
    <row r="2" spans="1:12" s="20" customFormat="1" ht="12" hidden="1" customHeight="1">
      <c r="A2" s="142"/>
      <c r="B2" s="143"/>
      <c r="G2" s="21"/>
      <c r="I2" s="88"/>
    </row>
    <row r="3" spans="1:12" hidden="1"/>
    <row r="4" spans="1:12" ht="15.75" customHeight="1">
      <c r="D4" s="23"/>
      <c r="E4" s="24"/>
      <c r="F4" s="25" t="str">
        <f>version</f>
        <v>Версия 6.0.3</v>
      </c>
    </row>
    <row r="5" spans="1:12" ht="20.25" customHeight="1">
      <c r="D5" s="28"/>
      <c r="E5" s="365" t="s">
        <v>505</v>
      </c>
      <c r="F5" s="365"/>
      <c r="G5" s="29"/>
    </row>
    <row r="6" spans="1:12">
      <c r="D6" s="23"/>
      <c r="E6" s="30"/>
      <c r="F6" s="31"/>
      <c r="G6" s="29"/>
    </row>
    <row r="7" spans="1:12" ht="19.5">
      <c r="D7" s="28"/>
      <c r="E7" s="30" t="s">
        <v>9</v>
      </c>
      <c r="F7" s="67" t="s">
        <v>132</v>
      </c>
      <c r="G7" s="29"/>
    </row>
    <row r="8" spans="1:12" ht="3" customHeight="1">
      <c r="A8" s="144"/>
      <c r="D8" s="32"/>
      <c r="E8" s="30"/>
      <c r="F8" s="33"/>
      <c r="G8" s="34"/>
    </row>
    <row r="9" spans="1:12" ht="19.5">
      <c r="D9" s="28"/>
      <c r="E9" s="55" t="s">
        <v>206</v>
      </c>
      <c r="F9" s="87" t="s">
        <v>174</v>
      </c>
      <c r="G9" s="23"/>
    </row>
    <row r="10" spans="1:12" ht="3" customHeight="1">
      <c r="A10" s="144"/>
      <c r="D10" s="32"/>
      <c r="E10" s="30"/>
      <c r="F10" s="33"/>
      <c r="G10" s="34"/>
    </row>
    <row r="11" spans="1:12" ht="33.75">
      <c r="A11" s="143" t="s">
        <v>205</v>
      </c>
      <c r="D11" s="28"/>
      <c r="E11" s="55" t="s">
        <v>240</v>
      </c>
      <c r="F11" s="121" t="s">
        <v>47</v>
      </c>
      <c r="G11" s="23"/>
    </row>
    <row r="12" spans="1:12" ht="3" customHeight="1">
      <c r="A12" s="144"/>
      <c r="D12" s="32"/>
      <c r="E12" s="30"/>
      <c r="F12" s="33"/>
      <c r="G12" s="34"/>
    </row>
    <row r="13" spans="1:12" ht="20.100000000000001" customHeight="1">
      <c r="A13" s="145"/>
      <c r="D13" s="28"/>
      <c r="E13" s="55" t="s">
        <v>458</v>
      </c>
      <c r="F13" s="221">
        <v>2017</v>
      </c>
      <c r="G13" s="34"/>
    </row>
    <row r="14" spans="1:12" ht="3" customHeight="1">
      <c r="A14" s="144"/>
      <c r="D14" s="32"/>
      <c r="E14" s="30"/>
      <c r="F14" s="33"/>
      <c r="G14" s="34"/>
    </row>
    <row r="15" spans="1:12" ht="33.75">
      <c r="D15" s="28"/>
      <c r="E15" s="55" t="s">
        <v>137</v>
      </c>
      <c r="F15" s="121" t="s">
        <v>48</v>
      </c>
      <c r="G15" s="23"/>
    </row>
    <row r="16" spans="1:12" ht="30" customHeight="1">
      <c r="C16" s="36"/>
      <c r="D16" s="32"/>
      <c r="E16" s="38"/>
      <c r="F16" s="33"/>
      <c r="G16" s="35"/>
    </row>
    <row r="17" spans="1:10" ht="19.5">
      <c r="C17" s="36"/>
      <c r="D17" s="37"/>
      <c r="E17" s="38" t="s">
        <v>41</v>
      </c>
      <c r="F17" s="45" t="s">
        <v>883</v>
      </c>
      <c r="G17" s="35"/>
      <c r="J17" s="43"/>
    </row>
    <row r="18" spans="1:10" ht="19.5">
      <c r="C18" s="36"/>
      <c r="D18" s="37"/>
      <c r="E18" s="78" t="s">
        <v>176</v>
      </c>
      <c r="F18" s="84"/>
      <c r="G18" s="35"/>
      <c r="J18" s="43"/>
    </row>
    <row r="19" spans="1:10" ht="19.5">
      <c r="C19" s="36"/>
      <c r="D19" s="37"/>
      <c r="E19" s="38" t="s">
        <v>10</v>
      </c>
      <c r="F19" s="45" t="s">
        <v>884</v>
      </c>
      <c r="G19" s="35"/>
      <c r="J19" s="43"/>
    </row>
    <row r="20" spans="1:10" ht="19.5">
      <c r="C20" s="36"/>
      <c r="D20" s="37"/>
      <c r="E20" s="38" t="s">
        <v>11</v>
      </c>
      <c r="F20" s="45" t="s">
        <v>652</v>
      </c>
      <c r="G20" s="35"/>
      <c r="H20" s="39"/>
      <c r="J20" s="43"/>
    </row>
    <row r="21" spans="1:10" ht="3.75" customHeight="1">
      <c r="A21" s="144"/>
      <c r="D21" s="32"/>
      <c r="E21" s="30"/>
      <c r="F21" s="33"/>
      <c r="G21" s="34"/>
    </row>
    <row r="22" spans="1:10" ht="20.100000000000001" customHeight="1">
      <c r="D22" s="28"/>
      <c r="E22" s="38" t="s">
        <v>43</v>
      </c>
      <c r="F22" s="320" t="s">
        <v>611</v>
      </c>
      <c r="G22" s="23"/>
    </row>
    <row r="23" spans="1:10" ht="3.75" customHeight="1">
      <c r="A23" s="144"/>
      <c r="D23" s="32"/>
      <c r="E23" s="30"/>
      <c r="F23" s="33"/>
      <c r="G23" s="34"/>
    </row>
    <row r="24" spans="1:10" ht="19.5">
      <c r="D24" s="28"/>
      <c r="E24" s="38" t="s">
        <v>510</v>
      </c>
      <c r="F24" s="121" t="s">
        <v>48</v>
      </c>
      <c r="G24" s="23"/>
    </row>
    <row r="25" spans="1:10" ht="19.5">
      <c r="D25" s="28"/>
      <c r="E25" s="38" t="s">
        <v>511</v>
      </c>
      <c r="F25" s="121" t="s">
        <v>47</v>
      </c>
      <c r="G25" s="23"/>
    </row>
    <row r="26" spans="1:10" ht="19.5">
      <c r="D26" s="28"/>
      <c r="E26" s="38" t="s">
        <v>512</v>
      </c>
      <c r="F26" s="121" t="s">
        <v>47</v>
      </c>
      <c r="G26" s="23"/>
    </row>
    <row r="27" spans="1:10" ht="19.5">
      <c r="D27" s="28"/>
      <c r="E27" s="38" t="s">
        <v>513</v>
      </c>
      <c r="F27" s="121" t="s">
        <v>48</v>
      </c>
      <c r="G27" s="23"/>
    </row>
    <row r="28" spans="1:10" ht="19.5" hidden="1">
      <c r="A28" s="146"/>
      <c r="B28" s="147"/>
      <c r="D28" s="41"/>
      <c r="E28" s="57" t="s">
        <v>514</v>
      </c>
      <c r="F28" s="84"/>
      <c r="G28" s="34"/>
    </row>
    <row r="29" spans="1:10" ht="3.75" customHeight="1">
      <c r="A29" s="144"/>
      <c r="D29" s="32"/>
      <c r="E29" s="30"/>
      <c r="F29" s="33"/>
      <c r="G29" s="34"/>
    </row>
    <row r="30" spans="1:10" ht="20.100000000000001" customHeight="1">
      <c r="A30" s="144"/>
      <c r="D30" s="32"/>
      <c r="E30" s="55" t="s">
        <v>238</v>
      </c>
      <c r="F30" s="122" t="s">
        <v>177</v>
      </c>
      <c r="G30" s="34"/>
    </row>
    <row r="31" spans="1:10" ht="3" customHeight="1">
      <c r="A31" s="144"/>
      <c r="D31" s="32"/>
      <c r="E31" s="30"/>
      <c r="F31" s="33"/>
      <c r="G31" s="34"/>
    </row>
    <row r="32" spans="1:10" ht="33.75">
      <c r="A32" s="144"/>
      <c r="D32" s="32"/>
      <c r="E32" s="55" t="s">
        <v>263</v>
      </c>
      <c r="F32" s="121" t="s">
        <v>47</v>
      </c>
      <c r="G32" s="34"/>
    </row>
    <row r="33" spans="1:7" ht="3" customHeight="1">
      <c r="A33" s="144"/>
      <c r="D33" s="32"/>
      <c r="E33" s="30"/>
      <c r="F33" s="33"/>
      <c r="G33" s="34"/>
    </row>
    <row r="34" spans="1:7" ht="33.75">
      <c r="D34" s="28"/>
      <c r="E34" s="120" t="s">
        <v>264</v>
      </c>
      <c r="F34" s="118" t="s">
        <v>1600</v>
      </c>
      <c r="G34" s="23"/>
    </row>
    <row r="35" spans="1:7" ht="3" customHeight="1">
      <c r="A35" s="144"/>
      <c r="D35" s="32"/>
      <c r="E35" s="30"/>
      <c r="F35" s="33"/>
      <c r="G35" s="34"/>
    </row>
    <row r="36" spans="1:7" ht="33.75">
      <c r="A36" s="144"/>
      <c r="D36" s="32"/>
      <c r="E36" s="55" t="s">
        <v>265</v>
      </c>
      <c r="F36" s="121" t="s">
        <v>48</v>
      </c>
      <c r="G36" s="34"/>
    </row>
    <row r="37" spans="1:7" ht="3" customHeight="1">
      <c r="A37" s="144"/>
      <c r="D37" s="32"/>
      <c r="E37" s="30"/>
      <c r="F37" s="33"/>
      <c r="G37" s="34"/>
    </row>
    <row r="38" spans="1:7" ht="22.5">
      <c r="A38" s="144"/>
      <c r="D38" s="32"/>
      <c r="E38" s="55" t="s">
        <v>266</v>
      </c>
      <c r="F38" s="121" t="s">
        <v>48</v>
      </c>
      <c r="G38" s="34"/>
    </row>
    <row r="39" spans="1:7" ht="3" customHeight="1">
      <c r="A39" s="144"/>
      <c r="D39" s="32"/>
      <c r="E39" s="30"/>
      <c r="F39" s="33"/>
      <c r="G39" s="34"/>
    </row>
    <row r="40" spans="1:7" ht="45">
      <c r="A40" s="144" t="s">
        <v>272</v>
      </c>
      <c r="D40" s="32"/>
      <c r="E40" s="55" t="s">
        <v>267</v>
      </c>
      <c r="F40" s="121" t="s">
        <v>48</v>
      </c>
      <c r="G40" s="34"/>
    </row>
    <row r="41" spans="1:7">
      <c r="A41" s="144"/>
      <c r="D41" s="32"/>
      <c r="E41" s="30"/>
      <c r="F41" s="33"/>
      <c r="G41" s="34"/>
    </row>
    <row r="42" spans="1:7" ht="20.100000000000001" customHeight="1">
      <c r="A42" s="146"/>
      <c r="D42" s="23"/>
      <c r="F42" s="56" t="s">
        <v>44</v>
      </c>
      <c r="G42" s="34"/>
    </row>
    <row r="43" spans="1:7" ht="19.5">
      <c r="A43" s="146"/>
      <c r="B43" s="147"/>
      <c r="D43" s="41"/>
      <c r="E43" s="40" t="s">
        <v>39</v>
      </c>
      <c r="F43" s="321" t="s">
        <v>1466</v>
      </c>
      <c r="G43" s="34"/>
    </row>
    <row r="44" spans="1:7" ht="19.5">
      <c r="A44" s="146"/>
      <c r="B44" s="147"/>
      <c r="D44" s="41"/>
      <c r="E44" s="40" t="s">
        <v>40</v>
      </c>
      <c r="F44" s="321" t="s">
        <v>1466</v>
      </c>
      <c r="G44" s="34"/>
    </row>
    <row r="45" spans="1:7" ht="13.5" customHeight="1">
      <c r="D45" s="28"/>
      <c r="E45" s="30"/>
      <c r="F45" s="54"/>
      <c r="G45" s="23"/>
    </row>
    <row r="46" spans="1:7" ht="20.100000000000001" customHeight="1">
      <c r="A46" s="146"/>
      <c r="D46" s="23"/>
      <c r="F46" s="56" t="s">
        <v>139</v>
      </c>
      <c r="G46" s="34"/>
    </row>
    <row r="47" spans="1:7" ht="19.5">
      <c r="A47" s="146"/>
      <c r="B47" s="147"/>
      <c r="D47" s="41"/>
      <c r="E47" s="57" t="s">
        <v>54</v>
      </c>
      <c r="F47" s="42" t="s">
        <v>1467</v>
      </c>
      <c r="G47" s="34"/>
    </row>
    <row r="48" spans="1:7" ht="19.5">
      <c r="A48" s="146"/>
      <c r="B48" s="147"/>
      <c r="D48" s="41"/>
      <c r="E48" s="57" t="s">
        <v>138</v>
      </c>
      <c r="F48" s="321" t="s">
        <v>1468</v>
      </c>
      <c r="G48" s="34"/>
    </row>
    <row r="49" spans="1:7" ht="13.5" customHeight="1">
      <c r="D49" s="28"/>
      <c r="E49" s="30"/>
      <c r="F49" s="54"/>
      <c r="G49" s="23"/>
    </row>
    <row r="50" spans="1:7" ht="20.100000000000001" customHeight="1">
      <c r="A50" s="146"/>
      <c r="D50" s="23"/>
      <c r="F50" s="56" t="s">
        <v>140</v>
      </c>
      <c r="G50" s="34"/>
    </row>
    <row r="51" spans="1:7" ht="20.100000000000001" customHeight="1">
      <c r="A51" s="146"/>
      <c r="B51" s="147"/>
      <c r="D51" s="41"/>
      <c r="E51" s="57" t="s">
        <v>54</v>
      </c>
      <c r="F51" s="42" t="s">
        <v>1520</v>
      </c>
      <c r="G51" s="34"/>
    </row>
    <row r="52" spans="1:7" ht="19.5">
      <c r="A52" s="146"/>
      <c r="B52" s="147"/>
      <c r="D52" s="41"/>
      <c r="E52" s="57" t="s">
        <v>138</v>
      </c>
      <c r="F52" s="321" t="s">
        <v>1469</v>
      </c>
      <c r="G52" s="34"/>
    </row>
    <row r="53" spans="1:7" ht="13.5" customHeight="1">
      <c r="D53" s="28"/>
      <c r="E53" s="30"/>
      <c r="F53" s="54"/>
      <c r="G53" s="23"/>
    </row>
    <row r="54" spans="1:7" ht="20.100000000000001" customHeight="1">
      <c r="A54" s="146"/>
      <c r="D54" s="23"/>
      <c r="F54" s="56" t="s">
        <v>141</v>
      </c>
      <c r="G54" s="34"/>
    </row>
    <row r="55" spans="1:7" ht="19.5">
      <c r="A55" s="146"/>
      <c r="B55" s="147"/>
      <c r="D55" s="41"/>
      <c r="E55" s="40" t="s">
        <v>54</v>
      </c>
      <c r="F55" s="321" t="s">
        <v>1521</v>
      </c>
      <c r="G55" s="34"/>
    </row>
    <row r="56" spans="1:7" ht="19.5">
      <c r="A56" s="146"/>
      <c r="B56" s="147"/>
      <c r="D56" s="41"/>
      <c r="E56" s="40" t="s">
        <v>55</v>
      </c>
      <c r="F56" s="321" t="s">
        <v>1522</v>
      </c>
      <c r="G56" s="34"/>
    </row>
    <row r="57" spans="1:7" ht="19.5">
      <c r="A57" s="146"/>
      <c r="B57" s="147"/>
      <c r="D57" s="41"/>
      <c r="E57" s="57" t="s">
        <v>138</v>
      </c>
      <c r="F57" s="321" t="s">
        <v>1523</v>
      </c>
      <c r="G57" s="34"/>
    </row>
    <row r="58" spans="1:7" ht="19.5">
      <c r="A58" s="146"/>
      <c r="B58" s="147"/>
      <c r="D58" s="41"/>
      <c r="E58" s="40" t="s">
        <v>56</v>
      </c>
      <c r="F58" s="321" t="s">
        <v>1524</v>
      </c>
      <c r="G58" s="34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textLength" operator="lessThanOrEqual" allowBlank="1" showInputMessage="1" showErrorMessage="1" errorTitle="Ошибка" error="Допускается ввод не более 900 символов!" sqref="F55:F58 F43:F44 F47:F48 F51:F52 F28 F18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40 F36 F38 F15 F11 F24:F27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34"/>
    <dataValidation type="list" allowBlank="1" showInputMessage="1" showErrorMessage="1" errorTitle="Ошибка" error="Выберите значение из списка" prompt="Выберите значение из списка" sqref="F30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3">
      <formula1>year_list</formula1>
    </dataValidation>
    <dataValidation type="list" allowBlank="1" showInputMessage="1" showErrorMessage="1" errorTitle="Ошибка" error="Выберите значение из списка" prompt="Выберите значение из списка" sqref="F22">
      <formula1>kind_of_activity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opyList">
    <tabColor indexed="47"/>
  </sheetPr>
  <dimension ref="E12:I13"/>
  <sheetViews>
    <sheetView showGridLines="0" workbookViewId="0"/>
  </sheetViews>
  <sheetFormatPr defaultRowHeight="12.75"/>
  <cols>
    <col min="1" max="16384" width="9.140625" style="219"/>
  </cols>
  <sheetData>
    <row r="12" spans="5:9">
      <c r="E12" s="219" t="s">
        <v>315</v>
      </c>
      <c r="G12" s="219" t="s">
        <v>59</v>
      </c>
      <c r="H12" s="219" t="s">
        <v>278</v>
      </c>
    </row>
    <row r="13" spans="5:9">
      <c r="H13" s="219" t="s">
        <v>278</v>
      </c>
      <c r="I13" s="219" t="s">
        <v>316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1"/>
    <pageSetUpPr fitToPage="1"/>
  </sheetPr>
  <dimension ref="A1:I17"/>
  <sheetViews>
    <sheetView showGridLines="0" topLeftCell="C3" zoomScaleNormal="100" workbookViewId="0">
      <selection activeCell="F9" sqref="F9:H9"/>
    </sheetView>
  </sheetViews>
  <sheetFormatPr defaultColWidth="10.5703125" defaultRowHeight="14.25"/>
  <cols>
    <col min="1" max="1" width="9.140625" style="69" hidden="1" customWidth="1"/>
    <col min="2" max="2" width="9.140625" style="47" hidden="1" customWidth="1"/>
    <col min="3" max="3" width="3.7109375" style="73" customWidth="1"/>
    <col min="4" max="4" width="6.28515625" style="47" bestFit="1" customWidth="1"/>
    <col min="5" max="5" width="38.5703125" style="47" customWidth="1"/>
    <col min="6" max="6" width="6.7109375" style="47" customWidth="1"/>
    <col min="7" max="7" width="31.5703125" style="47" customWidth="1"/>
    <col min="8" max="8" width="9" style="47" customWidth="1"/>
    <col min="9" max="9" width="3.7109375" style="79" customWidth="1"/>
    <col min="10" max="16384" width="10.5703125" style="47"/>
  </cols>
  <sheetData>
    <row r="1" spans="1:9" ht="16.5" hidden="1" customHeight="1"/>
    <row r="2" spans="1:9" ht="16.5" hidden="1" customHeight="1"/>
    <row r="3" spans="1:9" ht="3" customHeight="1">
      <c r="C3" s="71"/>
      <c r="D3" s="48"/>
      <c r="E3" s="48"/>
      <c r="F3" s="48"/>
      <c r="G3" s="48"/>
      <c r="H3" s="49"/>
    </row>
    <row r="4" spans="1:9">
      <c r="C4" s="71"/>
      <c r="D4" s="366" t="s">
        <v>219</v>
      </c>
      <c r="E4" s="366"/>
      <c r="F4" s="366"/>
      <c r="G4" s="366"/>
      <c r="H4" s="366"/>
    </row>
    <row r="5" spans="1:9" ht="18.75" customHeight="1">
      <c r="C5" s="71"/>
      <c r="D5" s="367" t="str">
        <f>IF(org=0,"Не определено",org)</f>
        <v>ООО "Тюмень Водоканал"</v>
      </c>
      <c r="E5" s="367"/>
      <c r="F5" s="367"/>
      <c r="G5" s="367"/>
      <c r="H5" s="367"/>
    </row>
    <row r="6" spans="1:9" ht="3" customHeight="1">
      <c r="C6" s="71"/>
      <c r="D6" s="48"/>
      <c r="E6" s="53"/>
      <c r="F6" s="53"/>
      <c r="G6" s="53"/>
      <c r="H6" s="52"/>
    </row>
    <row r="7" spans="1:9" ht="20.100000000000001" customHeight="1">
      <c r="A7" s="90"/>
      <c r="C7" s="71"/>
      <c r="D7" s="48"/>
      <c r="E7" s="53"/>
      <c r="F7" s="368" t="s">
        <v>506</v>
      </c>
      <c r="G7" s="369"/>
      <c r="H7" s="369"/>
    </row>
    <row r="8" spans="1:9">
      <c r="A8" s="90"/>
      <c r="C8" s="71"/>
      <c r="D8" s="48"/>
      <c r="E8" s="91" t="s">
        <v>216</v>
      </c>
      <c r="F8" s="370">
        <v>2</v>
      </c>
      <c r="G8" s="371"/>
      <c r="H8" s="372"/>
    </row>
    <row r="9" spans="1:9" ht="22.5" customHeight="1">
      <c r="A9" s="90"/>
      <c r="C9" s="71"/>
      <c r="D9" s="48"/>
      <c r="E9" s="91" t="s">
        <v>217</v>
      </c>
      <c r="F9" s="373" t="s">
        <v>1620</v>
      </c>
      <c r="G9" s="374"/>
      <c r="H9" s="375"/>
    </row>
    <row r="10" spans="1:9" ht="3" customHeight="1">
      <c r="A10" s="90"/>
      <c r="C10" s="71"/>
      <c r="D10" s="48"/>
      <c r="E10" s="53"/>
      <c r="F10" s="53"/>
      <c r="G10" s="53"/>
      <c r="H10" s="52"/>
    </row>
    <row r="11" spans="1:9" ht="20.100000000000001" customHeight="1" thickBot="1">
      <c r="C11" s="71"/>
      <c r="D11" s="80" t="s">
        <v>59</v>
      </c>
      <c r="E11" s="81" t="s">
        <v>180</v>
      </c>
      <c r="F11" s="82" t="s">
        <v>59</v>
      </c>
      <c r="G11" s="81" t="s">
        <v>182</v>
      </c>
      <c r="H11" s="83" t="s">
        <v>181</v>
      </c>
    </row>
    <row r="12" spans="1:9" ht="12" customHeight="1" thickTop="1">
      <c r="C12" s="71"/>
      <c r="D12" s="153" t="s">
        <v>60</v>
      </c>
      <c r="E12" s="153" t="s">
        <v>5</v>
      </c>
      <c r="F12" s="153" t="s">
        <v>6</v>
      </c>
      <c r="G12" s="153" t="s">
        <v>7</v>
      </c>
      <c r="H12" s="153" t="s">
        <v>28</v>
      </c>
    </row>
    <row r="13" spans="1:9" ht="15" hidden="1" customHeight="1">
      <c r="A13" s="47"/>
      <c r="C13" s="71"/>
      <c r="D13" s="151">
        <v>0</v>
      </c>
      <c r="E13" s="152"/>
      <c r="F13" s="151">
        <v>0</v>
      </c>
      <c r="G13" s="152"/>
      <c r="H13" s="152"/>
    </row>
    <row r="14" spans="1:9" ht="15" customHeight="1">
      <c r="A14" s="47"/>
      <c r="C14" s="71"/>
      <c r="D14" s="376">
        <v>1</v>
      </c>
      <c r="E14" s="377" t="s">
        <v>647</v>
      </c>
      <c r="F14" s="316">
        <v>1</v>
      </c>
      <c r="G14" s="315" t="s">
        <v>647</v>
      </c>
      <c r="H14" s="302" t="s">
        <v>648</v>
      </c>
      <c r="I14" s="303"/>
    </row>
    <row r="15" spans="1:9" ht="15" customHeight="1">
      <c r="A15" s="47"/>
      <c r="C15" s="71"/>
      <c r="D15" s="376"/>
      <c r="E15" s="378"/>
      <c r="F15" s="252"/>
      <c r="G15" s="254" t="s">
        <v>197</v>
      </c>
      <c r="H15" s="300"/>
      <c r="I15" s="193"/>
    </row>
    <row r="16" spans="1:9" ht="15" customHeight="1">
      <c r="A16" s="47"/>
      <c r="C16" s="71"/>
      <c r="D16" s="181"/>
      <c r="E16" s="179" t="s">
        <v>204</v>
      </c>
      <c r="F16" s="179"/>
      <c r="G16" s="179"/>
      <c r="H16" s="180"/>
    </row>
    <row r="17" spans="4:8">
      <c r="D17" s="150"/>
      <c r="E17" s="150"/>
      <c r="F17" s="150"/>
      <c r="G17" s="150"/>
      <c r="H17" s="150"/>
    </row>
  </sheetData>
  <sheetProtection password="FA9C" sheet="1" objects="1" scenarios="1" formatColumns="0" formatRows="0"/>
  <mergeCells count="7">
    <mergeCell ref="D4:H4"/>
    <mergeCell ref="D5:H5"/>
    <mergeCell ref="F7:H7"/>
    <mergeCell ref="F8:H8"/>
    <mergeCell ref="F9:H9"/>
    <mergeCell ref="D14:D15"/>
    <mergeCell ref="E14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G13:H13 E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type="whole" allowBlank="1" showInputMessage="1" showErrorMessage="1" errorTitle="Ошибка" error="Введите значение от 1 до 100" prompt="от 1 до 100" sqref="F8">
      <formula1>1</formula1>
      <formula2>100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H81"/>
  <sheetViews>
    <sheetView showGridLines="0" topLeftCell="C55" zoomScaleNormal="100" workbookViewId="0">
      <selection activeCell="G54" sqref="G54"/>
    </sheetView>
  </sheetViews>
  <sheetFormatPr defaultColWidth="10.5703125" defaultRowHeight="11.25"/>
  <cols>
    <col min="1" max="1" width="9.140625" style="172" hidden="1" customWidth="1"/>
    <col min="2" max="2" width="9.140625" style="140" hidden="1" customWidth="1"/>
    <col min="3" max="3" width="3.7109375" style="47" customWidth="1"/>
    <col min="4" max="4" width="7.7109375" style="47" customWidth="1"/>
    <col min="5" max="5" width="54.5703125" style="47" customWidth="1"/>
    <col min="6" max="6" width="15.28515625" style="47" bestFit="1" customWidth="1"/>
    <col min="7" max="7" width="20.85546875" style="47" customWidth="1"/>
    <col min="8" max="8" width="3.7109375" style="47" customWidth="1"/>
    <col min="9" max="16384" width="10.5703125" style="47"/>
  </cols>
  <sheetData>
    <row r="1" spans="1:8" hidden="1"/>
    <row r="2" spans="1:8" hidden="1"/>
    <row r="3" spans="1:8" hidden="1"/>
    <row r="4" spans="1:8" ht="12.6" customHeight="1">
      <c r="C4" s="48"/>
      <c r="D4" s="48"/>
      <c r="E4" s="48"/>
      <c r="F4" s="48"/>
      <c r="G4" s="312" t="s">
        <v>606</v>
      </c>
    </row>
    <row r="5" spans="1:8" ht="41.25" customHeight="1">
      <c r="C5" s="48"/>
      <c r="D5" s="380" t="s">
        <v>370</v>
      </c>
      <c r="E5" s="380"/>
      <c r="F5" s="380"/>
      <c r="G5" s="380"/>
    </row>
    <row r="6" spans="1:8" ht="12.75" customHeight="1">
      <c r="C6" s="48"/>
      <c r="D6" s="367" t="str">
        <f>IF(org=0,"Не определено",org)</f>
        <v>ООО "Тюмень Водоканал"</v>
      </c>
      <c r="E6" s="367"/>
      <c r="F6" s="367"/>
      <c r="G6" s="367"/>
    </row>
    <row r="7" spans="1:8" ht="3" customHeight="1">
      <c r="C7" s="48"/>
      <c r="D7" s="48"/>
      <c r="E7" s="124"/>
      <c r="F7" s="124"/>
      <c r="G7" s="123"/>
    </row>
    <row r="8" spans="1:8" ht="23.25" thickBot="1">
      <c r="D8" s="51" t="s">
        <v>59</v>
      </c>
      <c r="E8" s="194" t="s">
        <v>239</v>
      </c>
      <c r="F8" s="195" t="s">
        <v>276</v>
      </c>
      <c r="G8" s="194" t="s">
        <v>218</v>
      </c>
      <c r="H8" s="296"/>
    </row>
    <row r="9" spans="1:8" ht="12" thickTop="1">
      <c r="D9" s="139" t="s">
        <v>60</v>
      </c>
      <c r="E9" s="139" t="s">
        <v>5</v>
      </c>
      <c r="F9" s="139" t="s">
        <v>6</v>
      </c>
      <c r="G9" s="139" t="s">
        <v>7</v>
      </c>
      <c r="H9" s="196"/>
    </row>
    <row r="10" spans="1:8" ht="22.5">
      <c r="D10" s="246" t="s">
        <v>60</v>
      </c>
      <c r="E10" s="247" t="s">
        <v>306</v>
      </c>
      <c r="F10" s="248" t="s">
        <v>293</v>
      </c>
      <c r="G10" s="249">
        <f>SUM(G11:G13)</f>
        <v>807.13979000000006</v>
      </c>
      <c r="H10" s="201"/>
    </row>
    <row r="11" spans="1:8" hidden="1">
      <c r="D11" s="246" t="s">
        <v>292</v>
      </c>
      <c r="E11" s="250"/>
      <c r="F11" s="250"/>
      <c r="G11" s="251"/>
      <c r="H11" s="201"/>
    </row>
    <row r="12" spans="1:8" ht="15">
      <c r="A12" s="314"/>
      <c r="C12" s="73"/>
      <c r="D12" s="135" t="s">
        <v>613</v>
      </c>
      <c r="E12" s="171" t="s">
        <v>1471</v>
      </c>
      <c r="F12" s="170" t="s">
        <v>293</v>
      </c>
      <c r="G12" s="178">
        <f>+'[1]показатели (факт)Утешево'!$D$13</f>
        <v>807.13979000000006</v>
      </c>
      <c r="H12" s="305"/>
    </row>
    <row r="13" spans="1:8" s="200" customFormat="1" ht="15" customHeight="1">
      <c r="A13" s="160"/>
      <c r="B13" s="141"/>
      <c r="C13" s="202"/>
      <c r="D13" s="252"/>
      <c r="E13" s="253" t="s">
        <v>288</v>
      </c>
      <c r="F13" s="254"/>
      <c r="G13" s="255"/>
      <c r="H13" s="199"/>
    </row>
    <row r="14" spans="1:8" ht="22.5">
      <c r="D14" s="246" t="s">
        <v>5</v>
      </c>
      <c r="E14" s="247" t="s">
        <v>277</v>
      </c>
      <c r="F14" s="248" t="s">
        <v>293</v>
      </c>
      <c r="G14" s="249">
        <f>SUM(G15:G16)+SUM(G19:G26)+G29+G32+G34+G36</f>
        <v>626.56987000000004</v>
      </c>
      <c r="H14" s="201"/>
    </row>
    <row r="15" spans="1:8" ht="22.5">
      <c r="D15" s="246" t="s">
        <v>489</v>
      </c>
      <c r="E15" s="256" t="s">
        <v>515</v>
      </c>
      <c r="F15" s="248" t="s">
        <v>293</v>
      </c>
      <c r="G15" s="257">
        <f>+'[1]показатели (факт)Утешево'!$D16</f>
        <v>0</v>
      </c>
      <c r="H15" s="169"/>
    </row>
    <row r="16" spans="1:8" ht="22.5">
      <c r="D16" s="246" t="s">
        <v>490</v>
      </c>
      <c r="E16" s="256" t="s">
        <v>279</v>
      </c>
      <c r="F16" s="248" t="s">
        <v>293</v>
      </c>
      <c r="G16" s="257">
        <f>+'[1]показатели (факт)Утешево'!$D17</f>
        <v>73.407130000000009</v>
      </c>
      <c r="H16" s="169"/>
    </row>
    <row r="17" spans="4:8" ht="22.5">
      <c r="D17" s="246" t="s">
        <v>516</v>
      </c>
      <c r="E17" s="258" t="s">
        <v>296</v>
      </c>
      <c r="F17" s="248" t="s">
        <v>294</v>
      </c>
      <c r="G17" s="257">
        <f>+'[1]показатели (факт)Утешево'!$D18</f>
        <v>3.4837327883472158</v>
      </c>
      <c r="H17" s="201"/>
    </row>
    <row r="18" spans="4:8">
      <c r="D18" s="246" t="s">
        <v>542</v>
      </c>
      <c r="E18" s="258" t="s">
        <v>517</v>
      </c>
      <c r="F18" s="248" t="s">
        <v>297</v>
      </c>
      <c r="G18" s="257">
        <f>+'[1]показатели (факт)Утешево'!$D19</f>
        <v>21.071400839220647</v>
      </c>
      <c r="H18" s="201"/>
    </row>
    <row r="19" spans="4:8" ht="22.5">
      <c r="D19" s="246" t="s">
        <v>491</v>
      </c>
      <c r="E19" s="260" t="s">
        <v>474</v>
      </c>
      <c r="F19" s="248" t="s">
        <v>293</v>
      </c>
      <c r="G19" s="257">
        <f>+'[1]показатели (факт)Утешево'!$D20</f>
        <v>47.031359999999999</v>
      </c>
      <c r="H19" s="201"/>
    </row>
    <row r="20" spans="4:8" ht="22.5">
      <c r="D20" s="246" t="s">
        <v>492</v>
      </c>
      <c r="E20" s="256" t="s">
        <v>280</v>
      </c>
      <c r="F20" s="248" t="s">
        <v>293</v>
      </c>
      <c r="G20" s="257">
        <f>+'[1]показатели (факт)Утешево'!$D21</f>
        <v>52.966649999999994</v>
      </c>
      <c r="H20" s="201"/>
    </row>
    <row r="21" spans="4:8" ht="22.5">
      <c r="D21" s="246" t="s">
        <v>493</v>
      </c>
      <c r="E21" s="256" t="s">
        <v>281</v>
      </c>
      <c r="F21" s="248" t="s">
        <v>293</v>
      </c>
      <c r="G21" s="257">
        <f>+'[1]показатели (факт)Утешево'!$D22</f>
        <v>15.892910000000001</v>
      </c>
      <c r="H21" s="201"/>
    </row>
    <row r="22" spans="4:8" ht="22.5">
      <c r="D22" s="246" t="s">
        <v>494</v>
      </c>
      <c r="E22" s="256" t="s">
        <v>282</v>
      </c>
      <c r="F22" s="248" t="s">
        <v>293</v>
      </c>
      <c r="G22" s="257">
        <f>+'[1]показатели (факт)Утешево'!$D23</f>
        <v>56.800139999999999</v>
      </c>
      <c r="H22" s="169"/>
    </row>
    <row r="23" spans="4:8" ht="22.5">
      <c r="D23" s="246" t="s">
        <v>495</v>
      </c>
      <c r="E23" s="256" t="s">
        <v>283</v>
      </c>
      <c r="F23" s="248" t="s">
        <v>293</v>
      </c>
      <c r="G23" s="257">
        <f>+'[1]показатели (факт)Утешево'!$D24</f>
        <v>14.414719999999999</v>
      </c>
      <c r="H23" s="169"/>
    </row>
    <row r="24" spans="4:8" ht="22.5">
      <c r="D24" s="246" t="s">
        <v>496</v>
      </c>
      <c r="E24" s="256" t="s">
        <v>284</v>
      </c>
      <c r="F24" s="248" t="s">
        <v>293</v>
      </c>
      <c r="G24" s="257">
        <f>+'[1]показатели (факт)Утешево'!$D25</f>
        <v>31.868849999999998</v>
      </c>
      <c r="H24" s="169"/>
    </row>
    <row r="25" spans="4:8" ht="22.5">
      <c r="D25" s="246" t="s">
        <v>497</v>
      </c>
      <c r="E25" s="260" t="s">
        <v>473</v>
      </c>
      <c r="F25" s="248" t="s">
        <v>293</v>
      </c>
      <c r="G25" s="257">
        <f>+'[1]показатели (факт)Утешево'!$D26</f>
        <v>35.518550000000005</v>
      </c>
      <c r="H25" s="169"/>
    </row>
    <row r="26" spans="4:8" ht="22.5">
      <c r="D26" s="246" t="s">
        <v>498</v>
      </c>
      <c r="E26" s="256" t="s">
        <v>305</v>
      </c>
      <c r="F26" s="248" t="s">
        <v>293</v>
      </c>
      <c r="G26" s="257">
        <f>+'[1]показатели (факт)Утешево'!$D27</f>
        <v>55.25367</v>
      </c>
      <c r="H26" s="201"/>
    </row>
    <row r="27" spans="4:8">
      <c r="D27" s="246" t="s">
        <v>547</v>
      </c>
      <c r="E27" s="258" t="s">
        <v>302</v>
      </c>
      <c r="F27" s="248" t="s">
        <v>293</v>
      </c>
      <c r="G27" s="257">
        <f>+'[1]показатели (факт)Утешево'!$D28</f>
        <v>0</v>
      </c>
      <c r="H27" s="169"/>
    </row>
    <row r="28" spans="4:8">
      <c r="D28" s="246" t="s">
        <v>548</v>
      </c>
      <c r="E28" s="258" t="s">
        <v>303</v>
      </c>
      <c r="F28" s="248" t="s">
        <v>293</v>
      </c>
      <c r="G28" s="257">
        <f>+'[1]показатели (факт)Утешево'!$D29</f>
        <v>0</v>
      </c>
      <c r="H28" s="169"/>
    </row>
    <row r="29" spans="4:8" ht="22.5">
      <c r="D29" s="246" t="s">
        <v>499</v>
      </c>
      <c r="E29" s="256" t="s">
        <v>304</v>
      </c>
      <c r="F29" s="248" t="s">
        <v>293</v>
      </c>
      <c r="G29" s="257">
        <f>+'[1]показатели (факт)Утешево'!$D30</f>
        <v>76.719770000000011</v>
      </c>
      <c r="H29" s="201"/>
    </row>
    <row r="30" spans="4:8">
      <c r="D30" s="246" t="s">
        <v>518</v>
      </c>
      <c r="E30" s="258" t="s">
        <v>302</v>
      </c>
      <c r="F30" s="248" t="s">
        <v>293</v>
      </c>
      <c r="G30" s="257">
        <f>+'[1]показатели (факт)Утешево'!$D31</f>
        <v>0</v>
      </c>
      <c r="H30" s="169"/>
    </row>
    <row r="31" spans="4:8">
      <c r="D31" s="246" t="s">
        <v>519</v>
      </c>
      <c r="E31" s="258" t="s">
        <v>303</v>
      </c>
      <c r="F31" s="248" t="s">
        <v>293</v>
      </c>
      <c r="G31" s="257">
        <f>+'[1]показатели (факт)Утешево'!$D32</f>
        <v>0</v>
      </c>
      <c r="H31" s="169"/>
    </row>
    <row r="32" spans="4:8" ht="22.5">
      <c r="D32" s="246" t="s">
        <v>500</v>
      </c>
      <c r="E32" s="256" t="s">
        <v>299</v>
      </c>
      <c r="F32" s="248" t="s">
        <v>293</v>
      </c>
      <c r="G32" s="257">
        <f>+'[1]показатели (факт)Утешево'!$D33</f>
        <v>83.110799999999998</v>
      </c>
      <c r="H32" s="169"/>
    </row>
    <row r="33" spans="1:8" ht="45">
      <c r="D33" s="246" t="s">
        <v>501</v>
      </c>
      <c r="E33" s="258" t="s">
        <v>301</v>
      </c>
      <c r="F33" s="248" t="s">
        <v>271</v>
      </c>
      <c r="G33" s="261" t="s">
        <v>1624</v>
      </c>
      <c r="H33" s="169"/>
    </row>
    <row r="34" spans="1:8" ht="33.75">
      <c r="A34" s="232"/>
      <c r="D34" s="246" t="s">
        <v>502</v>
      </c>
      <c r="E34" s="256" t="s">
        <v>520</v>
      </c>
      <c r="F34" s="248" t="s">
        <v>293</v>
      </c>
      <c r="G34" s="257">
        <v>0</v>
      </c>
      <c r="H34" s="169"/>
    </row>
    <row r="35" spans="1:8" ht="45">
      <c r="A35" s="232"/>
      <c r="D35" s="246" t="s">
        <v>503</v>
      </c>
      <c r="E35" s="258" t="s">
        <v>301</v>
      </c>
      <c r="F35" s="248" t="s">
        <v>271</v>
      </c>
      <c r="G35" s="261" t="s">
        <v>1624</v>
      </c>
      <c r="H35" s="169"/>
    </row>
    <row r="36" spans="1:8" ht="78.75">
      <c r="D36" s="246" t="s">
        <v>504</v>
      </c>
      <c r="E36" s="256" t="s">
        <v>532</v>
      </c>
      <c r="F36" s="248" t="s">
        <v>293</v>
      </c>
      <c r="G36" s="249">
        <f>SUM(G37:G53)</f>
        <v>83.585319999999982</v>
      </c>
      <c r="H36" s="169"/>
    </row>
    <row r="37" spans="1:8">
      <c r="A37" s="218"/>
      <c r="D37" s="246" t="s">
        <v>549</v>
      </c>
      <c r="E37" s="250"/>
      <c r="F37" s="250"/>
      <c r="G37" s="251"/>
      <c r="H37" s="201"/>
    </row>
    <row r="38" spans="1:8" ht="15">
      <c r="A38" s="318"/>
      <c r="C38" s="73" t="s">
        <v>1470</v>
      </c>
      <c r="D38" s="135" t="s">
        <v>1472</v>
      </c>
      <c r="E38" s="231" t="s">
        <v>1478</v>
      </c>
      <c r="F38" s="170" t="s">
        <v>293</v>
      </c>
      <c r="G38" s="178">
        <f>+'[1]показатели (факт)Утешево'!$D39</f>
        <v>0</v>
      </c>
      <c r="H38" s="305"/>
    </row>
    <row r="39" spans="1:8" ht="15">
      <c r="A39" s="318"/>
      <c r="C39" s="73" t="s">
        <v>1470</v>
      </c>
      <c r="D39" s="135" t="s">
        <v>1473</v>
      </c>
      <c r="E39" s="231" t="s">
        <v>1479</v>
      </c>
      <c r="F39" s="170" t="s">
        <v>293</v>
      </c>
      <c r="G39" s="178">
        <f>+'[1]показатели (факт)Утешево'!$D40</f>
        <v>7.33392</v>
      </c>
      <c r="H39" s="305"/>
    </row>
    <row r="40" spans="1:8" ht="15">
      <c r="A40" s="318"/>
      <c r="C40" s="73" t="s">
        <v>1470</v>
      </c>
      <c r="D40" s="135" t="s">
        <v>1474</v>
      </c>
      <c r="E40" s="231" t="s">
        <v>1480</v>
      </c>
      <c r="F40" s="170" t="s">
        <v>293</v>
      </c>
      <c r="G40" s="178">
        <f>+'[1]показатели (факт)Утешево'!$D41</f>
        <v>11.57222</v>
      </c>
      <c r="H40" s="305"/>
    </row>
    <row r="41" spans="1:8" ht="15">
      <c r="A41" s="318"/>
      <c r="C41" s="73" t="s">
        <v>1470</v>
      </c>
      <c r="D41" s="135" t="s">
        <v>1475</v>
      </c>
      <c r="E41" s="231" t="s">
        <v>1481</v>
      </c>
      <c r="F41" s="170" t="s">
        <v>293</v>
      </c>
      <c r="G41" s="178">
        <f>+'[1]показатели (факт)Утешево'!$D42</f>
        <v>0.53913999999999995</v>
      </c>
      <c r="H41" s="305"/>
    </row>
    <row r="42" spans="1:8" ht="15">
      <c r="A42" s="318"/>
      <c r="C42" s="73" t="s">
        <v>1470</v>
      </c>
      <c r="D42" s="135" t="s">
        <v>1476</v>
      </c>
      <c r="E42" s="337" t="s">
        <v>1610</v>
      </c>
      <c r="F42" s="170" t="s">
        <v>293</v>
      </c>
      <c r="G42" s="178">
        <f>+'[1]показатели (факт)Утешево'!$D43</f>
        <v>0.12509000000000001</v>
      </c>
      <c r="H42" s="305"/>
    </row>
    <row r="43" spans="1:8" ht="15">
      <c r="A43" s="318"/>
      <c r="C43" s="73" t="s">
        <v>1470</v>
      </c>
      <c r="D43" s="135" t="s">
        <v>1477</v>
      </c>
      <c r="E43" s="337" t="s">
        <v>1611</v>
      </c>
      <c r="F43" s="170" t="s">
        <v>293</v>
      </c>
      <c r="G43" s="178">
        <f>+'[1]показатели (факт)Утешево'!$D44</f>
        <v>10.17855</v>
      </c>
      <c r="H43" s="305"/>
    </row>
    <row r="44" spans="1:8" ht="45">
      <c r="A44" s="336"/>
      <c r="C44" s="73" t="s">
        <v>1470</v>
      </c>
      <c r="D44" s="135" t="s">
        <v>1601</v>
      </c>
      <c r="E44" s="337" t="s">
        <v>1612</v>
      </c>
      <c r="F44" s="170" t="s">
        <v>293</v>
      </c>
      <c r="G44" s="178">
        <f>+'[1]показатели (факт)Утешево'!$D45</f>
        <v>0.48135999999999995</v>
      </c>
      <c r="H44" s="305"/>
    </row>
    <row r="45" spans="1:8" ht="15">
      <c r="A45" s="336"/>
      <c r="C45" s="73" t="s">
        <v>1470</v>
      </c>
      <c r="D45" s="135" t="s">
        <v>1602</v>
      </c>
      <c r="E45" s="337" t="s">
        <v>1613</v>
      </c>
      <c r="F45" s="170" t="s">
        <v>293</v>
      </c>
      <c r="G45" s="178">
        <f>+'[1]показатели (факт)Утешево'!$D46</f>
        <v>5.9176700000000002</v>
      </c>
      <c r="H45" s="305"/>
    </row>
    <row r="46" spans="1:8" ht="15">
      <c r="A46" s="336"/>
      <c r="C46" s="73" t="s">
        <v>1470</v>
      </c>
      <c r="D46" s="135" t="s">
        <v>1603</v>
      </c>
      <c r="E46" s="337" t="s">
        <v>1614</v>
      </c>
      <c r="F46" s="170" t="s">
        <v>293</v>
      </c>
      <c r="G46" s="178">
        <f>+'[1]показатели (факт)Утешево'!$D47</f>
        <v>0.76573000000000002</v>
      </c>
      <c r="H46" s="305"/>
    </row>
    <row r="47" spans="1:8" ht="15">
      <c r="A47" s="336"/>
      <c r="C47" s="73" t="s">
        <v>1470</v>
      </c>
      <c r="D47" s="135" t="s">
        <v>1604</v>
      </c>
      <c r="E47" s="337" t="s">
        <v>1615</v>
      </c>
      <c r="F47" s="170" t="s">
        <v>293</v>
      </c>
      <c r="G47" s="178">
        <f>+'[1]показатели (факт)Утешево'!$D48</f>
        <v>1.2558900000000002</v>
      </c>
      <c r="H47" s="305"/>
    </row>
    <row r="48" spans="1:8" ht="15">
      <c r="A48" s="336"/>
      <c r="C48" s="73" t="s">
        <v>1470</v>
      </c>
      <c r="D48" s="135" t="s">
        <v>1605</v>
      </c>
      <c r="E48" s="337" t="s">
        <v>1616</v>
      </c>
      <c r="F48" s="170" t="s">
        <v>293</v>
      </c>
      <c r="G48" s="178">
        <f>+'[1]показатели (факт)Утешево'!$D49</f>
        <v>0</v>
      </c>
      <c r="H48" s="305"/>
    </row>
    <row r="49" spans="1:8" ht="15">
      <c r="A49" s="336"/>
      <c r="C49" s="73" t="s">
        <v>1470</v>
      </c>
      <c r="D49" s="135" t="s">
        <v>1606</v>
      </c>
      <c r="E49" s="337" t="s">
        <v>1617</v>
      </c>
      <c r="F49" s="170" t="s">
        <v>293</v>
      </c>
      <c r="G49" s="178">
        <f>+'[1]показатели (факт)Утешево'!$D50</f>
        <v>43.900309999999998</v>
      </c>
      <c r="H49" s="305"/>
    </row>
    <row r="50" spans="1:8" ht="33.75">
      <c r="A50" s="336"/>
      <c r="C50" s="73" t="s">
        <v>1470</v>
      </c>
      <c r="D50" s="135" t="s">
        <v>1607</v>
      </c>
      <c r="E50" s="337" t="s">
        <v>1618</v>
      </c>
      <c r="F50" s="170" t="s">
        <v>293</v>
      </c>
      <c r="G50" s="178">
        <f>+'[1]показатели (факт)Утешево'!$D51</f>
        <v>0.11445</v>
      </c>
      <c r="H50" s="305"/>
    </row>
    <row r="51" spans="1:8" ht="15">
      <c r="A51" s="336"/>
      <c r="C51" s="73" t="s">
        <v>1470</v>
      </c>
      <c r="D51" s="135" t="s">
        <v>1608</v>
      </c>
      <c r="E51" s="338" t="s">
        <v>1619</v>
      </c>
      <c r="F51" s="170" t="s">
        <v>293</v>
      </c>
      <c r="G51" s="178">
        <f>+'[1]показатели (факт)Утешево'!$D52</f>
        <v>1.4009899999999906</v>
      </c>
      <c r="H51" s="305"/>
    </row>
    <row r="52" spans="1:8" ht="15">
      <c r="A52" s="336"/>
      <c r="C52" s="73" t="s">
        <v>1470</v>
      </c>
      <c r="D52" s="135" t="s">
        <v>1609</v>
      </c>
      <c r="E52" s="231" t="s">
        <v>1482</v>
      </c>
      <c r="F52" s="170" t="s">
        <v>293</v>
      </c>
      <c r="G52" s="178">
        <f>+'[1]показатели (факт)Утешево'!$D53</f>
        <v>0</v>
      </c>
      <c r="H52" s="305"/>
    </row>
    <row r="53" spans="1:8" ht="15" customHeight="1">
      <c r="A53" s="218"/>
      <c r="D53" s="252"/>
      <c r="E53" s="262" t="s">
        <v>454</v>
      </c>
      <c r="F53" s="254"/>
      <c r="G53" s="255"/>
      <c r="H53" s="201"/>
    </row>
    <row r="54" spans="1:8" ht="22.5">
      <c r="D54" s="246" t="s">
        <v>6</v>
      </c>
      <c r="E54" s="247" t="s">
        <v>298</v>
      </c>
      <c r="F54" s="248" t="s">
        <v>293</v>
      </c>
      <c r="G54" s="257">
        <v>153.58000000000001</v>
      </c>
      <c r="H54" s="201"/>
    </row>
    <row r="55" spans="1:8" ht="33.75">
      <c r="D55" s="246" t="s">
        <v>521</v>
      </c>
      <c r="E55" s="256" t="s">
        <v>533</v>
      </c>
      <c r="F55" s="248" t="s">
        <v>293</v>
      </c>
      <c r="G55" s="257">
        <v>0</v>
      </c>
      <c r="H55" s="201"/>
    </row>
    <row r="56" spans="1:8" ht="33.75">
      <c r="D56" s="246" t="s">
        <v>7</v>
      </c>
      <c r="E56" s="247" t="s">
        <v>605</v>
      </c>
      <c r="F56" s="248" t="s">
        <v>293</v>
      </c>
      <c r="G56" s="257">
        <v>0</v>
      </c>
      <c r="H56" s="201"/>
    </row>
    <row r="57" spans="1:8">
      <c r="D57" s="246" t="s">
        <v>522</v>
      </c>
      <c r="E57" s="256" t="s">
        <v>534</v>
      </c>
      <c r="F57" s="248" t="s">
        <v>293</v>
      </c>
      <c r="G57" s="257">
        <v>0</v>
      </c>
      <c r="H57" s="201"/>
    </row>
    <row r="58" spans="1:8">
      <c r="A58" s="232"/>
      <c r="D58" s="246" t="s">
        <v>523</v>
      </c>
      <c r="E58" s="256" t="s">
        <v>300</v>
      </c>
      <c r="F58" s="248" t="s">
        <v>293</v>
      </c>
      <c r="G58" s="257">
        <v>0</v>
      </c>
      <c r="H58" s="201"/>
    </row>
    <row r="59" spans="1:8" ht="22.5">
      <c r="A59" s="232"/>
      <c r="D59" s="246" t="s">
        <v>28</v>
      </c>
      <c r="E59" s="247" t="s">
        <v>524</v>
      </c>
      <c r="F59" s="248" t="s">
        <v>293</v>
      </c>
      <c r="G59" s="257">
        <f>+G12-List02_p3</f>
        <v>180.56992000000002</v>
      </c>
      <c r="H59" s="201"/>
    </row>
    <row r="60" spans="1:8" ht="56.25">
      <c r="D60" s="246" t="s">
        <v>29</v>
      </c>
      <c r="E60" s="247" t="s">
        <v>535</v>
      </c>
      <c r="F60" s="248" t="s">
        <v>271</v>
      </c>
      <c r="G60" s="263" t="s">
        <v>1622</v>
      </c>
      <c r="H60" s="201"/>
    </row>
    <row r="61" spans="1:8" ht="15" customHeight="1">
      <c r="D61" s="246" t="s">
        <v>154</v>
      </c>
      <c r="E61" s="247" t="s">
        <v>525</v>
      </c>
      <c r="F61" s="248" t="s">
        <v>362</v>
      </c>
      <c r="G61" s="257">
        <v>96.786999999999992</v>
      </c>
      <c r="H61" s="201"/>
    </row>
    <row r="62" spans="1:8" ht="15" customHeight="1">
      <c r="D62" s="246" t="s">
        <v>155</v>
      </c>
      <c r="E62" s="247" t="s">
        <v>526</v>
      </c>
      <c r="F62" s="248" t="s">
        <v>362</v>
      </c>
      <c r="G62" s="259">
        <v>0</v>
      </c>
      <c r="H62" s="169"/>
    </row>
    <row r="63" spans="1:8" ht="15" customHeight="1">
      <c r="D63" s="246" t="s">
        <v>184</v>
      </c>
      <c r="E63" s="247" t="s">
        <v>527</v>
      </c>
      <c r="F63" s="248" t="s">
        <v>362</v>
      </c>
      <c r="G63" s="259">
        <v>0</v>
      </c>
      <c r="H63" s="169"/>
    </row>
    <row r="64" spans="1:8" ht="15" customHeight="1">
      <c r="D64" s="246" t="s">
        <v>185</v>
      </c>
      <c r="E64" s="247" t="s">
        <v>528</v>
      </c>
      <c r="F64" s="248" t="s">
        <v>362</v>
      </c>
      <c r="G64" s="264">
        <f>SUM(G65:G66)</f>
        <v>76.774599778295965</v>
      </c>
      <c r="H64" s="169"/>
    </row>
    <row r="65" spans="1:8">
      <c r="D65" s="246" t="s">
        <v>543</v>
      </c>
      <c r="E65" s="256" t="s">
        <v>536</v>
      </c>
      <c r="F65" s="248" t="s">
        <v>362</v>
      </c>
      <c r="G65" s="259">
        <v>36.271849000000003</v>
      </c>
      <c r="H65" s="169"/>
    </row>
    <row r="66" spans="1:8">
      <c r="D66" s="246" t="s">
        <v>544</v>
      </c>
      <c r="E66" s="256" t="s">
        <v>537</v>
      </c>
      <c r="F66" s="248" t="s">
        <v>362</v>
      </c>
      <c r="G66" s="259">
        <v>40.502750778295962</v>
      </c>
      <c r="H66" s="169"/>
    </row>
    <row r="67" spans="1:8" ht="15" customHeight="1">
      <c r="D67" s="246" t="s">
        <v>186</v>
      </c>
      <c r="E67" s="247" t="s">
        <v>529</v>
      </c>
      <c r="F67" s="248" t="s">
        <v>412</v>
      </c>
      <c r="G67" s="257">
        <v>0</v>
      </c>
      <c r="H67" s="169"/>
    </row>
    <row r="68" spans="1:8" ht="22.5">
      <c r="D68" s="246" t="s">
        <v>187</v>
      </c>
      <c r="E68" s="247" t="s">
        <v>285</v>
      </c>
      <c r="F68" s="248" t="s">
        <v>295</v>
      </c>
      <c r="G68" s="257">
        <v>0.25600000000000001</v>
      </c>
      <c r="H68" s="169"/>
    </row>
    <row r="69" spans="1:8" ht="15" customHeight="1">
      <c r="D69" s="246" t="s">
        <v>188</v>
      </c>
      <c r="E69" s="247" t="s">
        <v>530</v>
      </c>
      <c r="F69" s="317" t="s">
        <v>615</v>
      </c>
      <c r="G69" s="257">
        <v>0.57699999999999996</v>
      </c>
      <c r="H69" s="201"/>
    </row>
    <row r="70" spans="1:8" ht="22.5">
      <c r="A70" s="232"/>
      <c r="D70" s="246" t="s">
        <v>189</v>
      </c>
      <c r="E70" s="247" t="s">
        <v>539</v>
      </c>
      <c r="F70" s="248" t="s">
        <v>412</v>
      </c>
      <c r="G70" s="257">
        <v>0</v>
      </c>
      <c r="H70" s="201"/>
    </row>
    <row r="71" spans="1:8" ht="15" customHeight="1">
      <c r="A71" s="232"/>
      <c r="D71" s="246" t="s">
        <v>545</v>
      </c>
      <c r="E71" s="256" t="s">
        <v>540</v>
      </c>
      <c r="F71" s="248" t="s">
        <v>412</v>
      </c>
      <c r="G71" s="257">
        <v>0</v>
      </c>
      <c r="H71" s="201"/>
    </row>
    <row r="72" spans="1:8" ht="33.75">
      <c r="D72" s="246" t="s">
        <v>190</v>
      </c>
      <c r="E72" s="247" t="s">
        <v>541</v>
      </c>
      <c r="F72" s="248" t="s">
        <v>412</v>
      </c>
      <c r="G72" s="257">
        <v>0</v>
      </c>
      <c r="H72" s="169"/>
    </row>
    <row r="73" spans="1:8" hidden="1">
      <c r="D73" s="246" t="s">
        <v>546</v>
      </c>
      <c r="E73" s="250"/>
      <c r="F73" s="250"/>
      <c r="G73" s="251"/>
      <c r="H73" s="169"/>
    </row>
    <row r="74" spans="1:8" ht="15" customHeight="1">
      <c r="D74" s="252"/>
      <c r="E74" s="253" t="s">
        <v>531</v>
      </c>
      <c r="F74" s="254"/>
      <c r="G74" s="255"/>
      <c r="H74" s="201"/>
    </row>
    <row r="75" spans="1:8" ht="15" customHeight="1">
      <c r="D75" s="246" t="s">
        <v>191</v>
      </c>
      <c r="E75" s="247" t="s">
        <v>12</v>
      </c>
      <c r="F75" s="248" t="s">
        <v>271</v>
      </c>
      <c r="G75" s="325" t="s">
        <v>1625</v>
      </c>
      <c r="H75" s="169"/>
    </row>
    <row r="76" spans="1:8" ht="15" hidden="1" customHeight="1">
      <c r="D76" s="206"/>
      <c r="E76" s="206"/>
      <c r="F76" s="206"/>
      <c r="G76" s="206"/>
    </row>
    <row r="77" spans="1:8" ht="3" customHeight="1">
      <c r="H77" s="196"/>
    </row>
    <row r="78" spans="1:8" ht="15" customHeight="1">
      <c r="D78" s="197" t="s">
        <v>286</v>
      </c>
      <c r="E78" s="379" t="s">
        <v>287</v>
      </c>
      <c r="F78" s="379"/>
      <c r="G78" s="379"/>
    </row>
    <row r="79" spans="1:8" ht="15" customHeight="1">
      <c r="A79" s="232"/>
      <c r="D79" s="197"/>
      <c r="E79" s="379" t="s">
        <v>551</v>
      </c>
      <c r="F79" s="379"/>
      <c r="G79" s="379"/>
    </row>
    <row r="80" spans="1:8" ht="48" customHeight="1">
      <c r="D80" s="217" t="s">
        <v>307</v>
      </c>
      <c r="E80" s="381" t="s">
        <v>550</v>
      </c>
      <c r="F80" s="381"/>
      <c r="G80" s="381"/>
    </row>
    <row r="81" spans="5:7">
      <c r="E81" s="379"/>
      <c r="F81" s="379"/>
      <c r="G81" s="379"/>
    </row>
  </sheetData>
  <sheetProtection password="FA9C" sheet="1" objects="1" scenarios="1" formatColumns="0" formatRows="0"/>
  <dataConsolidate/>
  <mergeCells count="6">
    <mergeCell ref="E78:G78"/>
    <mergeCell ref="D5:G5"/>
    <mergeCell ref="D6:G6"/>
    <mergeCell ref="E80:G80"/>
    <mergeCell ref="E81:G81"/>
    <mergeCell ref="E79:G79"/>
  </mergeCells>
  <dataValidations count="6">
    <dataValidation type="textLength" operator="lessThanOrEqual" allowBlank="1" showInputMessage="1" showErrorMessage="1" errorTitle="Ошибка" error="Допускается ввод не более 900 символов!" sqref="G75 E12 E38:E52">
      <formula1>900</formula1>
    </dataValidation>
    <dataValidation type="decimal" allowBlank="1" showErrorMessage="1" errorTitle="Ошибка" error="Допускается ввод только неотрицательных чисел!" sqref="G15:G32 G61:G63 G65:G66 G68:G69 G34 G12 G58 G55 G38:G5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G60">
      <formula1>900</formula1>
    </dataValidation>
    <dataValidation type="decimal" allowBlank="1" showErrorMessage="1" errorTitle="Ошибка" error="Допускается ввод от 0 до 100%!" sqref="G67 G70:G72">
      <formula1>0</formula1>
      <formula2>100</formula2>
    </dataValidation>
    <dataValidation type="decimal" allowBlank="1" showErrorMessage="1" errorTitle="Ошибка" error="Допускается ввод только действительных чисел!" sqref="G56:G57 G59">
      <formula1>-9.99999999999999E+37</formula1>
      <formula2>9.99999999999999E+37</formula2>
    </dataValidation>
    <dataValidation type="decimal" allowBlank="1" showErrorMessage="1" errorTitle="Ошибка" error="Допускается ввод только действительных чисел!" sqref="G54">
      <formula1>-9.99999999999999E+23</formula1>
      <formula2>9.99999999999999E+23</formula2>
    </dataValidation>
  </dataValidations>
  <hyperlinks>
    <hyperlink ref="G60" location="'Показатели (факт)'!$G$60" tooltip="Кликните по гиперссылке, чтобы перейти на сайт организации или отредактировать её" display="https://tariff.eias.ru/disclo/get_file?p_guid=cac20ecc-7192-4aff-a3fe-97b04dfaadab"/>
  </hyperlink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indexed="31"/>
  </sheetPr>
  <dimension ref="A1:P18"/>
  <sheetViews>
    <sheetView showGridLines="0" topLeftCell="C4" zoomScaleNormal="100" workbookViewId="0"/>
  </sheetViews>
  <sheetFormatPr defaultColWidth="10.5703125" defaultRowHeight="11.25"/>
  <cols>
    <col min="1" max="1" width="9.140625" style="172" hidden="1" customWidth="1"/>
    <col min="2" max="2" width="9.140625" style="140" hidden="1" customWidth="1"/>
    <col min="3" max="3" width="3.7109375" style="47" customWidth="1"/>
    <col min="4" max="4" width="7.7109375" style="47" customWidth="1"/>
    <col min="5" max="5" width="29.7109375" style="47" customWidth="1"/>
    <col min="6" max="6" width="3.7109375" style="47" customWidth="1"/>
    <col min="7" max="7" width="5.42578125" style="47" customWidth="1"/>
    <col min="8" max="8" width="24.5703125" style="47" bestFit="1" customWidth="1"/>
    <col min="9" max="9" width="24.42578125" style="47" customWidth="1"/>
    <col min="10" max="10" width="3.7109375" style="47" customWidth="1"/>
    <col min="11" max="11" width="6.28515625" style="47" bestFit="1" customWidth="1"/>
    <col min="12" max="12" width="25.85546875" style="47" customWidth="1"/>
    <col min="13" max="16" width="18.7109375" style="47" customWidth="1"/>
    <col min="17" max="17" width="3.7109375" style="47" customWidth="1"/>
    <col min="18" max="16384" width="10.5703125" style="47"/>
  </cols>
  <sheetData>
    <row r="1" spans="1:16" hidden="1"/>
    <row r="2" spans="1:16" hidden="1"/>
    <row r="3" spans="1:16" hidden="1"/>
    <row r="4" spans="1:16" ht="12.6" customHeight="1">
      <c r="C4" s="48"/>
      <c r="D4" s="48"/>
      <c r="E4" s="48"/>
      <c r="F4" s="48"/>
      <c r="G4" s="48"/>
      <c r="H4" s="48"/>
      <c r="I4" s="312" t="s">
        <v>607</v>
      </c>
      <c r="J4" s="49"/>
      <c r="K4" s="49"/>
    </row>
    <row r="5" spans="1:16" ht="17.100000000000001" customHeight="1">
      <c r="C5" s="48"/>
      <c r="D5" s="380" t="s">
        <v>314</v>
      </c>
      <c r="E5" s="380"/>
      <c r="F5" s="380"/>
      <c r="G5" s="380"/>
      <c r="H5" s="380"/>
      <c r="I5" s="380"/>
      <c r="J5" s="204"/>
      <c r="K5" s="204"/>
    </row>
    <row r="6" spans="1:16" ht="12.75" customHeight="1">
      <c r="C6" s="48"/>
      <c r="D6" s="367" t="str">
        <f>IF(org=0,"Не определено",org)</f>
        <v>ООО "Тюмень Водоканал"</v>
      </c>
      <c r="E6" s="367"/>
      <c r="F6" s="367"/>
      <c r="G6" s="367"/>
      <c r="H6" s="367"/>
      <c r="I6" s="367"/>
      <c r="J6" s="182"/>
      <c r="K6" s="182"/>
    </row>
    <row r="7" spans="1:16" ht="3" customHeight="1">
      <c r="C7" s="48"/>
      <c r="D7" s="48"/>
      <c r="E7" s="124"/>
      <c r="F7" s="124"/>
      <c r="G7" s="124"/>
      <c r="H7" s="124"/>
      <c r="I7" s="123"/>
      <c r="J7" s="123"/>
      <c r="K7" s="123"/>
    </row>
    <row r="8" spans="1:16" ht="34.5" thickBot="1">
      <c r="D8" s="51" t="s">
        <v>59</v>
      </c>
      <c r="E8" s="51" t="s">
        <v>315</v>
      </c>
      <c r="F8" s="51"/>
      <c r="G8" s="51" t="s">
        <v>59</v>
      </c>
      <c r="H8" s="51" t="s">
        <v>278</v>
      </c>
      <c r="I8" s="51" t="s">
        <v>316</v>
      </c>
      <c r="J8" s="51"/>
      <c r="K8" s="51" t="s">
        <v>59</v>
      </c>
      <c r="L8" s="51" t="s">
        <v>317</v>
      </c>
      <c r="M8" s="51" t="s">
        <v>318</v>
      </c>
      <c r="N8" s="51" t="s">
        <v>319</v>
      </c>
      <c r="O8" s="51" t="s">
        <v>320</v>
      </c>
      <c r="P8" s="51" t="s">
        <v>321</v>
      </c>
    </row>
    <row r="9" spans="1:16" ht="12" thickTop="1">
      <c r="D9" s="58" t="s">
        <v>60</v>
      </c>
      <c r="E9" s="58" t="s">
        <v>5</v>
      </c>
      <c r="F9" s="58"/>
      <c r="G9" s="58" t="s">
        <v>6</v>
      </c>
      <c r="H9" s="58" t="s">
        <v>7</v>
      </c>
      <c r="I9" s="58" t="s">
        <v>28</v>
      </c>
      <c r="J9" s="58"/>
      <c r="K9" s="58" t="s">
        <v>29</v>
      </c>
      <c r="L9" s="58" t="s">
        <v>154</v>
      </c>
      <c r="M9" s="58" t="s">
        <v>155</v>
      </c>
      <c r="N9" s="58" t="s">
        <v>184</v>
      </c>
      <c r="O9" s="58" t="s">
        <v>185</v>
      </c>
      <c r="P9" s="58" t="s">
        <v>186</v>
      </c>
    </row>
    <row r="10" spans="1:16" ht="26.25" hidden="1" customHeight="1">
      <c r="D10" s="236"/>
      <c r="E10" s="382" t="s">
        <v>552</v>
      </c>
      <c r="F10" s="383"/>
      <c r="G10" s="383"/>
      <c r="H10" s="383"/>
      <c r="I10" s="383"/>
      <c r="J10" s="383"/>
      <c r="K10" s="383"/>
      <c r="L10" s="383"/>
      <c r="M10" s="383"/>
      <c r="N10" s="384"/>
      <c r="O10" s="203">
        <f>List02_costs_OPS</f>
        <v>83.110799999999998</v>
      </c>
      <c r="P10" s="244" t="s">
        <v>271</v>
      </c>
    </row>
    <row r="11" spans="1:16" hidden="1">
      <c r="D11" s="236" t="s">
        <v>368</v>
      </c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</row>
    <row r="12" spans="1:16" ht="15" hidden="1" customHeight="1">
      <c r="D12" s="181"/>
      <c r="E12" s="245" t="s">
        <v>258</v>
      </c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80"/>
    </row>
    <row r="13" spans="1:16" ht="26.25" hidden="1" customHeight="1">
      <c r="A13" s="232"/>
      <c r="D13" s="236"/>
      <c r="E13" s="382" t="s">
        <v>553</v>
      </c>
      <c r="F13" s="383"/>
      <c r="G13" s="383"/>
      <c r="H13" s="383"/>
      <c r="I13" s="383"/>
      <c r="J13" s="383"/>
      <c r="K13" s="383"/>
      <c r="L13" s="383"/>
      <c r="M13" s="383"/>
      <c r="N13" s="384"/>
      <c r="O13" s="203">
        <f>List02_costs_PH</f>
        <v>0</v>
      </c>
      <c r="P13" s="244" t="s">
        <v>271</v>
      </c>
    </row>
    <row r="14" spans="1:16" hidden="1">
      <c r="A14" s="232"/>
      <c r="D14" s="236" t="s">
        <v>368</v>
      </c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</row>
    <row r="15" spans="1:16" ht="15" hidden="1" customHeight="1">
      <c r="A15" s="232"/>
      <c r="D15" s="181"/>
      <c r="E15" s="245" t="s">
        <v>258</v>
      </c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80"/>
    </row>
    <row r="16" spans="1:16" ht="3" customHeight="1"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</row>
    <row r="17" spans="4:7">
      <c r="D17" s="197" t="s">
        <v>286</v>
      </c>
      <c r="E17" s="173" t="s">
        <v>287</v>
      </c>
    </row>
    <row r="18" spans="4:7" ht="12.75" customHeight="1">
      <c r="E18" s="235" t="s">
        <v>554</v>
      </c>
      <c r="F18" s="173"/>
      <c r="G18" s="173"/>
    </row>
  </sheetData>
  <sheetProtection password="FA9C" sheet="1" objects="1" scenarios="1" formatColumns="0" formatRows="0"/>
  <mergeCells count="4">
    <mergeCell ref="E10:N10"/>
    <mergeCell ref="D5:I5"/>
    <mergeCell ref="D6:I6"/>
    <mergeCell ref="E13:N13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</sheetPr>
  <dimension ref="A1:G38"/>
  <sheetViews>
    <sheetView showGridLines="0" topLeftCell="C4" zoomScaleNormal="100" workbookViewId="0">
      <selection activeCell="J20" sqref="J20"/>
    </sheetView>
  </sheetViews>
  <sheetFormatPr defaultColWidth="10.5703125" defaultRowHeight="11.25"/>
  <cols>
    <col min="1" max="1" width="9.140625" style="172" hidden="1" customWidth="1"/>
    <col min="2" max="2" width="9.140625" style="140" hidden="1" customWidth="1"/>
    <col min="3" max="3" width="3.7109375" style="47" customWidth="1"/>
    <col min="4" max="4" width="6.28515625" style="47" bestFit="1" customWidth="1"/>
    <col min="5" max="5" width="66.5703125" style="47" customWidth="1"/>
    <col min="6" max="6" width="19.7109375" style="47" customWidth="1"/>
    <col min="7" max="7" width="3.7109375" style="47" customWidth="1"/>
    <col min="8" max="16384" width="10.5703125" style="47"/>
  </cols>
  <sheetData>
    <row r="1" spans="1:7" hidden="1"/>
    <row r="2" spans="1:7" hidden="1"/>
    <row r="3" spans="1:7" hidden="1"/>
    <row r="4" spans="1:7" ht="12.6" customHeight="1">
      <c r="C4" s="48"/>
      <c r="D4" s="48"/>
      <c r="E4" s="48"/>
      <c r="F4" s="312" t="s">
        <v>608</v>
      </c>
    </row>
    <row r="5" spans="1:7" ht="27" customHeight="1">
      <c r="C5" s="48"/>
      <c r="D5" s="385" t="s">
        <v>585</v>
      </c>
      <c r="E5" s="385"/>
      <c r="F5" s="385"/>
    </row>
    <row r="6" spans="1:7" ht="12.75" customHeight="1">
      <c r="C6" s="48"/>
      <c r="D6" s="386" t="str">
        <f>IF(org=0,"Не определено",org)</f>
        <v>ООО "Тюмень Водоканал"</v>
      </c>
      <c r="E6" s="386"/>
      <c r="F6" s="386"/>
    </row>
    <row r="7" spans="1:7" ht="3" customHeight="1">
      <c r="C7" s="48"/>
      <c r="D7" s="48"/>
      <c r="E7" s="124"/>
      <c r="F7" s="123"/>
    </row>
    <row r="8" spans="1:7" ht="20.25" customHeight="1" thickBot="1">
      <c r="D8" s="265" t="s">
        <v>59</v>
      </c>
      <c r="E8" s="266" t="s">
        <v>239</v>
      </c>
      <c r="F8" s="266" t="s">
        <v>218</v>
      </c>
      <c r="G8" s="193"/>
    </row>
    <row r="9" spans="1:7" ht="12" thickTop="1">
      <c r="D9" s="274" t="s">
        <v>60</v>
      </c>
      <c r="E9" s="274" t="s">
        <v>5</v>
      </c>
      <c r="F9" s="274" t="s">
        <v>6</v>
      </c>
    </row>
    <row r="10" spans="1:7" ht="15" customHeight="1">
      <c r="D10" s="268">
        <v>1</v>
      </c>
      <c r="E10" s="269" t="s">
        <v>568</v>
      </c>
      <c r="F10" s="270">
        <v>0.38</v>
      </c>
      <c r="G10" s="242"/>
    </row>
    <row r="11" spans="1:7" ht="22.5">
      <c r="D11" s="268" t="s">
        <v>5</v>
      </c>
      <c r="E11" s="269" t="s">
        <v>555</v>
      </c>
      <c r="F11" s="272">
        <f>SUMIF($G$12:$G$15,"c",$F$12:$F$15)</f>
        <v>0</v>
      </c>
      <c r="G11" s="242"/>
    </row>
    <row r="12" spans="1:7" ht="15" hidden="1" customHeight="1">
      <c r="A12" s="234"/>
      <c r="D12" s="268" t="s">
        <v>566</v>
      </c>
      <c r="E12" s="269"/>
      <c r="F12" s="273"/>
      <c r="G12" s="242"/>
    </row>
    <row r="13" spans="1:7" ht="14.25">
      <c r="A13" s="387" t="s">
        <v>489</v>
      </c>
      <c r="C13" s="73" t="s">
        <v>1470</v>
      </c>
      <c r="D13" s="237" t="str">
        <f>A13&amp;".1"</f>
        <v>2.1.1</v>
      </c>
      <c r="E13" s="238" t="s">
        <v>583</v>
      </c>
      <c r="F13" s="241">
        <v>0</v>
      </c>
      <c r="G13" s="239" t="s">
        <v>567</v>
      </c>
    </row>
    <row r="14" spans="1:7">
      <c r="A14" s="387"/>
      <c r="D14" s="237" t="str">
        <f>A13&amp;".2"</f>
        <v>2.1.2</v>
      </c>
      <c r="E14" s="238" t="s">
        <v>584</v>
      </c>
      <c r="F14" s="241">
        <v>0</v>
      </c>
      <c r="G14" s="193"/>
    </row>
    <row r="15" spans="1:7" ht="15" customHeight="1">
      <c r="A15" s="234"/>
      <c r="D15" s="267"/>
      <c r="E15" s="262" t="s">
        <v>582</v>
      </c>
      <c r="F15" s="255"/>
      <c r="G15" s="242"/>
    </row>
    <row r="16" spans="1:7">
      <c r="D16" s="268" t="s">
        <v>6</v>
      </c>
      <c r="E16" s="269" t="s">
        <v>602</v>
      </c>
      <c r="F16" s="270">
        <v>0</v>
      </c>
      <c r="G16" s="242"/>
    </row>
    <row r="17" spans="4:7" ht="22.5">
      <c r="D17" s="268" t="s">
        <v>7</v>
      </c>
      <c r="E17" s="269" t="s">
        <v>556</v>
      </c>
      <c r="F17" s="241">
        <v>40</v>
      </c>
      <c r="G17" s="242"/>
    </row>
    <row r="18" spans="4:7">
      <c r="D18" s="268" t="s">
        <v>522</v>
      </c>
      <c r="E18" s="271" t="s">
        <v>557</v>
      </c>
      <c r="F18" s="241">
        <v>40</v>
      </c>
      <c r="G18" s="242"/>
    </row>
    <row r="19" spans="4:7">
      <c r="D19" s="268" t="s">
        <v>523</v>
      </c>
      <c r="E19" s="271" t="s">
        <v>558</v>
      </c>
      <c r="F19" s="241">
        <v>40</v>
      </c>
    </row>
    <row r="20" spans="4:7">
      <c r="D20" s="268" t="s">
        <v>562</v>
      </c>
      <c r="E20" s="271" t="s">
        <v>571</v>
      </c>
      <c r="F20" s="241">
        <v>40</v>
      </c>
    </row>
    <row r="21" spans="4:7">
      <c r="D21" s="268" t="s">
        <v>572</v>
      </c>
      <c r="E21" s="238" t="s">
        <v>569</v>
      </c>
      <c r="F21" s="241">
        <v>0</v>
      </c>
    </row>
    <row r="22" spans="4:7">
      <c r="D22" s="268" t="s">
        <v>573</v>
      </c>
      <c r="E22" s="238" t="s">
        <v>570</v>
      </c>
      <c r="F22" s="241">
        <v>0</v>
      </c>
    </row>
    <row r="23" spans="4:7">
      <c r="D23" s="268" t="s">
        <v>563</v>
      </c>
      <c r="E23" s="271" t="s">
        <v>559</v>
      </c>
      <c r="F23" s="241">
        <v>35</v>
      </c>
    </row>
    <row r="24" spans="4:7">
      <c r="D24" s="268" t="s">
        <v>564</v>
      </c>
      <c r="E24" s="271" t="s">
        <v>560</v>
      </c>
      <c r="F24" s="241">
        <v>35</v>
      </c>
    </row>
    <row r="25" spans="4:7" ht="33.75">
      <c r="D25" s="268" t="s">
        <v>28</v>
      </c>
      <c r="E25" s="269" t="s">
        <v>561</v>
      </c>
      <c r="F25" s="241">
        <v>40</v>
      </c>
    </row>
    <row r="26" spans="4:7">
      <c r="D26" s="268" t="s">
        <v>575</v>
      </c>
      <c r="E26" s="271" t="s">
        <v>557</v>
      </c>
      <c r="F26" s="241">
        <v>40</v>
      </c>
    </row>
    <row r="27" spans="4:7">
      <c r="D27" s="268" t="s">
        <v>576</v>
      </c>
      <c r="E27" s="271" t="s">
        <v>558</v>
      </c>
      <c r="F27" s="241">
        <v>35</v>
      </c>
    </row>
    <row r="28" spans="4:7">
      <c r="D28" s="268" t="s">
        <v>577</v>
      </c>
      <c r="E28" s="271" t="s">
        <v>571</v>
      </c>
      <c r="F28" s="241">
        <v>0</v>
      </c>
    </row>
    <row r="29" spans="4:7">
      <c r="D29" s="268" t="s">
        <v>578</v>
      </c>
      <c r="E29" s="238" t="s">
        <v>569</v>
      </c>
      <c r="F29" s="241">
        <v>0</v>
      </c>
    </row>
    <row r="30" spans="4:7">
      <c r="D30" s="268" t="s">
        <v>579</v>
      </c>
      <c r="E30" s="238" t="s">
        <v>570</v>
      </c>
      <c r="F30" s="241">
        <v>0</v>
      </c>
    </row>
    <row r="31" spans="4:7">
      <c r="D31" s="268" t="s">
        <v>580</v>
      </c>
      <c r="E31" s="271" t="s">
        <v>559</v>
      </c>
      <c r="F31" s="241">
        <v>0</v>
      </c>
    </row>
    <row r="32" spans="4:7">
      <c r="D32" s="268" t="s">
        <v>581</v>
      </c>
      <c r="E32" s="271" t="s">
        <v>560</v>
      </c>
      <c r="F32" s="241">
        <v>0</v>
      </c>
    </row>
    <row r="33" spans="4:6" ht="22.5">
      <c r="D33" s="268" t="s">
        <v>29</v>
      </c>
      <c r="E33" s="269" t="s">
        <v>565</v>
      </c>
      <c r="F33" s="270">
        <v>0</v>
      </c>
    </row>
    <row r="34" spans="4:6" ht="22.5">
      <c r="D34" s="268" t="s">
        <v>154</v>
      </c>
      <c r="E34" s="269" t="s">
        <v>369</v>
      </c>
      <c r="F34" s="270">
        <v>0</v>
      </c>
    </row>
    <row r="35" spans="4:6" ht="15" customHeight="1">
      <c r="D35" s="268" t="s">
        <v>155</v>
      </c>
      <c r="E35" s="269" t="s">
        <v>12</v>
      </c>
      <c r="F35" s="326" t="s">
        <v>1624</v>
      </c>
    </row>
    <row r="36" spans="4:6" ht="3" customHeight="1">
      <c r="D36" s="206"/>
      <c r="E36" s="206"/>
      <c r="F36" s="206"/>
    </row>
    <row r="37" spans="4:6">
      <c r="D37" s="197" t="s">
        <v>286</v>
      </c>
      <c r="E37" s="240" t="s">
        <v>287</v>
      </c>
      <c r="F37" s="233"/>
    </row>
    <row r="38" spans="4:6" ht="11.25" customHeight="1">
      <c r="D38" s="175" t="s">
        <v>307</v>
      </c>
      <c r="E38" s="198" t="s">
        <v>308</v>
      </c>
      <c r="F38" s="198"/>
    </row>
  </sheetData>
  <sheetProtection password="FA9C" sheet="1" objects="1" scenarios="1" formatColumns="0" formatRows="0"/>
  <mergeCells count="3">
    <mergeCell ref="D5:F5"/>
    <mergeCell ref="D6:F6"/>
    <mergeCell ref="A13:A14"/>
  </mergeCells>
  <dataValidations count="5">
    <dataValidation type="decimal" allowBlank="1" showErrorMessage="1" errorTitle="Ошибка" error="Допускается ввод только неотрицательных чисел!" sqref="F34 F10 F12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F17:F32 F11 F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35">
      <formula1>900</formula1>
    </dataValidation>
    <dataValidation type="decimal" allowBlank="1" showErrorMessage="1" errorTitle="Ошибка" error="Допускается ввод от 0 до 100%!" sqref="F33 F16">
      <formula1>0</formula1>
      <formula2>100</formula2>
    </dataValidation>
    <dataValidation type="whole" allowBlank="1" showErrorMessage="1" errorTitle="Ошибка" error="Допускается ввод от 0 до 24!" sqref="F14">
      <formula1>0</formula1>
      <formula2>24</formula2>
    </dataValidation>
  </dataValidation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indexed="31"/>
  </sheetPr>
  <dimension ref="A1:AO154"/>
  <sheetViews>
    <sheetView showGridLines="0" topLeftCell="C118" zoomScaleNormal="100" workbookViewId="0">
      <selection activeCell="J141" sqref="J141:AL144"/>
    </sheetView>
  </sheetViews>
  <sheetFormatPr defaultColWidth="10.5703125" defaultRowHeight="11.25"/>
  <cols>
    <col min="1" max="1" width="9.140625" style="215" hidden="1" customWidth="1"/>
    <col min="2" max="2" width="9.140625" style="140" hidden="1" customWidth="1"/>
    <col min="3" max="3" width="3.7109375" style="140" customWidth="1"/>
    <col min="4" max="4" width="3.7109375" style="47" customWidth="1"/>
    <col min="5" max="5" width="7.7109375" style="47" customWidth="1"/>
    <col min="6" max="6" width="41.7109375" style="47" customWidth="1"/>
    <col min="7" max="7" width="14" style="47" customWidth="1"/>
    <col min="8" max="8" width="38.85546875" style="47" customWidth="1"/>
    <col min="9" max="9" width="20.140625" style="47" hidden="1" customWidth="1"/>
    <col min="10" max="10" width="25.42578125" style="47" customWidth="1"/>
    <col min="11" max="16" width="20.140625" style="47" customWidth="1"/>
    <col min="17" max="17" width="27" style="47" customWidth="1"/>
    <col min="18" max="38" width="20.140625" style="47" customWidth="1"/>
    <col min="39" max="39" width="22.5703125" style="140" bestFit="1" customWidth="1"/>
    <col min="40" max="40" width="3.7109375" style="47" customWidth="1"/>
    <col min="41" max="41" width="10.5703125" style="47"/>
    <col min="42" max="42" width="59.140625" style="47" customWidth="1"/>
    <col min="43" max="16384" width="10.5703125" style="47"/>
  </cols>
  <sheetData>
    <row r="1" spans="4:41" hidden="1"/>
    <row r="2" spans="4:41" hidden="1"/>
    <row r="3" spans="4:41" hidden="1"/>
    <row r="4" spans="4:41" ht="12.6" customHeight="1">
      <c r="D4" s="48"/>
      <c r="E4" s="48"/>
      <c r="F4" s="48"/>
      <c r="G4" s="48"/>
      <c r="H4" s="312" t="s">
        <v>609</v>
      </c>
    </row>
    <row r="5" spans="4:41" ht="17.100000000000001" customHeight="1">
      <c r="D5" s="48"/>
      <c r="E5" s="380" t="s">
        <v>597</v>
      </c>
      <c r="F5" s="380"/>
      <c r="G5" s="380"/>
      <c r="H5" s="380"/>
    </row>
    <row r="6" spans="4:41" ht="12.75" customHeight="1">
      <c r="D6" s="48"/>
      <c r="E6" s="367" t="str">
        <f>IF(org=0,"Не определено",org)</f>
        <v>ООО "Тюмень Водоканал"</v>
      </c>
      <c r="F6" s="367"/>
      <c r="G6" s="367"/>
      <c r="H6" s="367"/>
    </row>
    <row r="7" spans="4:41" ht="3" customHeight="1">
      <c r="D7" s="48"/>
      <c r="E7" s="48"/>
      <c r="F7" s="124"/>
      <c r="G7" s="124"/>
      <c r="H7" s="123"/>
    </row>
    <row r="8" spans="4:41" ht="14.25">
      <c r="D8" s="48"/>
      <c r="E8" s="48"/>
      <c r="F8" s="124"/>
      <c r="G8" s="124"/>
      <c r="H8" s="123"/>
      <c r="J8" s="73" t="s">
        <v>1470</v>
      </c>
      <c r="K8" s="73" t="s">
        <v>1470</v>
      </c>
      <c r="L8" s="73" t="s">
        <v>1470</v>
      </c>
      <c r="M8" s="73" t="s">
        <v>1470</v>
      </c>
      <c r="N8" s="73" t="s">
        <v>1470</v>
      </c>
      <c r="O8" s="73" t="s">
        <v>1470</v>
      </c>
      <c r="P8" s="73" t="s">
        <v>1470</v>
      </c>
      <c r="Q8" s="73" t="s">
        <v>1470</v>
      </c>
      <c r="R8" s="73" t="s">
        <v>1470</v>
      </c>
      <c r="S8" s="73" t="s">
        <v>1470</v>
      </c>
      <c r="T8" s="73" t="s">
        <v>1470</v>
      </c>
      <c r="U8" s="73" t="s">
        <v>1470</v>
      </c>
      <c r="V8" s="73" t="s">
        <v>1470</v>
      </c>
      <c r="W8" s="73" t="s">
        <v>1470</v>
      </c>
      <c r="X8" s="73" t="s">
        <v>1470</v>
      </c>
      <c r="Y8" s="73" t="s">
        <v>1470</v>
      </c>
      <c r="Z8" s="73" t="s">
        <v>1470</v>
      </c>
      <c r="AA8" s="73" t="s">
        <v>1470</v>
      </c>
      <c r="AB8" s="73" t="s">
        <v>1470</v>
      </c>
      <c r="AC8" s="73" t="s">
        <v>1470</v>
      </c>
      <c r="AD8" s="73" t="s">
        <v>1470</v>
      </c>
      <c r="AE8" s="73" t="s">
        <v>1470</v>
      </c>
      <c r="AF8" s="73" t="s">
        <v>1470</v>
      </c>
      <c r="AG8" s="73" t="s">
        <v>1470</v>
      </c>
      <c r="AH8" s="73" t="s">
        <v>1470</v>
      </c>
      <c r="AI8" s="73" t="s">
        <v>1470</v>
      </c>
      <c r="AJ8" s="73" t="s">
        <v>1470</v>
      </c>
      <c r="AK8" s="73" t="s">
        <v>1470</v>
      </c>
      <c r="AL8" s="73" t="s">
        <v>1470</v>
      </c>
    </row>
    <row r="9" spans="4:41" ht="23.25" thickBot="1">
      <c r="E9" s="51" t="s">
        <v>59</v>
      </c>
      <c r="F9" s="194" t="s">
        <v>275</v>
      </c>
      <c r="G9" s="194" t="s">
        <v>276</v>
      </c>
      <c r="H9" s="194" t="s">
        <v>218</v>
      </c>
      <c r="I9" s="297" t="str">
        <f t="shared" ref="I9:AL9" si="0">"Мероприятие " &amp; I10-4</f>
        <v>Мероприятие 0</v>
      </c>
      <c r="J9" s="297" t="str">
        <f t="shared" si="0"/>
        <v>Мероприятие 1</v>
      </c>
      <c r="K9" s="297" t="str">
        <f t="shared" si="0"/>
        <v>Мероприятие 2</v>
      </c>
      <c r="L9" s="297" t="str">
        <f t="shared" si="0"/>
        <v>Мероприятие 3</v>
      </c>
      <c r="M9" s="297" t="str">
        <f t="shared" si="0"/>
        <v>Мероприятие 4</v>
      </c>
      <c r="N9" s="297" t="str">
        <f t="shared" si="0"/>
        <v>Мероприятие 5</v>
      </c>
      <c r="O9" s="297" t="str">
        <f t="shared" si="0"/>
        <v>Мероприятие 6</v>
      </c>
      <c r="P9" s="297" t="str">
        <f t="shared" si="0"/>
        <v>Мероприятие 7</v>
      </c>
      <c r="Q9" s="297" t="str">
        <f t="shared" si="0"/>
        <v>Мероприятие 8</v>
      </c>
      <c r="R9" s="297" t="str">
        <f t="shared" si="0"/>
        <v>Мероприятие 9</v>
      </c>
      <c r="S9" s="297" t="str">
        <f t="shared" si="0"/>
        <v>Мероприятие 10</v>
      </c>
      <c r="T9" s="297" t="str">
        <f t="shared" si="0"/>
        <v>Мероприятие 11</v>
      </c>
      <c r="U9" s="297" t="str">
        <f t="shared" si="0"/>
        <v>Мероприятие 12</v>
      </c>
      <c r="V9" s="297" t="str">
        <f t="shared" si="0"/>
        <v>Мероприятие 13</v>
      </c>
      <c r="W9" s="297" t="str">
        <f t="shared" si="0"/>
        <v>Мероприятие 14</v>
      </c>
      <c r="X9" s="297" t="str">
        <f t="shared" si="0"/>
        <v>Мероприятие 15</v>
      </c>
      <c r="Y9" s="297" t="str">
        <f t="shared" si="0"/>
        <v>Мероприятие 16</v>
      </c>
      <c r="Z9" s="297" t="str">
        <f t="shared" si="0"/>
        <v>Мероприятие 17</v>
      </c>
      <c r="AA9" s="297" t="str">
        <f t="shared" si="0"/>
        <v>Мероприятие 18</v>
      </c>
      <c r="AB9" s="297" t="str">
        <f t="shared" si="0"/>
        <v>Мероприятие 19</v>
      </c>
      <c r="AC9" s="297" t="str">
        <f t="shared" si="0"/>
        <v>Мероприятие 20</v>
      </c>
      <c r="AD9" s="297" t="str">
        <f t="shared" si="0"/>
        <v>Мероприятие 21</v>
      </c>
      <c r="AE9" s="297" t="str">
        <f t="shared" si="0"/>
        <v>Мероприятие 22</v>
      </c>
      <c r="AF9" s="297" t="str">
        <f t="shared" si="0"/>
        <v>Мероприятие 23</v>
      </c>
      <c r="AG9" s="297" t="str">
        <f t="shared" si="0"/>
        <v>Мероприятие 24</v>
      </c>
      <c r="AH9" s="297" t="str">
        <f t="shared" si="0"/>
        <v>Мероприятие 25</v>
      </c>
      <c r="AI9" s="297" t="str">
        <f t="shared" si="0"/>
        <v>Мероприятие 26</v>
      </c>
      <c r="AJ9" s="297" t="str">
        <f t="shared" si="0"/>
        <v>Мероприятие 27</v>
      </c>
      <c r="AK9" s="297" t="str">
        <f t="shared" si="0"/>
        <v>Мероприятие 28</v>
      </c>
      <c r="AL9" s="297" t="str">
        <f t="shared" si="0"/>
        <v>Мероприятие 29</v>
      </c>
      <c r="AM9" s="214" t="s">
        <v>309</v>
      </c>
      <c r="AO9" s="196"/>
    </row>
    <row r="10" spans="4:41" ht="12" thickTop="1">
      <c r="E10" s="139" t="s">
        <v>60</v>
      </c>
      <c r="F10" s="139" t="s">
        <v>5</v>
      </c>
      <c r="G10" s="139" t="s">
        <v>6</v>
      </c>
      <c r="H10" s="58" t="s">
        <v>7</v>
      </c>
      <c r="I10" s="58" t="s">
        <v>7</v>
      </c>
      <c r="J10" s="58" t="s">
        <v>28</v>
      </c>
      <c r="K10" s="58" t="s">
        <v>29</v>
      </c>
      <c r="L10" s="58" t="s">
        <v>154</v>
      </c>
      <c r="M10" s="58" t="s">
        <v>155</v>
      </c>
      <c r="N10" s="58" t="s">
        <v>184</v>
      </c>
      <c r="O10" s="58" t="s">
        <v>185</v>
      </c>
      <c r="P10" s="58" t="s">
        <v>186</v>
      </c>
      <c r="Q10" s="58" t="s">
        <v>187</v>
      </c>
      <c r="R10" s="58" t="s">
        <v>188</v>
      </c>
      <c r="S10" s="58" t="s">
        <v>189</v>
      </c>
      <c r="T10" s="58" t="s">
        <v>190</v>
      </c>
      <c r="U10" s="58" t="s">
        <v>191</v>
      </c>
      <c r="V10" s="58" t="s">
        <v>192</v>
      </c>
      <c r="W10" s="58" t="s">
        <v>193</v>
      </c>
      <c r="X10" s="58" t="s">
        <v>194</v>
      </c>
      <c r="Y10" s="58" t="s">
        <v>195</v>
      </c>
      <c r="Z10" s="58" t="s">
        <v>1541</v>
      </c>
      <c r="AA10" s="58" t="s">
        <v>1542</v>
      </c>
      <c r="AB10" s="58" t="s">
        <v>1543</v>
      </c>
      <c r="AC10" s="58" t="s">
        <v>1544</v>
      </c>
      <c r="AD10" s="58" t="s">
        <v>1545</v>
      </c>
      <c r="AE10" s="58" t="s">
        <v>1546</v>
      </c>
      <c r="AF10" s="58" t="s">
        <v>1547</v>
      </c>
      <c r="AG10" s="58" t="s">
        <v>1548</v>
      </c>
      <c r="AH10" s="58" t="s">
        <v>1549</v>
      </c>
      <c r="AI10" s="58" t="s">
        <v>1550</v>
      </c>
      <c r="AJ10" s="58" t="s">
        <v>1551</v>
      </c>
      <c r="AK10" s="58" t="s">
        <v>1552</v>
      </c>
      <c r="AL10" s="58" t="s">
        <v>1553</v>
      </c>
      <c r="AM10" s="211"/>
      <c r="AN10" s="174"/>
      <c r="AO10" s="196"/>
    </row>
    <row r="11" spans="4:41" ht="22.5">
      <c r="E11" s="246">
        <v>1</v>
      </c>
      <c r="F11" s="247" t="s">
        <v>310</v>
      </c>
      <c r="G11" s="248" t="s">
        <v>271</v>
      </c>
      <c r="H11" s="330"/>
      <c r="I11" s="329"/>
      <c r="J11" s="333"/>
      <c r="K11" s="329"/>
      <c r="L11" s="329"/>
      <c r="M11" s="329"/>
      <c r="N11" s="333"/>
      <c r="O11" s="333"/>
      <c r="P11" s="333"/>
      <c r="Q11" s="333"/>
      <c r="R11" s="333"/>
      <c r="S11" s="333"/>
      <c r="T11" s="333"/>
      <c r="U11" s="333"/>
      <c r="V11" s="333"/>
      <c r="W11" s="333"/>
      <c r="X11" s="333"/>
      <c r="Y11" s="333"/>
      <c r="Z11" s="333"/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  <c r="AL11" s="333"/>
      <c r="AM11" s="210"/>
      <c r="AN11" s="174"/>
      <c r="AO11" s="196"/>
    </row>
    <row r="12" spans="4:41" ht="15" customHeight="1">
      <c r="E12" s="246">
        <v>2</v>
      </c>
      <c r="F12" s="247" t="s">
        <v>372</v>
      </c>
      <c r="G12" s="248" t="s">
        <v>271</v>
      </c>
      <c r="H12" s="327"/>
      <c r="I12" s="298" t="s">
        <v>271</v>
      </c>
      <c r="J12" s="298" t="s">
        <v>271</v>
      </c>
      <c r="K12" s="298" t="s">
        <v>271</v>
      </c>
      <c r="L12" s="298" t="s">
        <v>271</v>
      </c>
      <c r="M12" s="298" t="s">
        <v>271</v>
      </c>
      <c r="N12" s="298" t="s">
        <v>271</v>
      </c>
      <c r="O12" s="298" t="s">
        <v>271</v>
      </c>
      <c r="P12" s="298" t="s">
        <v>271</v>
      </c>
      <c r="Q12" s="298" t="s">
        <v>271</v>
      </c>
      <c r="R12" s="298" t="s">
        <v>271</v>
      </c>
      <c r="S12" s="298" t="s">
        <v>271</v>
      </c>
      <c r="T12" s="298" t="s">
        <v>271</v>
      </c>
      <c r="U12" s="298" t="s">
        <v>271</v>
      </c>
      <c r="V12" s="298" t="s">
        <v>271</v>
      </c>
      <c r="W12" s="298" t="s">
        <v>271</v>
      </c>
      <c r="X12" s="298" t="s">
        <v>271</v>
      </c>
      <c r="Y12" s="298" t="s">
        <v>271</v>
      </c>
      <c r="Z12" s="298" t="s">
        <v>271</v>
      </c>
      <c r="AA12" s="298" t="s">
        <v>271</v>
      </c>
      <c r="AB12" s="298" t="s">
        <v>271</v>
      </c>
      <c r="AC12" s="298" t="s">
        <v>271</v>
      </c>
      <c r="AD12" s="298" t="s">
        <v>271</v>
      </c>
      <c r="AE12" s="298" t="s">
        <v>271</v>
      </c>
      <c r="AF12" s="298" t="s">
        <v>271</v>
      </c>
      <c r="AG12" s="298" t="s">
        <v>271</v>
      </c>
      <c r="AH12" s="298" t="s">
        <v>271</v>
      </c>
      <c r="AI12" s="298" t="s">
        <v>271</v>
      </c>
      <c r="AJ12" s="298" t="s">
        <v>271</v>
      </c>
      <c r="AK12" s="298" t="s">
        <v>271</v>
      </c>
      <c r="AL12" s="298" t="s">
        <v>271</v>
      </c>
      <c r="AM12" s="210"/>
      <c r="AN12" s="174"/>
      <c r="AO12" s="196"/>
    </row>
    <row r="13" spans="4:41" ht="15" customHeight="1">
      <c r="E13" s="246" t="s">
        <v>6</v>
      </c>
      <c r="F13" s="247" t="s">
        <v>586</v>
      </c>
      <c r="G13" s="248" t="s">
        <v>271</v>
      </c>
      <c r="H13" s="275" t="s">
        <v>358</v>
      </c>
      <c r="I13" s="298" t="s">
        <v>271</v>
      </c>
      <c r="J13" s="298" t="s">
        <v>271</v>
      </c>
      <c r="K13" s="298" t="s">
        <v>271</v>
      </c>
      <c r="L13" s="298" t="s">
        <v>271</v>
      </c>
      <c r="M13" s="298" t="s">
        <v>271</v>
      </c>
      <c r="N13" s="298" t="s">
        <v>271</v>
      </c>
      <c r="O13" s="298" t="s">
        <v>271</v>
      </c>
      <c r="P13" s="298" t="s">
        <v>271</v>
      </c>
      <c r="Q13" s="298" t="s">
        <v>271</v>
      </c>
      <c r="R13" s="298" t="s">
        <v>271</v>
      </c>
      <c r="S13" s="298" t="s">
        <v>271</v>
      </c>
      <c r="T13" s="298" t="s">
        <v>271</v>
      </c>
      <c r="U13" s="298" t="s">
        <v>271</v>
      </c>
      <c r="V13" s="298" t="s">
        <v>271</v>
      </c>
      <c r="W13" s="298" t="s">
        <v>271</v>
      </c>
      <c r="X13" s="298" t="s">
        <v>271</v>
      </c>
      <c r="Y13" s="298" t="s">
        <v>271</v>
      </c>
      <c r="Z13" s="298" t="s">
        <v>271</v>
      </c>
      <c r="AA13" s="298" t="s">
        <v>271</v>
      </c>
      <c r="AB13" s="298" t="s">
        <v>271</v>
      </c>
      <c r="AC13" s="298" t="s">
        <v>271</v>
      </c>
      <c r="AD13" s="298" t="s">
        <v>271</v>
      </c>
      <c r="AE13" s="298" t="s">
        <v>271</v>
      </c>
      <c r="AF13" s="298" t="s">
        <v>271</v>
      </c>
      <c r="AG13" s="298" t="s">
        <v>271</v>
      </c>
      <c r="AH13" s="298" t="s">
        <v>271</v>
      </c>
      <c r="AI13" s="298" t="s">
        <v>271</v>
      </c>
      <c r="AJ13" s="298" t="s">
        <v>271</v>
      </c>
      <c r="AK13" s="298" t="s">
        <v>271</v>
      </c>
      <c r="AL13" s="298" t="s">
        <v>271</v>
      </c>
      <c r="AM13" s="210"/>
      <c r="AN13" s="174"/>
      <c r="AO13" s="196"/>
    </row>
    <row r="14" spans="4:41" ht="22.5">
      <c r="E14" s="246" t="s">
        <v>7</v>
      </c>
      <c r="F14" s="247" t="s">
        <v>587</v>
      </c>
      <c r="G14" s="248" t="s">
        <v>271</v>
      </c>
      <c r="H14" s="328"/>
      <c r="I14" s="298" t="s">
        <v>271</v>
      </c>
      <c r="J14" s="298" t="s">
        <v>271</v>
      </c>
      <c r="K14" s="298" t="s">
        <v>271</v>
      </c>
      <c r="L14" s="298" t="s">
        <v>271</v>
      </c>
      <c r="M14" s="298" t="s">
        <v>271</v>
      </c>
      <c r="N14" s="298" t="s">
        <v>271</v>
      </c>
      <c r="O14" s="298" t="s">
        <v>271</v>
      </c>
      <c r="P14" s="298" t="s">
        <v>271</v>
      </c>
      <c r="Q14" s="298" t="s">
        <v>271</v>
      </c>
      <c r="R14" s="298" t="s">
        <v>271</v>
      </c>
      <c r="S14" s="298" t="s">
        <v>271</v>
      </c>
      <c r="T14" s="298" t="s">
        <v>271</v>
      </c>
      <c r="U14" s="298" t="s">
        <v>271</v>
      </c>
      <c r="V14" s="298" t="s">
        <v>271</v>
      </c>
      <c r="W14" s="298" t="s">
        <v>271</v>
      </c>
      <c r="X14" s="298" t="s">
        <v>271</v>
      </c>
      <c r="Y14" s="298" t="s">
        <v>271</v>
      </c>
      <c r="Z14" s="298" t="s">
        <v>271</v>
      </c>
      <c r="AA14" s="298" t="s">
        <v>271</v>
      </c>
      <c r="AB14" s="298" t="s">
        <v>271</v>
      </c>
      <c r="AC14" s="298" t="s">
        <v>271</v>
      </c>
      <c r="AD14" s="298" t="s">
        <v>271</v>
      </c>
      <c r="AE14" s="298" t="s">
        <v>271</v>
      </c>
      <c r="AF14" s="298" t="s">
        <v>271</v>
      </c>
      <c r="AG14" s="298" t="s">
        <v>271</v>
      </c>
      <c r="AH14" s="298" t="s">
        <v>271</v>
      </c>
      <c r="AI14" s="298" t="s">
        <v>271</v>
      </c>
      <c r="AJ14" s="298" t="s">
        <v>271</v>
      </c>
      <c r="AK14" s="298" t="s">
        <v>271</v>
      </c>
      <c r="AL14" s="298" t="s">
        <v>271</v>
      </c>
      <c r="AM14" s="210"/>
      <c r="AN14" s="174"/>
      <c r="AO14" s="196"/>
    </row>
    <row r="15" spans="4:41" ht="33.75">
      <c r="E15" s="246" t="s">
        <v>28</v>
      </c>
      <c r="F15" s="247" t="s">
        <v>373</v>
      </c>
      <c r="G15" s="248" t="s">
        <v>271</v>
      </c>
      <c r="H15" s="328"/>
      <c r="I15" s="298" t="s">
        <v>271</v>
      </c>
      <c r="J15" s="298" t="s">
        <v>271</v>
      </c>
      <c r="K15" s="298" t="s">
        <v>271</v>
      </c>
      <c r="L15" s="298" t="s">
        <v>271</v>
      </c>
      <c r="M15" s="298" t="s">
        <v>271</v>
      </c>
      <c r="N15" s="298" t="s">
        <v>271</v>
      </c>
      <c r="O15" s="298" t="s">
        <v>271</v>
      </c>
      <c r="P15" s="298" t="s">
        <v>271</v>
      </c>
      <c r="Q15" s="298" t="s">
        <v>271</v>
      </c>
      <c r="R15" s="298" t="s">
        <v>271</v>
      </c>
      <c r="S15" s="298" t="s">
        <v>271</v>
      </c>
      <c r="T15" s="298" t="s">
        <v>271</v>
      </c>
      <c r="U15" s="298" t="s">
        <v>271</v>
      </c>
      <c r="V15" s="298" t="s">
        <v>271</v>
      </c>
      <c r="W15" s="298" t="s">
        <v>271</v>
      </c>
      <c r="X15" s="298" t="s">
        <v>271</v>
      </c>
      <c r="Y15" s="298" t="s">
        <v>271</v>
      </c>
      <c r="Z15" s="298" t="s">
        <v>271</v>
      </c>
      <c r="AA15" s="298" t="s">
        <v>271</v>
      </c>
      <c r="AB15" s="298" t="s">
        <v>271</v>
      </c>
      <c r="AC15" s="298" t="s">
        <v>271</v>
      </c>
      <c r="AD15" s="298" t="s">
        <v>271</v>
      </c>
      <c r="AE15" s="298" t="s">
        <v>271</v>
      </c>
      <c r="AF15" s="298" t="s">
        <v>271</v>
      </c>
      <c r="AG15" s="298" t="s">
        <v>271</v>
      </c>
      <c r="AH15" s="298" t="s">
        <v>271</v>
      </c>
      <c r="AI15" s="298" t="s">
        <v>271</v>
      </c>
      <c r="AJ15" s="298" t="s">
        <v>271</v>
      </c>
      <c r="AK15" s="298" t="s">
        <v>271</v>
      </c>
      <c r="AL15" s="298" t="s">
        <v>271</v>
      </c>
      <c r="AM15" s="210"/>
      <c r="AN15" s="174"/>
      <c r="AO15" s="196"/>
    </row>
    <row r="16" spans="4:41" ht="22.5">
      <c r="E16" s="246" t="s">
        <v>29</v>
      </c>
      <c r="F16" s="247" t="s">
        <v>588</v>
      </c>
      <c r="G16" s="248" t="s">
        <v>271</v>
      </c>
      <c r="H16" s="332"/>
      <c r="I16" s="299"/>
      <c r="J16" s="334"/>
      <c r="K16" s="334"/>
      <c r="L16" s="334"/>
      <c r="M16" s="334"/>
      <c r="N16" s="334"/>
      <c r="O16" s="334"/>
      <c r="P16" s="334"/>
      <c r="Q16" s="334"/>
      <c r="R16" s="334"/>
      <c r="S16" s="334"/>
      <c r="T16" s="334"/>
      <c r="U16" s="334"/>
      <c r="V16" s="334"/>
      <c r="W16" s="334"/>
      <c r="X16" s="334"/>
      <c r="Y16" s="334"/>
      <c r="Z16" s="334"/>
      <c r="AA16" s="334"/>
      <c r="AB16" s="334"/>
      <c r="AC16" s="334"/>
      <c r="AD16" s="334"/>
      <c r="AE16" s="334"/>
      <c r="AF16" s="334"/>
      <c r="AG16" s="334"/>
      <c r="AH16" s="334"/>
      <c r="AI16" s="334"/>
      <c r="AJ16" s="334"/>
      <c r="AK16" s="334"/>
      <c r="AL16" s="334"/>
      <c r="AM16" s="210"/>
      <c r="AN16" s="174"/>
      <c r="AO16" s="196"/>
    </row>
    <row r="17" spans="1:41" ht="22.5">
      <c r="E17" s="246" t="s">
        <v>154</v>
      </c>
      <c r="F17" s="247" t="s">
        <v>589</v>
      </c>
      <c r="G17" s="248" t="s">
        <v>271</v>
      </c>
      <c r="H17" s="332"/>
      <c r="I17" s="299"/>
      <c r="J17" s="334"/>
      <c r="K17" s="334"/>
      <c r="L17" s="334"/>
      <c r="M17" s="334"/>
      <c r="N17" s="334"/>
      <c r="O17" s="334"/>
      <c r="P17" s="334"/>
      <c r="Q17" s="334"/>
      <c r="R17" s="334"/>
      <c r="S17" s="334"/>
      <c r="T17" s="334"/>
      <c r="U17" s="334"/>
      <c r="V17" s="334"/>
      <c r="W17" s="334"/>
      <c r="X17" s="334"/>
      <c r="Y17" s="334"/>
      <c r="Z17" s="334"/>
      <c r="AA17" s="334"/>
      <c r="AB17" s="334"/>
      <c r="AC17" s="334"/>
      <c r="AD17" s="334"/>
      <c r="AE17" s="334"/>
      <c r="AF17" s="334"/>
      <c r="AG17" s="334"/>
      <c r="AH17" s="334"/>
      <c r="AI17" s="334"/>
      <c r="AJ17" s="334"/>
      <c r="AK17" s="334"/>
      <c r="AL17" s="334"/>
      <c r="AM17" s="210"/>
      <c r="AN17" s="174"/>
      <c r="AO17" s="196"/>
    </row>
    <row r="18" spans="1:41" ht="56.25">
      <c r="E18" s="246" t="s">
        <v>155</v>
      </c>
      <c r="F18" s="247" t="s">
        <v>590</v>
      </c>
      <c r="G18" s="248" t="s">
        <v>293</v>
      </c>
      <c r="H18" s="306">
        <f>SUM(I18:AM18)</f>
        <v>0</v>
      </c>
      <c r="I18" s="249">
        <f t="shared" ref="I18:Q18" si="1">SUMIF(List06_flag_year,"y",I19:I29)</f>
        <v>0</v>
      </c>
      <c r="J18" s="249">
        <f t="shared" si="1"/>
        <v>0</v>
      </c>
      <c r="K18" s="249">
        <f t="shared" si="1"/>
        <v>0</v>
      </c>
      <c r="L18" s="249">
        <f t="shared" si="1"/>
        <v>0</v>
      </c>
      <c r="M18" s="249">
        <f t="shared" si="1"/>
        <v>0</v>
      </c>
      <c r="N18" s="249">
        <f t="shared" si="1"/>
        <v>0</v>
      </c>
      <c r="O18" s="249">
        <f t="shared" si="1"/>
        <v>0</v>
      </c>
      <c r="P18" s="249">
        <f t="shared" si="1"/>
        <v>0</v>
      </c>
      <c r="Q18" s="249">
        <f t="shared" si="1"/>
        <v>0</v>
      </c>
      <c r="R18" s="249">
        <f t="shared" ref="R18:AL18" si="2">SUMIF(List06_flag_year,"y",R19:R29)</f>
        <v>0</v>
      </c>
      <c r="S18" s="249">
        <f t="shared" si="2"/>
        <v>0</v>
      </c>
      <c r="T18" s="249">
        <f t="shared" si="2"/>
        <v>0</v>
      </c>
      <c r="U18" s="249">
        <f t="shared" si="2"/>
        <v>0</v>
      </c>
      <c r="V18" s="249">
        <f t="shared" si="2"/>
        <v>0</v>
      </c>
      <c r="W18" s="249">
        <f t="shared" si="2"/>
        <v>0</v>
      </c>
      <c r="X18" s="249">
        <f t="shared" si="2"/>
        <v>0</v>
      </c>
      <c r="Y18" s="249">
        <f t="shared" si="2"/>
        <v>0</v>
      </c>
      <c r="Z18" s="249">
        <f t="shared" si="2"/>
        <v>0</v>
      </c>
      <c r="AA18" s="249">
        <f t="shared" si="2"/>
        <v>0</v>
      </c>
      <c r="AB18" s="249">
        <f t="shared" si="2"/>
        <v>0</v>
      </c>
      <c r="AC18" s="249">
        <f t="shared" si="2"/>
        <v>0</v>
      </c>
      <c r="AD18" s="249">
        <f t="shared" si="2"/>
        <v>0</v>
      </c>
      <c r="AE18" s="249">
        <f t="shared" si="2"/>
        <v>0</v>
      </c>
      <c r="AF18" s="249">
        <f t="shared" si="2"/>
        <v>0</v>
      </c>
      <c r="AG18" s="249">
        <f t="shared" si="2"/>
        <v>0</v>
      </c>
      <c r="AH18" s="249">
        <f t="shared" si="2"/>
        <v>0</v>
      </c>
      <c r="AI18" s="249">
        <f t="shared" si="2"/>
        <v>0</v>
      </c>
      <c r="AJ18" s="249">
        <f t="shared" si="2"/>
        <v>0</v>
      </c>
      <c r="AK18" s="249">
        <f t="shared" si="2"/>
        <v>0</v>
      </c>
      <c r="AL18" s="249">
        <f t="shared" si="2"/>
        <v>0</v>
      </c>
      <c r="AM18" s="210"/>
      <c r="AN18" s="174"/>
      <c r="AO18" s="196"/>
    </row>
    <row r="19" spans="1:41" ht="15" customHeight="1">
      <c r="A19" s="387" t="s">
        <v>418</v>
      </c>
      <c r="E19" s="246" t="str">
        <f>A19</f>
        <v>8.0</v>
      </c>
      <c r="F19" s="276"/>
      <c r="G19" s="248" t="s">
        <v>293</v>
      </c>
      <c r="H19" s="306">
        <f t="shared" ref="H19:Q19" si="3">SUM(H20:H21)</f>
        <v>0</v>
      </c>
      <c r="I19" s="249">
        <f t="shared" si="3"/>
        <v>0</v>
      </c>
      <c r="J19" s="249">
        <f t="shared" si="3"/>
        <v>0</v>
      </c>
      <c r="K19" s="249">
        <f t="shared" si="3"/>
        <v>0</v>
      </c>
      <c r="L19" s="249">
        <f t="shared" si="3"/>
        <v>0</v>
      </c>
      <c r="M19" s="249">
        <f t="shared" si="3"/>
        <v>0</v>
      </c>
      <c r="N19" s="249">
        <f t="shared" si="3"/>
        <v>0</v>
      </c>
      <c r="O19" s="249">
        <f t="shared" si="3"/>
        <v>0</v>
      </c>
      <c r="P19" s="249">
        <f t="shared" si="3"/>
        <v>0</v>
      </c>
      <c r="Q19" s="249">
        <f t="shared" si="3"/>
        <v>0</v>
      </c>
      <c r="R19" s="249">
        <f t="shared" ref="R19:AL19" si="4">SUM(R20:R21)</f>
        <v>0</v>
      </c>
      <c r="S19" s="249">
        <f t="shared" si="4"/>
        <v>0</v>
      </c>
      <c r="T19" s="249">
        <f t="shared" si="4"/>
        <v>0</v>
      </c>
      <c r="U19" s="249">
        <f t="shared" si="4"/>
        <v>0</v>
      </c>
      <c r="V19" s="249">
        <f t="shared" si="4"/>
        <v>0</v>
      </c>
      <c r="W19" s="249">
        <f t="shared" si="4"/>
        <v>0</v>
      </c>
      <c r="X19" s="249">
        <f t="shared" si="4"/>
        <v>0</v>
      </c>
      <c r="Y19" s="249">
        <f t="shared" si="4"/>
        <v>0</v>
      </c>
      <c r="Z19" s="249">
        <f t="shared" si="4"/>
        <v>0</v>
      </c>
      <c r="AA19" s="249">
        <f t="shared" si="4"/>
        <v>0</v>
      </c>
      <c r="AB19" s="249">
        <f t="shared" si="4"/>
        <v>0</v>
      </c>
      <c r="AC19" s="249">
        <f t="shared" si="4"/>
        <v>0</v>
      </c>
      <c r="AD19" s="249">
        <f t="shared" si="4"/>
        <v>0</v>
      </c>
      <c r="AE19" s="249">
        <f t="shared" si="4"/>
        <v>0</v>
      </c>
      <c r="AF19" s="249">
        <f t="shared" si="4"/>
        <v>0</v>
      </c>
      <c r="AG19" s="249">
        <f t="shared" si="4"/>
        <v>0</v>
      </c>
      <c r="AH19" s="249">
        <f t="shared" si="4"/>
        <v>0</v>
      </c>
      <c r="AI19" s="249">
        <f t="shared" si="4"/>
        <v>0</v>
      </c>
      <c r="AJ19" s="249">
        <f t="shared" si="4"/>
        <v>0</v>
      </c>
      <c r="AK19" s="249">
        <f t="shared" si="4"/>
        <v>0</v>
      </c>
      <c r="AL19" s="249">
        <f t="shared" si="4"/>
        <v>0</v>
      </c>
      <c r="AM19" s="210" t="s">
        <v>221</v>
      </c>
      <c r="AN19" s="174"/>
      <c r="AO19" s="196"/>
    </row>
    <row r="20" spans="1:41" ht="15" customHeight="1">
      <c r="A20" s="387"/>
      <c r="B20" s="140">
        <v>1</v>
      </c>
      <c r="E20" s="277" t="str">
        <f>A19&amp;"."&amp;B20</f>
        <v>8.0.1</v>
      </c>
      <c r="F20" s="278"/>
      <c r="G20" s="248" t="s">
        <v>293</v>
      </c>
      <c r="H20" s="249">
        <f>SUM(I20:AM20)</f>
        <v>0</v>
      </c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  <c r="Y20" s="257"/>
      <c r="Z20" s="257"/>
      <c r="AA20" s="257"/>
      <c r="AB20" s="257"/>
      <c r="AC20" s="257"/>
      <c r="AD20" s="257"/>
      <c r="AE20" s="257"/>
      <c r="AF20" s="257"/>
      <c r="AG20" s="257"/>
      <c r="AH20" s="257"/>
      <c r="AI20" s="257"/>
      <c r="AJ20" s="257"/>
      <c r="AK20" s="257"/>
      <c r="AL20" s="257"/>
      <c r="AM20" s="210"/>
      <c r="AN20" s="174"/>
      <c r="AO20" s="196"/>
    </row>
    <row r="21" spans="1:41" ht="15" customHeight="1">
      <c r="A21" s="387"/>
      <c r="E21" s="252"/>
      <c r="F21" s="262" t="s">
        <v>311</v>
      </c>
      <c r="G21" s="253"/>
      <c r="H21" s="254"/>
      <c r="I21" s="300"/>
      <c r="J21" s="300"/>
      <c r="K21" s="300"/>
      <c r="L21" s="300"/>
      <c r="M21" s="300"/>
      <c r="N21" s="300"/>
      <c r="O21" s="300"/>
      <c r="P21" s="300"/>
      <c r="Q21" s="300"/>
      <c r="R21" s="300"/>
      <c r="S21" s="300"/>
      <c r="T21" s="300"/>
      <c r="U21" s="300"/>
      <c r="V21" s="300"/>
      <c r="W21" s="300"/>
      <c r="X21" s="300"/>
      <c r="Y21" s="300"/>
      <c r="Z21" s="300"/>
      <c r="AA21" s="300"/>
      <c r="AB21" s="300"/>
      <c r="AC21" s="300"/>
      <c r="AD21" s="300"/>
      <c r="AE21" s="300"/>
      <c r="AF21" s="300"/>
      <c r="AG21" s="300"/>
      <c r="AH21" s="300"/>
      <c r="AI21" s="300"/>
      <c r="AJ21" s="300"/>
      <c r="AK21" s="300"/>
      <c r="AL21" s="300"/>
      <c r="AM21" s="210"/>
      <c r="AN21" s="174"/>
      <c r="AO21" s="196"/>
    </row>
    <row r="22" spans="1:41" ht="15" customHeight="1">
      <c r="A22" s="387" t="s">
        <v>614</v>
      </c>
      <c r="C22" s="73"/>
      <c r="E22" s="246" t="str">
        <f>A22</f>
        <v>8.1</v>
      </c>
      <c r="F22" s="276">
        <v>2017</v>
      </c>
      <c r="G22" s="279" t="s">
        <v>293</v>
      </c>
      <c r="H22" s="306">
        <f t="shared" ref="H22:Q22" si="5">SUM(H23:H28)</f>
        <v>0</v>
      </c>
      <c r="I22" s="249">
        <f t="shared" si="5"/>
        <v>0</v>
      </c>
      <c r="J22" s="249">
        <f t="shared" si="5"/>
        <v>0</v>
      </c>
      <c r="K22" s="249">
        <f t="shared" si="5"/>
        <v>0</v>
      </c>
      <c r="L22" s="249">
        <f t="shared" si="5"/>
        <v>0</v>
      </c>
      <c r="M22" s="249">
        <f t="shared" si="5"/>
        <v>0</v>
      </c>
      <c r="N22" s="249">
        <f t="shared" si="5"/>
        <v>0</v>
      </c>
      <c r="O22" s="249">
        <f t="shared" si="5"/>
        <v>0</v>
      </c>
      <c r="P22" s="249">
        <f t="shared" si="5"/>
        <v>0</v>
      </c>
      <c r="Q22" s="249">
        <f t="shared" si="5"/>
        <v>0</v>
      </c>
      <c r="R22" s="249">
        <f t="shared" ref="R22:AL22" si="6">SUM(R23:R28)</f>
        <v>0</v>
      </c>
      <c r="S22" s="249">
        <f t="shared" si="6"/>
        <v>0</v>
      </c>
      <c r="T22" s="249">
        <f t="shared" si="6"/>
        <v>0</v>
      </c>
      <c r="U22" s="249">
        <f t="shared" si="6"/>
        <v>0</v>
      </c>
      <c r="V22" s="249">
        <f t="shared" si="6"/>
        <v>0</v>
      </c>
      <c r="W22" s="249">
        <f t="shared" si="6"/>
        <v>0</v>
      </c>
      <c r="X22" s="249">
        <f t="shared" si="6"/>
        <v>0</v>
      </c>
      <c r="Y22" s="249">
        <f t="shared" si="6"/>
        <v>0</v>
      </c>
      <c r="Z22" s="249">
        <f t="shared" si="6"/>
        <v>0</v>
      </c>
      <c r="AA22" s="249">
        <f t="shared" si="6"/>
        <v>0</v>
      </c>
      <c r="AB22" s="249">
        <f t="shared" si="6"/>
        <v>0</v>
      </c>
      <c r="AC22" s="249">
        <f t="shared" si="6"/>
        <v>0</v>
      </c>
      <c r="AD22" s="249">
        <f t="shared" si="6"/>
        <v>0</v>
      </c>
      <c r="AE22" s="249">
        <f t="shared" si="6"/>
        <v>0</v>
      </c>
      <c r="AF22" s="249">
        <f t="shared" si="6"/>
        <v>0</v>
      </c>
      <c r="AG22" s="249">
        <f t="shared" si="6"/>
        <v>0</v>
      </c>
      <c r="AH22" s="249">
        <f t="shared" si="6"/>
        <v>0</v>
      </c>
      <c r="AI22" s="249">
        <f t="shared" si="6"/>
        <v>0</v>
      </c>
      <c r="AJ22" s="249">
        <f t="shared" si="6"/>
        <v>0</v>
      </c>
      <c r="AK22" s="249">
        <f t="shared" si="6"/>
        <v>0</v>
      </c>
      <c r="AL22" s="249">
        <f t="shared" si="6"/>
        <v>0</v>
      </c>
      <c r="AM22" s="210" t="s">
        <v>221</v>
      </c>
      <c r="AN22" s="174"/>
      <c r="AO22" s="196"/>
    </row>
    <row r="23" spans="1:41">
      <c r="A23" s="387"/>
      <c r="B23" s="140">
        <v>1</v>
      </c>
      <c r="E23" s="277" t="str">
        <f>A22&amp;"."&amp;B23</f>
        <v>8.1.1</v>
      </c>
      <c r="F23" s="278" t="s">
        <v>429</v>
      </c>
      <c r="G23" s="279" t="s">
        <v>293</v>
      </c>
      <c r="H23" s="249">
        <f>SUM(I23:AM23)</f>
        <v>0</v>
      </c>
      <c r="I23" s="257"/>
      <c r="J23" s="257">
        <v>0</v>
      </c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257"/>
      <c r="Z23" s="257"/>
      <c r="AA23" s="257"/>
      <c r="AB23" s="257"/>
      <c r="AC23" s="257"/>
      <c r="AD23" s="257"/>
      <c r="AE23" s="257"/>
      <c r="AF23" s="257"/>
      <c r="AG23" s="257"/>
      <c r="AH23" s="257"/>
      <c r="AI23" s="257"/>
      <c r="AJ23" s="257"/>
      <c r="AK23" s="257"/>
      <c r="AL23" s="257"/>
      <c r="AM23" s="210"/>
      <c r="AN23" s="174"/>
      <c r="AO23" s="196"/>
    </row>
    <row r="24" spans="1:41" ht="14.25">
      <c r="A24" s="387"/>
      <c r="B24" s="140">
        <v>2</v>
      </c>
      <c r="D24" s="73" t="s">
        <v>1470</v>
      </c>
      <c r="E24" s="277" t="str">
        <f>$A$22&amp;"."&amp;$B$24</f>
        <v>8.1.2</v>
      </c>
      <c r="F24" s="278" t="s">
        <v>427</v>
      </c>
      <c r="G24" s="317" t="s">
        <v>293</v>
      </c>
      <c r="H24" s="249">
        <f>SUM(I24:AM24)</f>
        <v>0</v>
      </c>
      <c r="I24" s="257"/>
      <c r="J24" s="257">
        <v>0</v>
      </c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257"/>
      <c r="V24" s="257"/>
      <c r="W24" s="257"/>
      <c r="X24" s="257"/>
      <c r="Y24" s="257"/>
      <c r="Z24" s="257"/>
      <c r="AA24" s="257"/>
      <c r="AB24" s="257"/>
      <c r="AC24" s="257"/>
      <c r="AD24" s="257"/>
      <c r="AE24" s="257"/>
      <c r="AF24" s="257"/>
      <c r="AG24" s="257"/>
      <c r="AH24" s="257"/>
      <c r="AI24" s="257"/>
      <c r="AJ24" s="257"/>
      <c r="AK24" s="257"/>
      <c r="AL24" s="257"/>
      <c r="AM24" s="210"/>
      <c r="AN24" s="174"/>
      <c r="AO24" s="196"/>
    </row>
    <row r="25" spans="1:41" ht="14.25">
      <c r="A25" s="387"/>
      <c r="B25" s="140">
        <v>3</v>
      </c>
      <c r="D25" s="73" t="s">
        <v>1470</v>
      </c>
      <c r="E25" s="277" t="str">
        <f>$A$22&amp;"."&amp;$B$25</f>
        <v>8.1.3</v>
      </c>
      <c r="F25" s="278" t="s">
        <v>430</v>
      </c>
      <c r="G25" s="317" t="s">
        <v>293</v>
      </c>
      <c r="H25" s="249">
        <f>SUM(I25:AM25)</f>
        <v>0</v>
      </c>
      <c r="I25" s="257"/>
      <c r="J25" s="257">
        <v>0</v>
      </c>
      <c r="K25" s="257"/>
      <c r="L25" s="257"/>
      <c r="M25" s="257"/>
      <c r="N25" s="257"/>
      <c r="O25" s="257"/>
      <c r="P25" s="257"/>
      <c r="Q25" s="257"/>
      <c r="R25" s="257"/>
      <c r="S25" s="257"/>
      <c r="T25" s="257"/>
      <c r="U25" s="257"/>
      <c r="V25" s="257"/>
      <c r="W25" s="257"/>
      <c r="X25" s="257"/>
      <c r="Y25" s="257"/>
      <c r="Z25" s="257"/>
      <c r="AA25" s="257"/>
      <c r="AB25" s="257"/>
      <c r="AC25" s="257"/>
      <c r="AD25" s="257"/>
      <c r="AE25" s="257"/>
      <c r="AF25" s="257"/>
      <c r="AG25" s="257"/>
      <c r="AH25" s="257"/>
      <c r="AI25" s="257"/>
      <c r="AJ25" s="257"/>
      <c r="AK25" s="257"/>
      <c r="AL25" s="257"/>
      <c r="AM25" s="210"/>
      <c r="AN25" s="174"/>
      <c r="AO25" s="196"/>
    </row>
    <row r="26" spans="1:41" ht="14.25">
      <c r="A26" s="387"/>
      <c r="B26" s="140">
        <v>4</v>
      </c>
      <c r="D26" s="73" t="s">
        <v>1470</v>
      </c>
      <c r="E26" s="277" t="str">
        <f>$A$22&amp;"."&amp;$B$26</f>
        <v>8.1.4</v>
      </c>
      <c r="F26" s="278" t="s">
        <v>426</v>
      </c>
      <c r="G26" s="317" t="s">
        <v>293</v>
      </c>
      <c r="H26" s="249">
        <f>SUM(I26:AM26)</f>
        <v>0</v>
      </c>
      <c r="I26" s="257"/>
      <c r="J26" s="257">
        <v>0</v>
      </c>
      <c r="K26" s="257"/>
      <c r="L26" s="257"/>
      <c r="M26" s="257"/>
      <c r="N26" s="257"/>
      <c r="O26" s="257"/>
      <c r="P26" s="257"/>
      <c r="Q26" s="257"/>
      <c r="R26" s="257"/>
      <c r="S26" s="257"/>
      <c r="T26" s="257"/>
      <c r="U26" s="257"/>
      <c r="V26" s="257"/>
      <c r="W26" s="257"/>
      <c r="X26" s="257"/>
      <c r="Y26" s="257"/>
      <c r="Z26" s="257"/>
      <c r="AA26" s="257"/>
      <c r="AB26" s="257"/>
      <c r="AC26" s="257"/>
      <c r="AD26" s="257"/>
      <c r="AE26" s="257"/>
      <c r="AF26" s="257"/>
      <c r="AG26" s="257"/>
      <c r="AH26" s="257"/>
      <c r="AI26" s="257"/>
      <c r="AJ26" s="257"/>
      <c r="AK26" s="257"/>
      <c r="AL26" s="257"/>
      <c r="AM26" s="210"/>
      <c r="AN26" s="174"/>
      <c r="AO26" s="196"/>
    </row>
    <row r="27" spans="1:41" ht="14.25">
      <c r="A27" s="387"/>
      <c r="B27" s="140">
        <v>5</v>
      </c>
      <c r="D27" s="73" t="s">
        <v>1470</v>
      </c>
      <c r="E27" s="277" t="str">
        <f>$A$22&amp;"."&amp;$B$27</f>
        <v>8.1.5</v>
      </c>
      <c r="F27" s="278" t="s">
        <v>419</v>
      </c>
      <c r="G27" s="317" t="s">
        <v>293</v>
      </c>
      <c r="H27" s="249">
        <f>SUM(I27:AM27)</f>
        <v>0</v>
      </c>
      <c r="I27" s="257"/>
      <c r="J27" s="257">
        <v>0</v>
      </c>
      <c r="K27" s="257"/>
      <c r="L27" s="257"/>
      <c r="M27" s="257"/>
      <c r="N27" s="257"/>
      <c r="O27" s="257"/>
      <c r="P27" s="257"/>
      <c r="Q27" s="257"/>
      <c r="R27" s="257"/>
      <c r="S27" s="257"/>
      <c r="T27" s="257"/>
      <c r="U27" s="257"/>
      <c r="V27" s="257"/>
      <c r="W27" s="257"/>
      <c r="X27" s="257"/>
      <c r="Y27" s="257"/>
      <c r="Z27" s="257"/>
      <c r="AA27" s="257"/>
      <c r="AB27" s="257"/>
      <c r="AC27" s="257"/>
      <c r="AD27" s="257"/>
      <c r="AE27" s="257"/>
      <c r="AF27" s="257"/>
      <c r="AG27" s="257"/>
      <c r="AH27" s="257"/>
      <c r="AI27" s="257"/>
      <c r="AJ27" s="257"/>
      <c r="AK27" s="257"/>
      <c r="AL27" s="257"/>
      <c r="AM27" s="210"/>
      <c r="AN27" s="174"/>
      <c r="AO27" s="196"/>
    </row>
    <row r="28" spans="1:41" ht="15" customHeight="1">
      <c r="A28" s="387"/>
      <c r="E28" s="252"/>
      <c r="F28" s="262" t="s">
        <v>311</v>
      </c>
      <c r="G28" s="253"/>
      <c r="H28" s="254"/>
      <c r="I28" s="300"/>
      <c r="J28" s="300"/>
      <c r="K28" s="300"/>
      <c r="L28" s="300"/>
      <c r="M28" s="300"/>
      <c r="N28" s="300"/>
      <c r="O28" s="300"/>
      <c r="P28" s="300"/>
      <c r="Q28" s="300"/>
      <c r="R28" s="300"/>
      <c r="S28" s="300"/>
      <c r="T28" s="300"/>
      <c r="U28" s="300"/>
      <c r="V28" s="300"/>
      <c r="W28" s="300"/>
      <c r="X28" s="300"/>
      <c r="Y28" s="300"/>
      <c r="Z28" s="300"/>
      <c r="AA28" s="300"/>
      <c r="AB28" s="300"/>
      <c r="AC28" s="300"/>
      <c r="AD28" s="300"/>
      <c r="AE28" s="300"/>
      <c r="AF28" s="300"/>
      <c r="AG28" s="300"/>
      <c r="AH28" s="300"/>
      <c r="AI28" s="300"/>
      <c r="AJ28" s="300"/>
      <c r="AK28" s="300"/>
      <c r="AL28" s="300"/>
      <c r="AM28" s="210"/>
      <c r="AN28" s="174"/>
      <c r="AO28" s="196"/>
    </row>
    <row r="29" spans="1:41" ht="15" customHeight="1">
      <c r="E29" s="252"/>
      <c r="F29" s="253" t="s">
        <v>374</v>
      </c>
      <c r="G29" s="254"/>
      <c r="H29" s="307"/>
      <c r="I29" s="308"/>
      <c r="J29" s="308"/>
      <c r="K29" s="308"/>
      <c r="L29" s="308"/>
      <c r="M29" s="308"/>
      <c r="N29" s="308"/>
      <c r="O29" s="308"/>
      <c r="P29" s="308"/>
      <c r="Q29" s="308"/>
      <c r="R29" s="308"/>
      <c r="S29" s="308"/>
      <c r="T29" s="308"/>
      <c r="U29" s="308"/>
      <c r="V29" s="308"/>
      <c r="W29" s="308"/>
      <c r="X29" s="308"/>
      <c r="Y29" s="308"/>
      <c r="Z29" s="308"/>
      <c r="AA29" s="308"/>
      <c r="AB29" s="308"/>
      <c r="AC29" s="308"/>
      <c r="AD29" s="308"/>
      <c r="AE29" s="308"/>
      <c r="AF29" s="308"/>
      <c r="AG29" s="308"/>
      <c r="AH29" s="308"/>
      <c r="AI29" s="308"/>
      <c r="AJ29" s="308"/>
      <c r="AK29" s="308"/>
      <c r="AL29" s="308"/>
      <c r="AM29" s="212"/>
      <c r="AN29" s="174"/>
      <c r="AO29" s="196"/>
    </row>
    <row r="30" spans="1:41" ht="22.5">
      <c r="E30" s="246" t="s">
        <v>184</v>
      </c>
      <c r="F30" s="247" t="s">
        <v>375</v>
      </c>
      <c r="G30" s="248"/>
      <c r="H30" s="309" t="s">
        <v>271</v>
      </c>
      <c r="I30" s="310" t="s">
        <v>271</v>
      </c>
      <c r="J30" s="310" t="s">
        <v>271</v>
      </c>
      <c r="K30" s="310" t="s">
        <v>271</v>
      </c>
      <c r="L30" s="310" t="s">
        <v>271</v>
      </c>
      <c r="M30" s="310" t="s">
        <v>271</v>
      </c>
      <c r="N30" s="310" t="s">
        <v>271</v>
      </c>
      <c r="O30" s="310" t="s">
        <v>271</v>
      </c>
      <c r="P30" s="310" t="s">
        <v>271</v>
      </c>
      <c r="Q30" s="310" t="s">
        <v>271</v>
      </c>
      <c r="R30" s="310" t="s">
        <v>271</v>
      </c>
      <c r="S30" s="310" t="s">
        <v>271</v>
      </c>
      <c r="T30" s="310" t="s">
        <v>271</v>
      </c>
      <c r="U30" s="310" t="s">
        <v>271</v>
      </c>
      <c r="V30" s="310" t="s">
        <v>271</v>
      </c>
      <c r="W30" s="310" t="s">
        <v>271</v>
      </c>
      <c r="X30" s="310" t="s">
        <v>271</v>
      </c>
      <c r="Y30" s="310" t="s">
        <v>271</v>
      </c>
      <c r="Z30" s="310" t="s">
        <v>271</v>
      </c>
      <c r="AA30" s="310" t="s">
        <v>271</v>
      </c>
      <c r="AB30" s="310" t="s">
        <v>271</v>
      </c>
      <c r="AC30" s="310" t="s">
        <v>271</v>
      </c>
      <c r="AD30" s="310" t="s">
        <v>271</v>
      </c>
      <c r="AE30" s="310" t="s">
        <v>271</v>
      </c>
      <c r="AF30" s="310" t="s">
        <v>271</v>
      </c>
      <c r="AG30" s="310" t="s">
        <v>271</v>
      </c>
      <c r="AH30" s="310" t="s">
        <v>271</v>
      </c>
      <c r="AI30" s="310" t="s">
        <v>271</v>
      </c>
      <c r="AJ30" s="310" t="s">
        <v>271</v>
      </c>
      <c r="AK30" s="310" t="s">
        <v>271</v>
      </c>
      <c r="AL30" s="310" t="s">
        <v>271</v>
      </c>
      <c r="AM30" s="212"/>
      <c r="AN30" s="174"/>
      <c r="AO30" s="196"/>
    </row>
    <row r="31" spans="1:41" ht="15" customHeight="1">
      <c r="E31" s="246" t="s">
        <v>324</v>
      </c>
      <c r="F31" s="256" t="s">
        <v>405</v>
      </c>
      <c r="G31" s="248" t="s">
        <v>406</v>
      </c>
      <c r="H31" s="248" t="s">
        <v>271</v>
      </c>
      <c r="I31" s="298" t="s">
        <v>271</v>
      </c>
      <c r="J31" s="298" t="s">
        <v>271</v>
      </c>
      <c r="K31" s="298" t="s">
        <v>271</v>
      </c>
      <c r="L31" s="298" t="s">
        <v>271</v>
      </c>
      <c r="M31" s="298" t="s">
        <v>271</v>
      </c>
      <c r="N31" s="298" t="s">
        <v>271</v>
      </c>
      <c r="O31" s="298" t="s">
        <v>271</v>
      </c>
      <c r="P31" s="298" t="s">
        <v>271</v>
      </c>
      <c r="Q31" s="298" t="s">
        <v>271</v>
      </c>
      <c r="R31" s="298" t="s">
        <v>271</v>
      </c>
      <c r="S31" s="298" t="s">
        <v>271</v>
      </c>
      <c r="T31" s="298" t="s">
        <v>271</v>
      </c>
      <c r="U31" s="298" t="s">
        <v>271</v>
      </c>
      <c r="V31" s="298" t="s">
        <v>271</v>
      </c>
      <c r="W31" s="298" t="s">
        <v>271</v>
      </c>
      <c r="X31" s="298" t="s">
        <v>271</v>
      </c>
      <c r="Y31" s="298" t="s">
        <v>271</v>
      </c>
      <c r="Z31" s="298" t="s">
        <v>271</v>
      </c>
      <c r="AA31" s="298" t="s">
        <v>271</v>
      </c>
      <c r="AB31" s="298" t="s">
        <v>271</v>
      </c>
      <c r="AC31" s="298" t="s">
        <v>271</v>
      </c>
      <c r="AD31" s="298" t="s">
        <v>271</v>
      </c>
      <c r="AE31" s="298" t="s">
        <v>271</v>
      </c>
      <c r="AF31" s="298" t="s">
        <v>271</v>
      </c>
      <c r="AG31" s="298" t="s">
        <v>271</v>
      </c>
      <c r="AH31" s="298" t="s">
        <v>271</v>
      </c>
      <c r="AI31" s="298" t="s">
        <v>271</v>
      </c>
      <c r="AJ31" s="298" t="s">
        <v>271</v>
      </c>
      <c r="AK31" s="298" t="s">
        <v>271</v>
      </c>
      <c r="AL31" s="298" t="s">
        <v>271</v>
      </c>
      <c r="AM31" s="212"/>
      <c r="AN31" s="174"/>
      <c r="AO31" s="196"/>
    </row>
    <row r="32" spans="1:41" ht="15" customHeight="1">
      <c r="E32" s="246" t="s">
        <v>378</v>
      </c>
      <c r="F32" s="258" t="s">
        <v>376</v>
      </c>
      <c r="G32" s="248" t="s">
        <v>406</v>
      </c>
      <c r="H32" s="311">
        <v>0</v>
      </c>
      <c r="I32" s="311">
        <v>0</v>
      </c>
      <c r="J32" s="311">
        <v>0</v>
      </c>
      <c r="K32" s="311">
        <v>0</v>
      </c>
      <c r="L32" s="311">
        <v>0</v>
      </c>
      <c r="M32" s="311">
        <v>0</v>
      </c>
      <c r="N32" s="311">
        <v>0</v>
      </c>
      <c r="O32" s="311">
        <v>0</v>
      </c>
      <c r="P32" s="311">
        <v>0</v>
      </c>
      <c r="Q32" s="311">
        <v>0</v>
      </c>
      <c r="R32" s="311">
        <v>0</v>
      </c>
      <c r="S32" s="311">
        <v>0</v>
      </c>
      <c r="T32" s="311">
        <v>0</v>
      </c>
      <c r="U32" s="311">
        <v>0</v>
      </c>
      <c r="V32" s="311">
        <v>0</v>
      </c>
      <c r="W32" s="311">
        <v>0</v>
      </c>
      <c r="X32" s="311">
        <v>0</v>
      </c>
      <c r="Y32" s="311">
        <v>0</v>
      </c>
      <c r="Z32" s="311">
        <v>0</v>
      </c>
      <c r="AA32" s="311">
        <v>0</v>
      </c>
      <c r="AB32" s="311">
        <v>0</v>
      </c>
      <c r="AC32" s="311">
        <v>0</v>
      </c>
      <c r="AD32" s="311">
        <v>0</v>
      </c>
      <c r="AE32" s="311">
        <v>0</v>
      </c>
      <c r="AF32" s="311">
        <v>0</v>
      </c>
      <c r="AG32" s="311">
        <v>0</v>
      </c>
      <c r="AH32" s="311">
        <v>0</v>
      </c>
      <c r="AI32" s="311">
        <v>0</v>
      </c>
      <c r="AJ32" s="311">
        <v>0</v>
      </c>
      <c r="AK32" s="311">
        <v>0</v>
      </c>
      <c r="AL32" s="311">
        <v>0</v>
      </c>
      <c r="AM32" s="212"/>
      <c r="AN32" s="174"/>
      <c r="AO32" s="196"/>
    </row>
    <row r="33" spans="1:41" ht="15" customHeight="1">
      <c r="E33" s="246" t="s">
        <v>379</v>
      </c>
      <c r="F33" s="258" t="s">
        <v>377</v>
      </c>
      <c r="G33" s="248" t="s">
        <v>406</v>
      </c>
      <c r="H33" s="311">
        <v>0</v>
      </c>
      <c r="I33" s="311">
        <v>0</v>
      </c>
      <c r="J33" s="311">
        <v>0</v>
      </c>
      <c r="K33" s="311">
        <v>0</v>
      </c>
      <c r="L33" s="311">
        <v>0</v>
      </c>
      <c r="M33" s="311">
        <v>0</v>
      </c>
      <c r="N33" s="311">
        <v>0</v>
      </c>
      <c r="O33" s="311">
        <v>0</v>
      </c>
      <c r="P33" s="311">
        <v>0</v>
      </c>
      <c r="Q33" s="311">
        <v>0</v>
      </c>
      <c r="R33" s="311">
        <v>0</v>
      </c>
      <c r="S33" s="311">
        <v>0</v>
      </c>
      <c r="T33" s="311">
        <v>0</v>
      </c>
      <c r="U33" s="311">
        <v>0</v>
      </c>
      <c r="V33" s="311">
        <v>0</v>
      </c>
      <c r="W33" s="311">
        <v>0</v>
      </c>
      <c r="X33" s="311">
        <v>0</v>
      </c>
      <c r="Y33" s="311">
        <v>0</v>
      </c>
      <c r="Z33" s="311">
        <v>0</v>
      </c>
      <c r="AA33" s="311">
        <v>0</v>
      </c>
      <c r="AB33" s="311">
        <v>0</v>
      </c>
      <c r="AC33" s="311">
        <v>0</v>
      </c>
      <c r="AD33" s="311">
        <v>0</v>
      </c>
      <c r="AE33" s="311">
        <v>0</v>
      </c>
      <c r="AF33" s="311">
        <v>0</v>
      </c>
      <c r="AG33" s="311">
        <v>0</v>
      </c>
      <c r="AH33" s="311">
        <v>0</v>
      </c>
      <c r="AI33" s="311">
        <v>0</v>
      </c>
      <c r="AJ33" s="311">
        <v>0</v>
      </c>
      <c r="AK33" s="311">
        <v>0</v>
      </c>
      <c r="AL33" s="311">
        <v>0</v>
      </c>
      <c r="AM33" s="212"/>
      <c r="AN33" s="174"/>
      <c r="AO33" s="196"/>
    </row>
    <row r="34" spans="1:41" ht="22.5">
      <c r="E34" s="246" t="s">
        <v>325</v>
      </c>
      <c r="F34" s="256" t="s">
        <v>407</v>
      </c>
      <c r="G34" s="248" t="s">
        <v>408</v>
      </c>
      <c r="H34" s="248" t="s">
        <v>271</v>
      </c>
      <c r="I34" s="298" t="s">
        <v>271</v>
      </c>
      <c r="J34" s="298" t="s">
        <v>271</v>
      </c>
      <c r="K34" s="298" t="s">
        <v>271</v>
      </c>
      <c r="L34" s="298" t="s">
        <v>271</v>
      </c>
      <c r="M34" s="298" t="s">
        <v>271</v>
      </c>
      <c r="N34" s="298" t="s">
        <v>271</v>
      </c>
      <c r="O34" s="298" t="s">
        <v>271</v>
      </c>
      <c r="P34" s="298" t="s">
        <v>271</v>
      </c>
      <c r="Q34" s="298" t="s">
        <v>271</v>
      </c>
      <c r="R34" s="298" t="s">
        <v>271</v>
      </c>
      <c r="S34" s="298" t="s">
        <v>271</v>
      </c>
      <c r="T34" s="298" t="s">
        <v>271</v>
      </c>
      <c r="U34" s="298" t="s">
        <v>271</v>
      </c>
      <c r="V34" s="298" t="s">
        <v>271</v>
      </c>
      <c r="W34" s="298" t="s">
        <v>271</v>
      </c>
      <c r="X34" s="298" t="s">
        <v>271</v>
      </c>
      <c r="Y34" s="298" t="s">
        <v>271</v>
      </c>
      <c r="Z34" s="298" t="s">
        <v>271</v>
      </c>
      <c r="AA34" s="298" t="s">
        <v>271</v>
      </c>
      <c r="AB34" s="298" t="s">
        <v>271</v>
      </c>
      <c r="AC34" s="298" t="s">
        <v>271</v>
      </c>
      <c r="AD34" s="298" t="s">
        <v>271</v>
      </c>
      <c r="AE34" s="298" t="s">
        <v>271</v>
      </c>
      <c r="AF34" s="298" t="s">
        <v>271</v>
      </c>
      <c r="AG34" s="298" t="s">
        <v>271</v>
      </c>
      <c r="AH34" s="298" t="s">
        <v>271</v>
      </c>
      <c r="AI34" s="298" t="s">
        <v>271</v>
      </c>
      <c r="AJ34" s="298" t="s">
        <v>271</v>
      </c>
      <c r="AK34" s="298" t="s">
        <v>271</v>
      </c>
      <c r="AL34" s="298" t="s">
        <v>271</v>
      </c>
      <c r="AM34" s="212"/>
      <c r="AN34" s="174"/>
      <c r="AO34" s="196"/>
    </row>
    <row r="35" spans="1:41" ht="22.5">
      <c r="E35" s="246" t="s">
        <v>380</v>
      </c>
      <c r="F35" s="258" t="s">
        <v>376</v>
      </c>
      <c r="G35" s="248" t="s">
        <v>408</v>
      </c>
      <c r="H35" s="311">
        <v>0</v>
      </c>
      <c r="I35" s="311">
        <v>0</v>
      </c>
      <c r="J35" s="311">
        <v>0</v>
      </c>
      <c r="K35" s="311">
        <v>0</v>
      </c>
      <c r="L35" s="311">
        <v>0</v>
      </c>
      <c r="M35" s="311">
        <v>0</v>
      </c>
      <c r="N35" s="311">
        <v>0</v>
      </c>
      <c r="O35" s="311">
        <v>0</v>
      </c>
      <c r="P35" s="311">
        <v>0</v>
      </c>
      <c r="Q35" s="311">
        <v>0</v>
      </c>
      <c r="R35" s="311">
        <v>0</v>
      </c>
      <c r="S35" s="311">
        <v>0</v>
      </c>
      <c r="T35" s="311">
        <v>0</v>
      </c>
      <c r="U35" s="311">
        <v>0</v>
      </c>
      <c r="V35" s="311">
        <v>0</v>
      </c>
      <c r="W35" s="311">
        <v>0</v>
      </c>
      <c r="X35" s="311">
        <v>0</v>
      </c>
      <c r="Y35" s="311">
        <v>0</v>
      </c>
      <c r="Z35" s="311">
        <v>0</v>
      </c>
      <c r="AA35" s="311">
        <v>0</v>
      </c>
      <c r="AB35" s="311">
        <v>0</v>
      </c>
      <c r="AC35" s="311">
        <v>0</v>
      </c>
      <c r="AD35" s="311">
        <v>0</v>
      </c>
      <c r="AE35" s="311">
        <v>0</v>
      </c>
      <c r="AF35" s="311">
        <v>0</v>
      </c>
      <c r="AG35" s="311">
        <v>0</v>
      </c>
      <c r="AH35" s="311">
        <v>0</v>
      </c>
      <c r="AI35" s="311">
        <v>0</v>
      </c>
      <c r="AJ35" s="311">
        <v>0</v>
      </c>
      <c r="AK35" s="311">
        <v>0</v>
      </c>
      <c r="AL35" s="311">
        <v>0</v>
      </c>
      <c r="AM35" s="212"/>
      <c r="AN35" s="174"/>
      <c r="AO35" s="196"/>
    </row>
    <row r="36" spans="1:41" ht="22.5">
      <c r="E36" s="246" t="s">
        <v>381</v>
      </c>
      <c r="F36" s="258" t="s">
        <v>377</v>
      </c>
      <c r="G36" s="248" t="s">
        <v>408</v>
      </c>
      <c r="H36" s="311">
        <v>0</v>
      </c>
      <c r="I36" s="311">
        <v>0</v>
      </c>
      <c r="J36" s="311">
        <v>0</v>
      </c>
      <c r="K36" s="311">
        <v>0</v>
      </c>
      <c r="L36" s="311">
        <v>0</v>
      </c>
      <c r="M36" s="311">
        <v>0</v>
      </c>
      <c r="N36" s="311">
        <v>0</v>
      </c>
      <c r="O36" s="311">
        <v>0</v>
      </c>
      <c r="P36" s="311">
        <v>0</v>
      </c>
      <c r="Q36" s="311">
        <v>0</v>
      </c>
      <c r="R36" s="311">
        <v>0</v>
      </c>
      <c r="S36" s="311">
        <v>0</v>
      </c>
      <c r="T36" s="311">
        <v>0</v>
      </c>
      <c r="U36" s="311">
        <v>0</v>
      </c>
      <c r="V36" s="311">
        <v>0</v>
      </c>
      <c r="W36" s="311">
        <v>0</v>
      </c>
      <c r="X36" s="311">
        <v>0</v>
      </c>
      <c r="Y36" s="311">
        <v>0</v>
      </c>
      <c r="Z36" s="311">
        <v>0</v>
      </c>
      <c r="AA36" s="311">
        <v>0</v>
      </c>
      <c r="AB36" s="311">
        <v>0</v>
      </c>
      <c r="AC36" s="311">
        <v>0</v>
      </c>
      <c r="AD36" s="311">
        <v>0</v>
      </c>
      <c r="AE36" s="311">
        <v>0</v>
      </c>
      <c r="AF36" s="311">
        <v>0</v>
      </c>
      <c r="AG36" s="311">
        <v>0</v>
      </c>
      <c r="AH36" s="311">
        <v>0</v>
      </c>
      <c r="AI36" s="311">
        <v>0</v>
      </c>
      <c r="AJ36" s="311">
        <v>0</v>
      </c>
      <c r="AK36" s="311">
        <v>0</v>
      </c>
      <c r="AL36" s="311">
        <v>0</v>
      </c>
      <c r="AM36" s="212"/>
      <c r="AN36" s="174"/>
      <c r="AO36" s="196"/>
    </row>
    <row r="37" spans="1:41" ht="22.5">
      <c r="E37" s="246" t="s">
        <v>326</v>
      </c>
      <c r="F37" s="256" t="s">
        <v>409</v>
      </c>
      <c r="G37" s="248" t="s">
        <v>410</v>
      </c>
      <c r="H37" s="248" t="s">
        <v>271</v>
      </c>
      <c r="I37" s="298" t="s">
        <v>271</v>
      </c>
      <c r="J37" s="298" t="s">
        <v>271</v>
      </c>
      <c r="K37" s="298" t="s">
        <v>271</v>
      </c>
      <c r="L37" s="298" t="s">
        <v>271</v>
      </c>
      <c r="M37" s="298" t="s">
        <v>271</v>
      </c>
      <c r="N37" s="298" t="s">
        <v>271</v>
      </c>
      <c r="O37" s="298" t="s">
        <v>271</v>
      </c>
      <c r="P37" s="298" t="s">
        <v>271</v>
      </c>
      <c r="Q37" s="298" t="s">
        <v>271</v>
      </c>
      <c r="R37" s="298" t="s">
        <v>271</v>
      </c>
      <c r="S37" s="298" t="s">
        <v>271</v>
      </c>
      <c r="T37" s="298" t="s">
        <v>271</v>
      </c>
      <c r="U37" s="298" t="s">
        <v>271</v>
      </c>
      <c r="V37" s="298" t="s">
        <v>271</v>
      </c>
      <c r="W37" s="298" t="s">
        <v>271</v>
      </c>
      <c r="X37" s="298" t="s">
        <v>271</v>
      </c>
      <c r="Y37" s="298" t="s">
        <v>271</v>
      </c>
      <c r="Z37" s="298" t="s">
        <v>271</v>
      </c>
      <c r="AA37" s="298" t="s">
        <v>271</v>
      </c>
      <c r="AB37" s="298" t="s">
        <v>271</v>
      </c>
      <c r="AC37" s="298" t="s">
        <v>271</v>
      </c>
      <c r="AD37" s="298" t="s">
        <v>271</v>
      </c>
      <c r="AE37" s="298" t="s">
        <v>271</v>
      </c>
      <c r="AF37" s="298" t="s">
        <v>271</v>
      </c>
      <c r="AG37" s="298" t="s">
        <v>271</v>
      </c>
      <c r="AH37" s="298" t="s">
        <v>271</v>
      </c>
      <c r="AI37" s="298" t="s">
        <v>271</v>
      </c>
      <c r="AJ37" s="298" t="s">
        <v>271</v>
      </c>
      <c r="AK37" s="298" t="s">
        <v>271</v>
      </c>
      <c r="AL37" s="298" t="s">
        <v>271</v>
      </c>
      <c r="AM37" s="212"/>
      <c r="AN37" s="174"/>
      <c r="AO37" s="196"/>
    </row>
    <row r="38" spans="1:41" ht="15" customHeight="1">
      <c r="E38" s="246" t="s">
        <v>382</v>
      </c>
      <c r="F38" s="258" t="s">
        <v>376</v>
      </c>
      <c r="G38" s="248" t="s">
        <v>410</v>
      </c>
      <c r="H38" s="311">
        <v>0</v>
      </c>
      <c r="I38" s="311">
        <v>0</v>
      </c>
      <c r="J38" s="311">
        <v>0</v>
      </c>
      <c r="K38" s="311">
        <v>0</v>
      </c>
      <c r="L38" s="311">
        <v>0</v>
      </c>
      <c r="M38" s="311">
        <v>0</v>
      </c>
      <c r="N38" s="311">
        <v>0</v>
      </c>
      <c r="O38" s="311">
        <v>0</v>
      </c>
      <c r="P38" s="311">
        <v>0</v>
      </c>
      <c r="Q38" s="311">
        <v>0</v>
      </c>
      <c r="R38" s="311">
        <v>0</v>
      </c>
      <c r="S38" s="311">
        <v>0</v>
      </c>
      <c r="T38" s="311">
        <v>0</v>
      </c>
      <c r="U38" s="311">
        <v>0</v>
      </c>
      <c r="V38" s="311">
        <v>0</v>
      </c>
      <c r="W38" s="311">
        <v>0</v>
      </c>
      <c r="X38" s="311">
        <v>0</v>
      </c>
      <c r="Y38" s="311">
        <v>0</v>
      </c>
      <c r="Z38" s="311">
        <v>0</v>
      </c>
      <c r="AA38" s="311">
        <v>0</v>
      </c>
      <c r="AB38" s="311">
        <v>0</v>
      </c>
      <c r="AC38" s="311">
        <v>0</v>
      </c>
      <c r="AD38" s="311">
        <v>0</v>
      </c>
      <c r="AE38" s="311">
        <v>0</v>
      </c>
      <c r="AF38" s="311">
        <v>0</v>
      </c>
      <c r="AG38" s="311">
        <v>0</v>
      </c>
      <c r="AH38" s="311">
        <v>0</v>
      </c>
      <c r="AI38" s="311">
        <v>0</v>
      </c>
      <c r="AJ38" s="311">
        <v>0</v>
      </c>
      <c r="AK38" s="311">
        <v>0</v>
      </c>
      <c r="AL38" s="311">
        <v>0</v>
      </c>
      <c r="AM38" s="212"/>
      <c r="AN38" s="174"/>
      <c r="AO38" s="196"/>
    </row>
    <row r="39" spans="1:41" ht="15" customHeight="1">
      <c r="E39" s="246" t="s">
        <v>383</v>
      </c>
      <c r="F39" s="258" t="s">
        <v>377</v>
      </c>
      <c r="G39" s="248" t="s">
        <v>410</v>
      </c>
      <c r="H39" s="311">
        <v>0</v>
      </c>
      <c r="I39" s="311">
        <v>0</v>
      </c>
      <c r="J39" s="311">
        <v>0</v>
      </c>
      <c r="K39" s="311">
        <v>0</v>
      </c>
      <c r="L39" s="311">
        <v>0</v>
      </c>
      <c r="M39" s="311">
        <v>0</v>
      </c>
      <c r="N39" s="311">
        <v>0</v>
      </c>
      <c r="O39" s="311">
        <v>0</v>
      </c>
      <c r="P39" s="311">
        <v>0</v>
      </c>
      <c r="Q39" s="311">
        <v>0</v>
      </c>
      <c r="R39" s="311">
        <v>0</v>
      </c>
      <c r="S39" s="311">
        <v>0</v>
      </c>
      <c r="T39" s="311">
        <v>0</v>
      </c>
      <c r="U39" s="311">
        <v>0</v>
      </c>
      <c r="V39" s="311">
        <v>0</v>
      </c>
      <c r="W39" s="311">
        <v>0</v>
      </c>
      <c r="X39" s="311">
        <v>0</v>
      </c>
      <c r="Y39" s="311">
        <v>0</v>
      </c>
      <c r="Z39" s="311">
        <v>0</v>
      </c>
      <c r="AA39" s="311">
        <v>0</v>
      </c>
      <c r="AB39" s="311">
        <v>0</v>
      </c>
      <c r="AC39" s="311">
        <v>0</v>
      </c>
      <c r="AD39" s="311">
        <v>0</v>
      </c>
      <c r="AE39" s="311">
        <v>0</v>
      </c>
      <c r="AF39" s="311">
        <v>0</v>
      </c>
      <c r="AG39" s="311">
        <v>0</v>
      </c>
      <c r="AH39" s="311">
        <v>0</v>
      </c>
      <c r="AI39" s="311">
        <v>0</v>
      </c>
      <c r="AJ39" s="311">
        <v>0</v>
      </c>
      <c r="AK39" s="311">
        <v>0</v>
      </c>
      <c r="AL39" s="311">
        <v>0</v>
      </c>
      <c r="AM39" s="212"/>
      <c r="AN39" s="174"/>
      <c r="AO39" s="196"/>
    </row>
    <row r="40" spans="1:41" ht="15" customHeight="1">
      <c r="E40" s="246" t="s">
        <v>384</v>
      </c>
      <c r="F40" s="256" t="s">
        <v>411</v>
      </c>
      <c r="G40" s="248" t="s">
        <v>412</v>
      </c>
      <c r="H40" s="248" t="s">
        <v>271</v>
      </c>
      <c r="I40" s="298" t="s">
        <v>271</v>
      </c>
      <c r="J40" s="298" t="s">
        <v>271</v>
      </c>
      <c r="K40" s="298" t="s">
        <v>271</v>
      </c>
      <c r="L40" s="298" t="s">
        <v>271</v>
      </c>
      <c r="M40" s="298" t="s">
        <v>271</v>
      </c>
      <c r="N40" s="298" t="s">
        <v>271</v>
      </c>
      <c r="O40" s="298" t="s">
        <v>271</v>
      </c>
      <c r="P40" s="298" t="s">
        <v>271</v>
      </c>
      <c r="Q40" s="298" t="s">
        <v>271</v>
      </c>
      <c r="R40" s="298" t="s">
        <v>271</v>
      </c>
      <c r="S40" s="298" t="s">
        <v>271</v>
      </c>
      <c r="T40" s="298" t="s">
        <v>271</v>
      </c>
      <c r="U40" s="298" t="s">
        <v>271</v>
      </c>
      <c r="V40" s="298" t="s">
        <v>271</v>
      </c>
      <c r="W40" s="298" t="s">
        <v>271</v>
      </c>
      <c r="X40" s="298" t="s">
        <v>271</v>
      </c>
      <c r="Y40" s="298" t="s">
        <v>271</v>
      </c>
      <c r="Z40" s="298" t="s">
        <v>271</v>
      </c>
      <c r="AA40" s="298" t="s">
        <v>271</v>
      </c>
      <c r="AB40" s="298" t="s">
        <v>271</v>
      </c>
      <c r="AC40" s="298" t="s">
        <v>271</v>
      </c>
      <c r="AD40" s="298" t="s">
        <v>271</v>
      </c>
      <c r="AE40" s="298" t="s">
        <v>271</v>
      </c>
      <c r="AF40" s="298" t="s">
        <v>271</v>
      </c>
      <c r="AG40" s="298" t="s">
        <v>271</v>
      </c>
      <c r="AH40" s="298" t="s">
        <v>271</v>
      </c>
      <c r="AI40" s="298" t="s">
        <v>271</v>
      </c>
      <c r="AJ40" s="298" t="s">
        <v>271</v>
      </c>
      <c r="AK40" s="298" t="s">
        <v>271</v>
      </c>
      <c r="AL40" s="298" t="s">
        <v>271</v>
      </c>
      <c r="AM40" s="212"/>
      <c r="AN40" s="174"/>
      <c r="AO40" s="196"/>
    </row>
    <row r="41" spans="1:41" ht="15" customHeight="1">
      <c r="E41" s="246" t="s">
        <v>385</v>
      </c>
      <c r="F41" s="258" t="s">
        <v>376</v>
      </c>
      <c r="G41" s="248" t="s">
        <v>412</v>
      </c>
      <c r="H41" s="311">
        <v>0</v>
      </c>
      <c r="I41" s="311">
        <v>0</v>
      </c>
      <c r="J41" s="311">
        <v>0</v>
      </c>
      <c r="K41" s="311">
        <v>0</v>
      </c>
      <c r="L41" s="311">
        <v>0</v>
      </c>
      <c r="M41" s="311">
        <v>0</v>
      </c>
      <c r="N41" s="311">
        <v>0</v>
      </c>
      <c r="O41" s="311">
        <v>0</v>
      </c>
      <c r="P41" s="311">
        <v>0</v>
      </c>
      <c r="Q41" s="311">
        <v>0</v>
      </c>
      <c r="R41" s="311">
        <v>0</v>
      </c>
      <c r="S41" s="311">
        <v>0</v>
      </c>
      <c r="T41" s="311">
        <v>0</v>
      </c>
      <c r="U41" s="311">
        <v>0</v>
      </c>
      <c r="V41" s="311">
        <v>0</v>
      </c>
      <c r="W41" s="311">
        <v>0</v>
      </c>
      <c r="X41" s="311">
        <v>0</v>
      </c>
      <c r="Y41" s="311">
        <v>0</v>
      </c>
      <c r="Z41" s="311">
        <v>0</v>
      </c>
      <c r="AA41" s="311">
        <v>0</v>
      </c>
      <c r="AB41" s="311">
        <v>0</v>
      </c>
      <c r="AC41" s="311">
        <v>0</v>
      </c>
      <c r="AD41" s="311">
        <v>0</v>
      </c>
      <c r="AE41" s="311">
        <v>0</v>
      </c>
      <c r="AF41" s="311">
        <v>0</v>
      </c>
      <c r="AG41" s="311">
        <v>0</v>
      </c>
      <c r="AH41" s="311">
        <v>0</v>
      </c>
      <c r="AI41" s="311">
        <v>0</v>
      </c>
      <c r="AJ41" s="311">
        <v>0</v>
      </c>
      <c r="AK41" s="311">
        <v>0</v>
      </c>
      <c r="AL41" s="311">
        <v>0</v>
      </c>
      <c r="AM41" s="212"/>
      <c r="AN41" s="174"/>
      <c r="AO41" s="196"/>
    </row>
    <row r="42" spans="1:41" ht="15" customHeight="1">
      <c r="E42" s="246" t="s">
        <v>386</v>
      </c>
      <c r="F42" s="258" t="s">
        <v>377</v>
      </c>
      <c r="G42" s="248" t="s">
        <v>412</v>
      </c>
      <c r="H42" s="311">
        <v>0</v>
      </c>
      <c r="I42" s="311">
        <v>0</v>
      </c>
      <c r="J42" s="311">
        <v>0</v>
      </c>
      <c r="K42" s="311">
        <v>0</v>
      </c>
      <c r="L42" s="311">
        <v>0</v>
      </c>
      <c r="M42" s="311">
        <v>0</v>
      </c>
      <c r="N42" s="311">
        <v>0</v>
      </c>
      <c r="O42" s="311">
        <v>0</v>
      </c>
      <c r="P42" s="311">
        <v>0</v>
      </c>
      <c r="Q42" s="311">
        <v>0</v>
      </c>
      <c r="R42" s="311">
        <v>0</v>
      </c>
      <c r="S42" s="311">
        <v>0</v>
      </c>
      <c r="T42" s="311">
        <v>0</v>
      </c>
      <c r="U42" s="311">
        <v>0</v>
      </c>
      <c r="V42" s="311">
        <v>0</v>
      </c>
      <c r="W42" s="311">
        <v>0</v>
      </c>
      <c r="X42" s="311">
        <v>0</v>
      </c>
      <c r="Y42" s="311">
        <v>0</v>
      </c>
      <c r="Z42" s="311">
        <v>0</v>
      </c>
      <c r="AA42" s="311">
        <v>0</v>
      </c>
      <c r="AB42" s="311">
        <v>0</v>
      </c>
      <c r="AC42" s="311">
        <v>0</v>
      </c>
      <c r="AD42" s="311">
        <v>0</v>
      </c>
      <c r="AE42" s="311">
        <v>0</v>
      </c>
      <c r="AF42" s="311">
        <v>0</v>
      </c>
      <c r="AG42" s="311">
        <v>0</v>
      </c>
      <c r="AH42" s="311">
        <v>0</v>
      </c>
      <c r="AI42" s="311">
        <v>0</v>
      </c>
      <c r="AJ42" s="311">
        <v>0</v>
      </c>
      <c r="AK42" s="311">
        <v>0</v>
      </c>
      <c r="AL42" s="311">
        <v>0</v>
      </c>
      <c r="AM42" s="212"/>
      <c r="AN42" s="174"/>
      <c r="AO42" s="196"/>
    </row>
    <row r="43" spans="1:41" ht="22.5">
      <c r="A43" s="234"/>
      <c r="E43" s="246" t="s">
        <v>387</v>
      </c>
      <c r="F43" s="260" t="s">
        <v>413</v>
      </c>
      <c r="G43" s="248" t="s">
        <v>412</v>
      </c>
      <c r="H43" s="248" t="s">
        <v>271</v>
      </c>
      <c r="I43" s="298" t="s">
        <v>271</v>
      </c>
      <c r="J43" s="298" t="s">
        <v>271</v>
      </c>
      <c r="K43" s="298" t="s">
        <v>271</v>
      </c>
      <c r="L43" s="298" t="s">
        <v>271</v>
      </c>
      <c r="M43" s="298" t="s">
        <v>271</v>
      </c>
      <c r="N43" s="298" t="s">
        <v>271</v>
      </c>
      <c r="O43" s="298" t="s">
        <v>271</v>
      </c>
      <c r="P43" s="298" t="s">
        <v>271</v>
      </c>
      <c r="Q43" s="298" t="s">
        <v>271</v>
      </c>
      <c r="R43" s="298" t="s">
        <v>271</v>
      </c>
      <c r="S43" s="298" t="s">
        <v>271</v>
      </c>
      <c r="T43" s="298" t="s">
        <v>271</v>
      </c>
      <c r="U43" s="298" t="s">
        <v>271</v>
      </c>
      <c r="V43" s="298" t="s">
        <v>271</v>
      </c>
      <c r="W43" s="298" t="s">
        <v>271</v>
      </c>
      <c r="X43" s="298" t="s">
        <v>271</v>
      </c>
      <c r="Y43" s="298" t="s">
        <v>271</v>
      </c>
      <c r="Z43" s="298" t="s">
        <v>271</v>
      </c>
      <c r="AA43" s="298" t="s">
        <v>271</v>
      </c>
      <c r="AB43" s="298" t="s">
        <v>271</v>
      </c>
      <c r="AC43" s="298" t="s">
        <v>271</v>
      </c>
      <c r="AD43" s="298" t="s">
        <v>271</v>
      </c>
      <c r="AE43" s="298" t="s">
        <v>271</v>
      </c>
      <c r="AF43" s="298" t="s">
        <v>271</v>
      </c>
      <c r="AG43" s="298" t="s">
        <v>271</v>
      </c>
      <c r="AH43" s="298" t="s">
        <v>271</v>
      </c>
      <c r="AI43" s="298" t="s">
        <v>271</v>
      </c>
      <c r="AJ43" s="298" t="s">
        <v>271</v>
      </c>
      <c r="AK43" s="298" t="s">
        <v>271</v>
      </c>
      <c r="AL43" s="298" t="s">
        <v>271</v>
      </c>
      <c r="AM43" s="212"/>
      <c r="AN43" s="174"/>
      <c r="AO43" s="196"/>
    </row>
    <row r="44" spans="1:41" ht="15" customHeight="1">
      <c r="A44" s="234"/>
      <c r="E44" s="246" t="s">
        <v>388</v>
      </c>
      <c r="F44" s="258" t="s">
        <v>376</v>
      </c>
      <c r="G44" s="248" t="s">
        <v>412</v>
      </c>
      <c r="H44" s="311">
        <v>0</v>
      </c>
      <c r="I44" s="311">
        <v>0</v>
      </c>
      <c r="J44" s="311">
        <v>0</v>
      </c>
      <c r="K44" s="311">
        <v>0</v>
      </c>
      <c r="L44" s="311">
        <v>0</v>
      </c>
      <c r="M44" s="311">
        <v>0</v>
      </c>
      <c r="N44" s="311">
        <v>0</v>
      </c>
      <c r="O44" s="311">
        <v>0</v>
      </c>
      <c r="P44" s="311">
        <v>0</v>
      </c>
      <c r="Q44" s="311">
        <v>0</v>
      </c>
      <c r="R44" s="311">
        <v>0</v>
      </c>
      <c r="S44" s="311">
        <v>0</v>
      </c>
      <c r="T44" s="311">
        <v>0</v>
      </c>
      <c r="U44" s="311">
        <v>0</v>
      </c>
      <c r="V44" s="311">
        <v>0</v>
      </c>
      <c r="W44" s="311">
        <v>0</v>
      </c>
      <c r="X44" s="311">
        <v>0</v>
      </c>
      <c r="Y44" s="311">
        <v>0</v>
      </c>
      <c r="Z44" s="311">
        <v>0</v>
      </c>
      <c r="AA44" s="311">
        <v>0</v>
      </c>
      <c r="AB44" s="311">
        <v>0</v>
      </c>
      <c r="AC44" s="311">
        <v>0</v>
      </c>
      <c r="AD44" s="311">
        <v>0</v>
      </c>
      <c r="AE44" s="311">
        <v>0</v>
      </c>
      <c r="AF44" s="311">
        <v>0</v>
      </c>
      <c r="AG44" s="311">
        <v>0</v>
      </c>
      <c r="AH44" s="311">
        <v>0</v>
      </c>
      <c r="AI44" s="311">
        <v>0</v>
      </c>
      <c r="AJ44" s="311">
        <v>0</v>
      </c>
      <c r="AK44" s="311">
        <v>0</v>
      </c>
      <c r="AL44" s="311">
        <v>0</v>
      </c>
      <c r="AM44" s="212"/>
      <c r="AN44" s="174"/>
      <c r="AO44" s="196"/>
    </row>
    <row r="45" spans="1:41" ht="15" customHeight="1">
      <c r="A45" s="234"/>
      <c r="E45" s="246" t="s">
        <v>389</v>
      </c>
      <c r="F45" s="258" t="s">
        <v>377</v>
      </c>
      <c r="G45" s="248" t="s">
        <v>412</v>
      </c>
      <c r="H45" s="311">
        <v>0</v>
      </c>
      <c r="I45" s="311">
        <v>0</v>
      </c>
      <c r="J45" s="311">
        <v>0</v>
      </c>
      <c r="K45" s="311">
        <v>0</v>
      </c>
      <c r="L45" s="311">
        <v>0</v>
      </c>
      <c r="M45" s="311">
        <v>0</v>
      </c>
      <c r="N45" s="311">
        <v>0</v>
      </c>
      <c r="O45" s="311">
        <v>0</v>
      </c>
      <c r="P45" s="311">
        <v>0</v>
      </c>
      <c r="Q45" s="311">
        <v>0</v>
      </c>
      <c r="R45" s="311">
        <v>0</v>
      </c>
      <c r="S45" s="311">
        <v>0</v>
      </c>
      <c r="T45" s="311">
        <v>0</v>
      </c>
      <c r="U45" s="311">
        <v>0</v>
      </c>
      <c r="V45" s="311">
        <v>0</v>
      </c>
      <c r="W45" s="311">
        <v>0</v>
      </c>
      <c r="X45" s="311">
        <v>0</v>
      </c>
      <c r="Y45" s="311">
        <v>0</v>
      </c>
      <c r="Z45" s="311">
        <v>0</v>
      </c>
      <c r="AA45" s="311">
        <v>0</v>
      </c>
      <c r="AB45" s="311">
        <v>0</v>
      </c>
      <c r="AC45" s="311">
        <v>0</v>
      </c>
      <c r="AD45" s="311">
        <v>0</v>
      </c>
      <c r="AE45" s="311">
        <v>0</v>
      </c>
      <c r="AF45" s="311">
        <v>0</v>
      </c>
      <c r="AG45" s="311">
        <v>0</v>
      </c>
      <c r="AH45" s="311">
        <v>0</v>
      </c>
      <c r="AI45" s="311">
        <v>0</v>
      </c>
      <c r="AJ45" s="311">
        <v>0</v>
      </c>
      <c r="AK45" s="311">
        <v>0</v>
      </c>
      <c r="AL45" s="311">
        <v>0</v>
      </c>
      <c r="AM45" s="212"/>
      <c r="AN45" s="174"/>
      <c r="AO45" s="196"/>
    </row>
    <row r="46" spans="1:41" ht="22.5">
      <c r="E46" s="246" t="s">
        <v>390</v>
      </c>
      <c r="F46" s="260" t="s">
        <v>593</v>
      </c>
      <c r="G46" s="279" t="s">
        <v>594</v>
      </c>
      <c r="H46" s="248" t="s">
        <v>271</v>
      </c>
      <c r="I46" s="298" t="s">
        <v>271</v>
      </c>
      <c r="J46" s="298" t="s">
        <v>271</v>
      </c>
      <c r="K46" s="298" t="s">
        <v>271</v>
      </c>
      <c r="L46" s="298" t="s">
        <v>271</v>
      </c>
      <c r="M46" s="298" t="s">
        <v>271</v>
      </c>
      <c r="N46" s="298" t="s">
        <v>271</v>
      </c>
      <c r="O46" s="298" t="s">
        <v>271</v>
      </c>
      <c r="P46" s="298" t="s">
        <v>271</v>
      </c>
      <c r="Q46" s="298" t="s">
        <v>271</v>
      </c>
      <c r="R46" s="298" t="s">
        <v>271</v>
      </c>
      <c r="S46" s="298" t="s">
        <v>271</v>
      </c>
      <c r="T46" s="298" t="s">
        <v>271</v>
      </c>
      <c r="U46" s="298" t="s">
        <v>271</v>
      </c>
      <c r="V46" s="298" t="s">
        <v>271</v>
      </c>
      <c r="W46" s="298" t="s">
        <v>271</v>
      </c>
      <c r="X46" s="298" t="s">
        <v>271</v>
      </c>
      <c r="Y46" s="298" t="s">
        <v>271</v>
      </c>
      <c r="Z46" s="298" t="s">
        <v>271</v>
      </c>
      <c r="AA46" s="298" t="s">
        <v>271</v>
      </c>
      <c r="AB46" s="298" t="s">
        <v>271</v>
      </c>
      <c r="AC46" s="298" t="s">
        <v>271</v>
      </c>
      <c r="AD46" s="298" t="s">
        <v>271</v>
      </c>
      <c r="AE46" s="298" t="s">
        <v>271</v>
      </c>
      <c r="AF46" s="298" t="s">
        <v>271</v>
      </c>
      <c r="AG46" s="298" t="s">
        <v>271</v>
      </c>
      <c r="AH46" s="298" t="s">
        <v>271</v>
      </c>
      <c r="AI46" s="298" t="s">
        <v>271</v>
      </c>
      <c r="AJ46" s="298" t="s">
        <v>271</v>
      </c>
      <c r="AK46" s="298" t="s">
        <v>271</v>
      </c>
      <c r="AL46" s="298" t="s">
        <v>271</v>
      </c>
      <c r="AM46" s="212"/>
      <c r="AN46" s="174"/>
      <c r="AO46" s="196"/>
    </row>
    <row r="47" spans="1:41">
      <c r="E47" s="246" t="s">
        <v>391</v>
      </c>
      <c r="F47" s="258" t="s">
        <v>376</v>
      </c>
      <c r="G47" s="279" t="s">
        <v>594</v>
      </c>
      <c r="H47" s="311">
        <v>0</v>
      </c>
      <c r="I47" s="311">
        <v>0</v>
      </c>
      <c r="J47" s="311">
        <v>0</v>
      </c>
      <c r="K47" s="311">
        <v>0</v>
      </c>
      <c r="L47" s="311">
        <v>0</v>
      </c>
      <c r="M47" s="311">
        <v>0</v>
      </c>
      <c r="N47" s="311">
        <v>0</v>
      </c>
      <c r="O47" s="311">
        <v>0</v>
      </c>
      <c r="P47" s="311">
        <v>0</v>
      </c>
      <c r="Q47" s="311">
        <v>0</v>
      </c>
      <c r="R47" s="311">
        <v>0</v>
      </c>
      <c r="S47" s="311">
        <v>0</v>
      </c>
      <c r="T47" s="311">
        <v>0</v>
      </c>
      <c r="U47" s="311">
        <v>0</v>
      </c>
      <c r="V47" s="311">
        <v>0</v>
      </c>
      <c r="W47" s="311">
        <v>0</v>
      </c>
      <c r="X47" s="311">
        <v>0</v>
      </c>
      <c r="Y47" s="311">
        <v>0</v>
      </c>
      <c r="Z47" s="311">
        <v>0</v>
      </c>
      <c r="AA47" s="311">
        <v>0</v>
      </c>
      <c r="AB47" s="311">
        <v>0</v>
      </c>
      <c r="AC47" s="311">
        <v>0</v>
      </c>
      <c r="AD47" s="311">
        <v>0</v>
      </c>
      <c r="AE47" s="311">
        <v>0</v>
      </c>
      <c r="AF47" s="311">
        <v>0</v>
      </c>
      <c r="AG47" s="311">
        <v>0</v>
      </c>
      <c r="AH47" s="311">
        <v>0</v>
      </c>
      <c r="AI47" s="311">
        <v>0</v>
      </c>
      <c r="AJ47" s="311">
        <v>0</v>
      </c>
      <c r="AK47" s="311">
        <v>0</v>
      </c>
      <c r="AL47" s="311">
        <v>0</v>
      </c>
      <c r="AM47" s="212"/>
      <c r="AN47" s="174"/>
      <c r="AO47" s="196"/>
    </row>
    <row r="48" spans="1:41">
      <c r="E48" s="246" t="s">
        <v>392</v>
      </c>
      <c r="F48" s="258" t="s">
        <v>377</v>
      </c>
      <c r="G48" s="279" t="s">
        <v>594</v>
      </c>
      <c r="H48" s="311">
        <v>0</v>
      </c>
      <c r="I48" s="311">
        <v>0</v>
      </c>
      <c r="J48" s="311">
        <v>0</v>
      </c>
      <c r="K48" s="311">
        <v>0</v>
      </c>
      <c r="L48" s="311">
        <v>0</v>
      </c>
      <c r="M48" s="311">
        <v>0</v>
      </c>
      <c r="N48" s="311">
        <v>0</v>
      </c>
      <c r="O48" s="311">
        <v>0</v>
      </c>
      <c r="P48" s="311">
        <v>0</v>
      </c>
      <c r="Q48" s="311">
        <v>0</v>
      </c>
      <c r="R48" s="311">
        <v>0</v>
      </c>
      <c r="S48" s="311">
        <v>0</v>
      </c>
      <c r="T48" s="311">
        <v>0</v>
      </c>
      <c r="U48" s="311">
        <v>0</v>
      </c>
      <c r="V48" s="311">
        <v>0</v>
      </c>
      <c r="W48" s="311">
        <v>0</v>
      </c>
      <c r="X48" s="311">
        <v>0</v>
      </c>
      <c r="Y48" s="311">
        <v>0</v>
      </c>
      <c r="Z48" s="311">
        <v>0</v>
      </c>
      <c r="AA48" s="311">
        <v>0</v>
      </c>
      <c r="AB48" s="311">
        <v>0</v>
      </c>
      <c r="AC48" s="311">
        <v>0</v>
      </c>
      <c r="AD48" s="311">
        <v>0</v>
      </c>
      <c r="AE48" s="311">
        <v>0</v>
      </c>
      <c r="AF48" s="311">
        <v>0</v>
      </c>
      <c r="AG48" s="311">
        <v>0</v>
      </c>
      <c r="AH48" s="311">
        <v>0</v>
      </c>
      <c r="AI48" s="311">
        <v>0</v>
      </c>
      <c r="AJ48" s="311">
        <v>0</v>
      </c>
      <c r="AK48" s="311">
        <v>0</v>
      </c>
      <c r="AL48" s="311">
        <v>0</v>
      </c>
      <c r="AM48" s="212"/>
      <c r="AN48" s="174"/>
      <c r="AO48" s="196"/>
    </row>
    <row r="49" spans="1:41" ht="15" customHeight="1">
      <c r="E49" s="246" t="s">
        <v>393</v>
      </c>
      <c r="F49" s="260" t="s">
        <v>595</v>
      </c>
      <c r="G49" s="279" t="s">
        <v>596</v>
      </c>
      <c r="H49" s="248" t="s">
        <v>271</v>
      </c>
      <c r="I49" s="298" t="s">
        <v>271</v>
      </c>
      <c r="J49" s="298" t="s">
        <v>271</v>
      </c>
      <c r="K49" s="298" t="s">
        <v>271</v>
      </c>
      <c r="L49" s="298" t="s">
        <v>271</v>
      </c>
      <c r="M49" s="298" t="s">
        <v>271</v>
      </c>
      <c r="N49" s="298" t="s">
        <v>271</v>
      </c>
      <c r="O49" s="298" t="s">
        <v>271</v>
      </c>
      <c r="P49" s="298" t="s">
        <v>271</v>
      </c>
      <c r="Q49" s="298" t="s">
        <v>271</v>
      </c>
      <c r="R49" s="298" t="s">
        <v>271</v>
      </c>
      <c r="S49" s="298" t="s">
        <v>271</v>
      </c>
      <c r="T49" s="298" t="s">
        <v>271</v>
      </c>
      <c r="U49" s="298" t="s">
        <v>271</v>
      </c>
      <c r="V49" s="298" t="s">
        <v>271</v>
      </c>
      <c r="W49" s="298" t="s">
        <v>271</v>
      </c>
      <c r="X49" s="298" t="s">
        <v>271</v>
      </c>
      <c r="Y49" s="298" t="s">
        <v>271</v>
      </c>
      <c r="Z49" s="298" t="s">
        <v>271</v>
      </c>
      <c r="AA49" s="298" t="s">
        <v>271</v>
      </c>
      <c r="AB49" s="298" t="s">
        <v>271</v>
      </c>
      <c r="AC49" s="298" t="s">
        <v>271</v>
      </c>
      <c r="AD49" s="298" t="s">
        <v>271</v>
      </c>
      <c r="AE49" s="298" t="s">
        <v>271</v>
      </c>
      <c r="AF49" s="298" t="s">
        <v>271</v>
      </c>
      <c r="AG49" s="298" t="s">
        <v>271</v>
      </c>
      <c r="AH49" s="298" t="s">
        <v>271</v>
      </c>
      <c r="AI49" s="298" t="s">
        <v>271</v>
      </c>
      <c r="AJ49" s="298" t="s">
        <v>271</v>
      </c>
      <c r="AK49" s="298" t="s">
        <v>271</v>
      </c>
      <c r="AL49" s="298" t="s">
        <v>271</v>
      </c>
      <c r="AM49" s="212"/>
      <c r="AN49" s="174"/>
      <c r="AO49" s="196"/>
    </row>
    <row r="50" spans="1:41" ht="15" customHeight="1">
      <c r="E50" s="246" t="s">
        <v>394</v>
      </c>
      <c r="F50" s="258" t="s">
        <v>376</v>
      </c>
      <c r="G50" s="279" t="s">
        <v>596</v>
      </c>
      <c r="H50" s="311">
        <v>0</v>
      </c>
      <c r="I50" s="311">
        <v>0</v>
      </c>
      <c r="J50" s="311">
        <v>0</v>
      </c>
      <c r="K50" s="311">
        <v>0</v>
      </c>
      <c r="L50" s="311">
        <v>0</v>
      </c>
      <c r="M50" s="311">
        <v>0</v>
      </c>
      <c r="N50" s="311">
        <v>0</v>
      </c>
      <c r="O50" s="311">
        <v>0</v>
      </c>
      <c r="P50" s="311">
        <v>0</v>
      </c>
      <c r="Q50" s="311">
        <v>0</v>
      </c>
      <c r="R50" s="311">
        <v>0</v>
      </c>
      <c r="S50" s="311">
        <v>0</v>
      </c>
      <c r="T50" s="311">
        <v>0</v>
      </c>
      <c r="U50" s="311">
        <v>0</v>
      </c>
      <c r="V50" s="311">
        <v>0</v>
      </c>
      <c r="W50" s="311">
        <v>0</v>
      </c>
      <c r="X50" s="311">
        <v>0</v>
      </c>
      <c r="Y50" s="311">
        <v>0</v>
      </c>
      <c r="Z50" s="311">
        <v>0</v>
      </c>
      <c r="AA50" s="311">
        <v>0</v>
      </c>
      <c r="AB50" s="311">
        <v>0</v>
      </c>
      <c r="AC50" s="311">
        <v>0</v>
      </c>
      <c r="AD50" s="311">
        <v>0</v>
      </c>
      <c r="AE50" s="311">
        <v>0</v>
      </c>
      <c r="AF50" s="311">
        <v>0</v>
      </c>
      <c r="AG50" s="311">
        <v>0</v>
      </c>
      <c r="AH50" s="311">
        <v>0</v>
      </c>
      <c r="AI50" s="311">
        <v>0</v>
      </c>
      <c r="AJ50" s="311">
        <v>0</v>
      </c>
      <c r="AK50" s="311">
        <v>0</v>
      </c>
      <c r="AL50" s="311">
        <v>0</v>
      </c>
      <c r="AM50" s="212"/>
      <c r="AN50" s="174"/>
      <c r="AO50" s="196"/>
    </row>
    <row r="51" spans="1:41" ht="15" customHeight="1">
      <c r="E51" s="246" t="s">
        <v>395</v>
      </c>
      <c r="F51" s="258" t="s">
        <v>377</v>
      </c>
      <c r="G51" s="279" t="s">
        <v>596</v>
      </c>
      <c r="H51" s="311">
        <v>0</v>
      </c>
      <c r="I51" s="311">
        <v>0</v>
      </c>
      <c r="J51" s="311">
        <v>0</v>
      </c>
      <c r="K51" s="311">
        <v>0</v>
      </c>
      <c r="L51" s="311">
        <v>0</v>
      </c>
      <c r="M51" s="311">
        <v>0</v>
      </c>
      <c r="N51" s="311">
        <v>0</v>
      </c>
      <c r="O51" s="311">
        <v>0</v>
      </c>
      <c r="P51" s="311">
        <v>0</v>
      </c>
      <c r="Q51" s="311">
        <v>0</v>
      </c>
      <c r="R51" s="311">
        <v>0</v>
      </c>
      <c r="S51" s="311">
        <v>0</v>
      </c>
      <c r="T51" s="311">
        <v>0</v>
      </c>
      <c r="U51" s="311">
        <v>0</v>
      </c>
      <c r="V51" s="311">
        <v>0</v>
      </c>
      <c r="W51" s="311">
        <v>0</v>
      </c>
      <c r="X51" s="311">
        <v>0</v>
      </c>
      <c r="Y51" s="311">
        <v>0</v>
      </c>
      <c r="Z51" s="311">
        <v>0</v>
      </c>
      <c r="AA51" s="311">
        <v>0</v>
      </c>
      <c r="AB51" s="311">
        <v>0</v>
      </c>
      <c r="AC51" s="311">
        <v>0</v>
      </c>
      <c r="AD51" s="311">
        <v>0</v>
      </c>
      <c r="AE51" s="311">
        <v>0</v>
      </c>
      <c r="AF51" s="311">
        <v>0</v>
      </c>
      <c r="AG51" s="311">
        <v>0</v>
      </c>
      <c r="AH51" s="311">
        <v>0</v>
      </c>
      <c r="AI51" s="311">
        <v>0</v>
      </c>
      <c r="AJ51" s="311">
        <v>0</v>
      </c>
      <c r="AK51" s="311">
        <v>0</v>
      </c>
      <c r="AL51" s="311">
        <v>0</v>
      </c>
      <c r="AM51" s="212"/>
      <c r="AN51" s="174"/>
      <c r="AO51" s="196"/>
    </row>
    <row r="52" spans="1:41" ht="22.5">
      <c r="E52" s="246" t="s">
        <v>396</v>
      </c>
      <c r="F52" s="260" t="s">
        <v>603</v>
      </c>
      <c r="G52" s="279" t="s">
        <v>592</v>
      </c>
      <c r="H52" s="248" t="s">
        <v>271</v>
      </c>
      <c r="I52" s="298" t="s">
        <v>271</v>
      </c>
      <c r="J52" s="298" t="s">
        <v>271</v>
      </c>
      <c r="K52" s="298" t="s">
        <v>271</v>
      </c>
      <c r="L52" s="298" t="s">
        <v>271</v>
      </c>
      <c r="M52" s="298" t="s">
        <v>271</v>
      </c>
      <c r="N52" s="298" t="s">
        <v>271</v>
      </c>
      <c r="O52" s="298" t="s">
        <v>271</v>
      </c>
      <c r="P52" s="298" t="s">
        <v>271</v>
      </c>
      <c r="Q52" s="298" t="s">
        <v>271</v>
      </c>
      <c r="R52" s="298" t="s">
        <v>271</v>
      </c>
      <c r="S52" s="298" t="s">
        <v>271</v>
      </c>
      <c r="T52" s="298" t="s">
        <v>271</v>
      </c>
      <c r="U52" s="298" t="s">
        <v>271</v>
      </c>
      <c r="V52" s="298" t="s">
        <v>271</v>
      </c>
      <c r="W52" s="298" t="s">
        <v>271</v>
      </c>
      <c r="X52" s="298" t="s">
        <v>271</v>
      </c>
      <c r="Y52" s="298" t="s">
        <v>271</v>
      </c>
      <c r="Z52" s="298" t="s">
        <v>271</v>
      </c>
      <c r="AA52" s="298" t="s">
        <v>271</v>
      </c>
      <c r="AB52" s="298" t="s">
        <v>271</v>
      </c>
      <c r="AC52" s="298" t="s">
        <v>271</v>
      </c>
      <c r="AD52" s="298" t="s">
        <v>271</v>
      </c>
      <c r="AE52" s="298" t="s">
        <v>271</v>
      </c>
      <c r="AF52" s="298" t="s">
        <v>271</v>
      </c>
      <c r="AG52" s="298" t="s">
        <v>271</v>
      </c>
      <c r="AH52" s="298" t="s">
        <v>271</v>
      </c>
      <c r="AI52" s="298" t="s">
        <v>271</v>
      </c>
      <c r="AJ52" s="298" t="s">
        <v>271</v>
      </c>
      <c r="AK52" s="298" t="s">
        <v>271</v>
      </c>
      <c r="AL52" s="298" t="s">
        <v>271</v>
      </c>
      <c r="AM52" s="212"/>
      <c r="AN52" s="174"/>
      <c r="AO52" s="196"/>
    </row>
    <row r="53" spans="1:41" ht="15" customHeight="1">
      <c r="E53" s="246" t="s">
        <v>397</v>
      </c>
      <c r="F53" s="258" t="s">
        <v>376</v>
      </c>
      <c r="G53" s="279" t="s">
        <v>592</v>
      </c>
      <c r="H53" s="311">
        <v>0</v>
      </c>
      <c r="I53" s="311">
        <v>0</v>
      </c>
      <c r="J53" s="311">
        <v>0</v>
      </c>
      <c r="K53" s="311">
        <v>0</v>
      </c>
      <c r="L53" s="311">
        <v>0</v>
      </c>
      <c r="M53" s="311">
        <v>0</v>
      </c>
      <c r="N53" s="311">
        <v>0</v>
      </c>
      <c r="O53" s="311">
        <v>0</v>
      </c>
      <c r="P53" s="311">
        <v>0</v>
      </c>
      <c r="Q53" s="311">
        <v>0</v>
      </c>
      <c r="R53" s="311">
        <v>0</v>
      </c>
      <c r="S53" s="311">
        <v>0</v>
      </c>
      <c r="T53" s="311">
        <v>0</v>
      </c>
      <c r="U53" s="311">
        <v>0</v>
      </c>
      <c r="V53" s="311">
        <v>0</v>
      </c>
      <c r="W53" s="311">
        <v>0</v>
      </c>
      <c r="X53" s="311">
        <v>0</v>
      </c>
      <c r="Y53" s="311">
        <v>0</v>
      </c>
      <c r="Z53" s="311">
        <v>0</v>
      </c>
      <c r="AA53" s="311">
        <v>0</v>
      </c>
      <c r="AB53" s="311">
        <v>0</v>
      </c>
      <c r="AC53" s="311">
        <v>0</v>
      </c>
      <c r="AD53" s="311">
        <v>0</v>
      </c>
      <c r="AE53" s="311">
        <v>0</v>
      </c>
      <c r="AF53" s="311">
        <v>0</v>
      </c>
      <c r="AG53" s="311">
        <v>0</v>
      </c>
      <c r="AH53" s="311">
        <v>0</v>
      </c>
      <c r="AI53" s="311">
        <v>0</v>
      </c>
      <c r="AJ53" s="311">
        <v>0</v>
      </c>
      <c r="AK53" s="311">
        <v>0</v>
      </c>
      <c r="AL53" s="311">
        <v>0</v>
      </c>
      <c r="AM53" s="212"/>
      <c r="AN53" s="174"/>
      <c r="AO53" s="196"/>
    </row>
    <row r="54" spans="1:41" ht="15" customHeight="1">
      <c r="E54" s="246" t="s">
        <v>398</v>
      </c>
      <c r="F54" s="258" t="s">
        <v>377</v>
      </c>
      <c r="G54" s="279" t="s">
        <v>592</v>
      </c>
      <c r="H54" s="311">
        <v>0</v>
      </c>
      <c r="I54" s="311">
        <v>0</v>
      </c>
      <c r="J54" s="311">
        <v>0</v>
      </c>
      <c r="K54" s="311">
        <v>0</v>
      </c>
      <c r="L54" s="311">
        <v>0</v>
      </c>
      <c r="M54" s="311">
        <v>0</v>
      </c>
      <c r="N54" s="311">
        <v>0</v>
      </c>
      <c r="O54" s="311">
        <v>0</v>
      </c>
      <c r="P54" s="311">
        <v>0</v>
      </c>
      <c r="Q54" s="311">
        <v>0</v>
      </c>
      <c r="R54" s="311">
        <v>0</v>
      </c>
      <c r="S54" s="311">
        <v>0</v>
      </c>
      <c r="T54" s="311">
        <v>0</v>
      </c>
      <c r="U54" s="311">
        <v>0</v>
      </c>
      <c r="V54" s="311">
        <v>0</v>
      </c>
      <c r="W54" s="311">
        <v>0</v>
      </c>
      <c r="X54" s="311">
        <v>0</v>
      </c>
      <c r="Y54" s="311">
        <v>0</v>
      </c>
      <c r="Z54" s="311">
        <v>0</v>
      </c>
      <c r="AA54" s="311">
        <v>0</v>
      </c>
      <c r="AB54" s="311">
        <v>0</v>
      </c>
      <c r="AC54" s="311">
        <v>0</v>
      </c>
      <c r="AD54" s="311">
        <v>0</v>
      </c>
      <c r="AE54" s="311">
        <v>0</v>
      </c>
      <c r="AF54" s="311">
        <v>0</v>
      </c>
      <c r="AG54" s="311">
        <v>0</v>
      </c>
      <c r="AH54" s="311">
        <v>0</v>
      </c>
      <c r="AI54" s="311">
        <v>0</v>
      </c>
      <c r="AJ54" s="311">
        <v>0</v>
      </c>
      <c r="AK54" s="311">
        <v>0</v>
      </c>
      <c r="AL54" s="311">
        <v>0</v>
      </c>
      <c r="AM54" s="212"/>
      <c r="AN54" s="174"/>
      <c r="AO54" s="196"/>
    </row>
    <row r="55" spans="1:41" ht="22.5">
      <c r="E55" s="246" t="s">
        <v>399</v>
      </c>
      <c r="F55" s="260" t="s">
        <v>591</v>
      </c>
      <c r="G55" s="248" t="s">
        <v>414</v>
      </c>
      <c r="H55" s="248" t="s">
        <v>271</v>
      </c>
      <c r="I55" s="298" t="s">
        <v>271</v>
      </c>
      <c r="J55" s="298" t="s">
        <v>271</v>
      </c>
      <c r="K55" s="298" t="s">
        <v>271</v>
      </c>
      <c r="L55" s="298" t="s">
        <v>271</v>
      </c>
      <c r="M55" s="298" t="s">
        <v>271</v>
      </c>
      <c r="N55" s="298" t="s">
        <v>271</v>
      </c>
      <c r="O55" s="298" t="s">
        <v>271</v>
      </c>
      <c r="P55" s="298" t="s">
        <v>271</v>
      </c>
      <c r="Q55" s="298" t="s">
        <v>271</v>
      </c>
      <c r="R55" s="298" t="s">
        <v>271</v>
      </c>
      <c r="S55" s="298" t="s">
        <v>271</v>
      </c>
      <c r="T55" s="298" t="s">
        <v>271</v>
      </c>
      <c r="U55" s="298" t="s">
        <v>271</v>
      </c>
      <c r="V55" s="298" t="s">
        <v>271</v>
      </c>
      <c r="W55" s="298" t="s">
        <v>271</v>
      </c>
      <c r="X55" s="298" t="s">
        <v>271</v>
      </c>
      <c r="Y55" s="298" t="s">
        <v>271</v>
      </c>
      <c r="Z55" s="298" t="s">
        <v>271</v>
      </c>
      <c r="AA55" s="298" t="s">
        <v>271</v>
      </c>
      <c r="AB55" s="298" t="s">
        <v>271</v>
      </c>
      <c r="AC55" s="298" t="s">
        <v>271</v>
      </c>
      <c r="AD55" s="298" t="s">
        <v>271</v>
      </c>
      <c r="AE55" s="298" t="s">
        <v>271</v>
      </c>
      <c r="AF55" s="298" t="s">
        <v>271</v>
      </c>
      <c r="AG55" s="298" t="s">
        <v>271</v>
      </c>
      <c r="AH55" s="298" t="s">
        <v>271</v>
      </c>
      <c r="AI55" s="298" t="s">
        <v>271</v>
      </c>
      <c r="AJ55" s="298" t="s">
        <v>271</v>
      </c>
      <c r="AK55" s="298" t="s">
        <v>271</v>
      </c>
      <c r="AL55" s="298" t="s">
        <v>271</v>
      </c>
      <c r="AM55" s="212"/>
      <c r="AN55" s="174"/>
      <c r="AO55" s="196"/>
    </row>
    <row r="56" spans="1:41" ht="15" customHeight="1">
      <c r="E56" s="246" t="s">
        <v>400</v>
      </c>
      <c r="F56" s="258" t="s">
        <v>376</v>
      </c>
      <c r="G56" s="248" t="s">
        <v>414</v>
      </c>
      <c r="H56" s="311">
        <v>0</v>
      </c>
      <c r="I56" s="311">
        <v>0</v>
      </c>
      <c r="J56" s="311">
        <v>0</v>
      </c>
      <c r="K56" s="311">
        <v>0</v>
      </c>
      <c r="L56" s="311">
        <v>0</v>
      </c>
      <c r="M56" s="311">
        <v>0</v>
      </c>
      <c r="N56" s="311">
        <v>0</v>
      </c>
      <c r="O56" s="311">
        <v>0</v>
      </c>
      <c r="P56" s="311">
        <v>0</v>
      </c>
      <c r="Q56" s="311">
        <v>0</v>
      </c>
      <c r="R56" s="311">
        <v>0</v>
      </c>
      <c r="S56" s="311">
        <v>0</v>
      </c>
      <c r="T56" s="311">
        <v>0</v>
      </c>
      <c r="U56" s="311">
        <v>0</v>
      </c>
      <c r="V56" s="311">
        <v>0</v>
      </c>
      <c r="W56" s="311">
        <v>0</v>
      </c>
      <c r="X56" s="311">
        <v>0</v>
      </c>
      <c r="Y56" s="311">
        <v>0</v>
      </c>
      <c r="Z56" s="311">
        <v>0</v>
      </c>
      <c r="AA56" s="311">
        <v>0</v>
      </c>
      <c r="AB56" s="311">
        <v>0</v>
      </c>
      <c r="AC56" s="311">
        <v>0</v>
      </c>
      <c r="AD56" s="311">
        <v>0</v>
      </c>
      <c r="AE56" s="311">
        <v>0</v>
      </c>
      <c r="AF56" s="311">
        <v>0</v>
      </c>
      <c r="AG56" s="311">
        <v>0</v>
      </c>
      <c r="AH56" s="311">
        <v>0</v>
      </c>
      <c r="AI56" s="311">
        <v>0</v>
      </c>
      <c r="AJ56" s="311">
        <v>0</v>
      </c>
      <c r="AK56" s="311">
        <v>0</v>
      </c>
      <c r="AL56" s="311">
        <v>0</v>
      </c>
      <c r="AM56" s="212"/>
      <c r="AN56" s="174"/>
      <c r="AO56" s="196"/>
    </row>
    <row r="57" spans="1:41" ht="15" customHeight="1">
      <c r="E57" s="246" t="s">
        <v>401</v>
      </c>
      <c r="F57" s="258" t="s">
        <v>377</v>
      </c>
      <c r="G57" s="248" t="s">
        <v>414</v>
      </c>
      <c r="H57" s="311">
        <v>0</v>
      </c>
      <c r="I57" s="311">
        <v>0</v>
      </c>
      <c r="J57" s="311">
        <v>0</v>
      </c>
      <c r="K57" s="311">
        <v>0</v>
      </c>
      <c r="L57" s="311">
        <v>0</v>
      </c>
      <c r="M57" s="311">
        <v>0</v>
      </c>
      <c r="N57" s="311">
        <v>0</v>
      </c>
      <c r="O57" s="311">
        <v>0</v>
      </c>
      <c r="P57" s="311">
        <v>0</v>
      </c>
      <c r="Q57" s="311">
        <v>0</v>
      </c>
      <c r="R57" s="311">
        <v>0</v>
      </c>
      <c r="S57" s="311">
        <v>0</v>
      </c>
      <c r="T57" s="311">
        <v>0</v>
      </c>
      <c r="U57" s="311">
        <v>0</v>
      </c>
      <c r="V57" s="311">
        <v>0</v>
      </c>
      <c r="W57" s="311">
        <v>0</v>
      </c>
      <c r="X57" s="311">
        <v>0</v>
      </c>
      <c r="Y57" s="311">
        <v>0</v>
      </c>
      <c r="Z57" s="311">
        <v>0</v>
      </c>
      <c r="AA57" s="311">
        <v>0</v>
      </c>
      <c r="AB57" s="311">
        <v>0</v>
      </c>
      <c r="AC57" s="311">
        <v>0</v>
      </c>
      <c r="AD57" s="311">
        <v>0</v>
      </c>
      <c r="AE57" s="311">
        <v>0</v>
      </c>
      <c r="AF57" s="311">
        <v>0</v>
      </c>
      <c r="AG57" s="311">
        <v>0</v>
      </c>
      <c r="AH57" s="311">
        <v>0</v>
      </c>
      <c r="AI57" s="311">
        <v>0</v>
      </c>
      <c r="AJ57" s="311">
        <v>0</v>
      </c>
      <c r="AK57" s="311">
        <v>0</v>
      </c>
      <c r="AL57" s="311">
        <v>0</v>
      </c>
      <c r="AM57" s="212"/>
      <c r="AN57" s="174"/>
      <c r="AO57" s="196"/>
    </row>
    <row r="58" spans="1:41" ht="15" customHeight="1">
      <c r="E58" s="246" t="s">
        <v>402</v>
      </c>
      <c r="F58" s="256" t="s">
        <v>415</v>
      </c>
      <c r="G58" s="248" t="s">
        <v>416</v>
      </c>
      <c r="H58" s="248" t="s">
        <v>271</v>
      </c>
      <c r="I58" s="298" t="s">
        <v>271</v>
      </c>
      <c r="J58" s="298" t="s">
        <v>271</v>
      </c>
      <c r="K58" s="298" t="s">
        <v>271</v>
      </c>
      <c r="L58" s="298" t="s">
        <v>271</v>
      </c>
      <c r="M58" s="298" t="s">
        <v>271</v>
      </c>
      <c r="N58" s="298" t="s">
        <v>271</v>
      </c>
      <c r="O58" s="298" t="s">
        <v>271</v>
      </c>
      <c r="P58" s="298" t="s">
        <v>271</v>
      </c>
      <c r="Q58" s="298" t="s">
        <v>271</v>
      </c>
      <c r="R58" s="298" t="s">
        <v>271</v>
      </c>
      <c r="S58" s="298" t="s">
        <v>271</v>
      </c>
      <c r="T58" s="298" t="s">
        <v>271</v>
      </c>
      <c r="U58" s="298" t="s">
        <v>271</v>
      </c>
      <c r="V58" s="298" t="s">
        <v>271</v>
      </c>
      <c r="W58" s="298" t="s">
        <v>271</v>
      </c>
      <c r="X58" s="298" t="s">
        <v>271</v>
      </c>
      <c r="Y58" s="298" t="s">
        <v>271</v>
      </c>
      <c r="Z58" s="298" t="s">
        <v>271</v>
      </c>
      <c r="AA58" s="298" t="s">
        <v>271</v>
      </c>
      <c r="AB58" s="298" t="s">
        <v>271</v>
      </c>
      <c r="AC58" s="298" t="s">
        <v>271</v>
      </c>
      <c r="AD58" s="298" t="s">
        <v>271</v>
      </c>
      <c r="AE58" s="298" t="s">
        <v>271</v>
      </c>
      <c r="AF58" s="298" t="s">
        <v>271</v>
      </c>
      <c r="AG58" s="298" t="s">
        <v>271</v>
      </c>
      <c r="AH58" s="298" t="s">
        <v>271</v>
      </c>
      <c r="AI58" s="298" t="s">
        <v>271</v>
      </c>
      <c r="AJ58" s="298" t="s">
        <v>271</v>
      </c>
      <c r="AK58" s="298" t="s">
        <v>271</v>
      </c>
      <c r="AL58" s="298" t="s">
        <v>271</v>
      </c>
      <c r="AM58" s="212"/>
      <c r="AN58" s="174"/>
      <c r="AO58" s="196"/>
    </row>
    <row r="59" spans="1:41" ht="15" customHeight="1">
      <c r="E59" s="246" t="s">
        <v>403</v>
      </c>
      <c r="F59" s="258" t="s">
        <v>376</v>
      </c>
      <c r="G59" s="248" t="s">
        <v>416</v>
      </c>
      <c r="H59" s="311">
        <v>0</v>
      </c>
      <c r="I59" s="311">
        <v>0</v>
      </c>
      <c r="J59" s="311">
        <v>0</v>
      </c>
      <c r="K59" s="311">
        <v>0</v>
      </c>
      <c r="L59" s="311">
        <v>0</v>
      </c>
      <c r="M59" s="311">
        <v>0</v>
      </c>
      <c r="N59" s="311">
        <v>0</v>
      </c>
      <c r="O59" s="311">
        <v>0</v>
      </c>
      <c r="P59" s="311">
        <v>0</v>
      </c>
      <c r="Q59" s="311">
        <v>0</v>
      </c>
      <c r="R59" s="311">
        <v>0</v>
      </c>
      <c r="S59" s="311">
        <v>0</v>
      </c>
      <c r="T59" s="311">
        <v>0</v>
      </c>
      <c r="U59" s="311">
        <v>0</v>
      </c>
      <c r="V59" s="311">
        <v>0</v>
      </c>
      <c r="W59" s="311">
        <v>0</v>
      </c>
      <c r="X59" s="311">
        <v>0</v>
      </c>
      <c r="Y59" s="311">
        <v>0</v>
      </c>
      <c r="Z59" s="311">
        <v>0</v>
      </c>
      <c r="AA59" s="311">
        <v>0</v>
      </c>
      <c r="AB59" s="311">
        <v>0</v>
      </c>
      <c r="AC59" s="311">
        <v>0</v>
      </c>
      <c r="AD59" s="311">
        <v>0</v>
      </c>
      <c r="AE59" s="311">
        <v>0</v>
      </c>
      <c r="AF59" s="311">
        <v>0</v>
      </c>
      <c r="AG59" s="311">
        <v>0</v>
      </c>
      <c r="AH59" s="311">
        <v>0</v>
      </c>
      <c r="AI59" s="311">
        <v>0</v>
      </c>
      <c r="AJ59" s="311">
        <v>0</v>
      </c>
      <c r="AK59" s="311">
        <v>0</v>
      </c>
      <c r="AL59" s="311">
        <v>0</v>
      </c>
      <c r="AM59" s="212"/>
      <c r="AN59" s="174"/>
      <c r="AO59" s="196"/>
    </row>
    <row r="60" spans="1:41" ht="15" customHeight="1">
      <c r="E60" s="246" t="s">
        <v>404</v>
      </c>
      <c r="F60" s="258" t="s">
        <v>377</v>
      </c>
      <c r="G60" s="248" t="s">
        <v>416</v>
      </c>
      <c r="H60" s="311">
        <v>0</v>
      </c>
      <c r="I60" s="311">
        <v>0</v>
      </c>
      <c r="J60" s="311">
        <v>0</v>
      </c>
      <c r="K60" s="311">
        <v>0</v>
      </c>
      <c r="L60" s="311">
        <v>0</v>
      </c>
      <c r="M60" s="311">
        <v>0</v>
      </c>
      <c r="N60" s="311">
        <v>0</v>
      </c>
      <c r="O60" s="311">
        <v>0</v>
      </c>
      <c r="P60" s="311">
        <v>0</v>
      </c>
      <c r="Q60" s="311">
        <v>0</v>
      </c>
      <c r="R60" s="311">
        <v>0</v>
      </c>
      <c r="S60" s="311">
        <v>0</v>
      </c>
      <c r="T60" s="311">
        <v>0</v>
      </c>
      <c r="U60" s="311">
        <v>0</v>
      </c>
      <c r="V60" s="311">
        <v>0</v>
      </c>
      <c r="W60" s="311">
        <v>0</v>
      </c>
      <c r="X60" s="311">
        <v>0</v>
      </c>
      <c r="Y60" s="311">
        <v>0</v>
      </c>
      <c r="Z60" s="311">
        <v>0</v>
      </c>
      <c r="AA60" s="311">
        <v>0</v>
      </c>
      <c r="AB60" s="311">
        <v>0</v>
      </c>
      <c r="AC60" s="311">
        <v>0</v>
      </c>
      <c r="AD60" s="311">
        <v>0</v>
      </c>
      <c r="AE60" s="311">
        <v>0</v>
      </c>
      <c r="AF60" s="311">
        <v>0</v>
      </c>
      <c r="AG60" s="311">
        <v>0</v>
      </c>
      <c r="AH60" s="311">
        <v>0</v>
      </c>
      <c r="AI60" s="311">
        <v>0</v>
      </c>
      <c r="AJ60" s="311">
        <v>0</v>
      </c>
      <c r="AK60" s="311">
        <v>0</v>
      </c>
      <c r="AL60" s="311">
        <v>0</v>
      </c>
      <c r="AM60" s="212"/>
      <c r="AN60" s="174"/>
      <c r="AO60" s="196"/>
    </row>
    <row r="61" spans="1:41" ht="15" customHeight="1">
      <c r="A61" s="387" t="s">
        <v>402</v>
      </c>
      <c r="E61" s="246" t="str">
        <f>A61</f>
        <v>9.10</v>
      </c>
      <c r="F61" s="280"/>
      <c r="G61" s="281"/>
      <c r="H61" s="248" t="s">
        <v>271</v>
      </c>
      <c r="I61" s="298" t="s">
        <v>271</v>
      </c>
      <c r="J61" s="298" t="s">
        <v>271</v>
      </c>
      <c r="K61" s="298" t="s">
        <v>271</v>
      </c>
      <c r="L61" s="298" t="s">
        <v>271</v>
      </c>
      <c r="M61" s="298" t="s">
        <v>271</v>
      </c>
      <c r="N61" s="298" t="s">
        <v>271</v>
      </c>
      <c r="O61" s="298" t="s">
        <v>271</v>
      </c>
      <c r="P61" s="298" t="s">
        <v>271</v>
      </c>
      <c r="Q61" s="298" t="s">
        <v>271</v>
      </c>
      <c r="R61" s="298" t="s">
        <v>271</v>
      </c>
      <c r="S61" s="298" t="s">
        <v>271</v>
      </c>
      <c r="T61" s="298" t="s">
        <v>271</v>
      </c>
      <c r="U61" s="298" t="s">
        <v>271</v>
      </c>
      <c r="V61" s="298" t="s">
        <v>271</v>
      </c>
      <c r="W61" s="298" t="s">
        <v>271</v>
      </c>
      <c r="X61" s="298" t="s">
        <v>271</v>
      </c>
      <c r="Y61" s="298" t="s">
        <v>271</v>
      </c>
      <c r="Z61" s="298" t="s">
        <v>271</v>
      </c>
      <c r="AA61" s="298" t="s">
        <v>271</v>
      </c>
      <c r="AB61" s="298" t="s">
        <v>271</v>
      </c>
      <c r="AC61" s="298" t="s">
        <v>271</v>
      </c>
      <c r="AD61" s="298" t="s">
        <v>271</v>
      </c>
      <c r="AE61" s="298" t="s">
        <v>271</v>
      </c>
      <c r="AF61" s="298" t="s">
        <v>271</v>
      </c>
      <c r="AG61" s="298" t="s">
        <v>271</v>
      </c>
      <c r="AH61" s="298" t="s">
        <v>271</v>
      </c>
      <c r="AI61" s="298" t="s">
        <v>271</v>
      </c>
      <c r="AJ61" s="298" t="s">
        <v>271</v>
      </c>
      <c r="AK61" s="298" t="s">
        <v>271</v>
      </c>
      <c r="AL61" s="298" t="s">
        <v>271</v>
      </c>
      <c r="AM61" s="212"/>
      <c r="AN61" s="174"/>
      <c r="AO61" s="196"/>
    </row>
    <row r="62" spans="1:41" ht="15" customHeight="1">
      <c r="A62" s="387"/>
      <c r="E62" s="277" t="str">
        <f>A61&amp;".1"</f>
        <v>9.10.1</v>
      </c>
      <c r="F62" s="258" t="s">
        <v>376</v>
      </c>
      <c r="G62" s="282" t="str">
        <f>IF(G61="","x",G61)</f>
        <v>x</v>
      </c>
      <c r="H62" s="311">
        <v>0</v>
      </c>
      <c r="I62" s="311">
        <v>0</v>
      </c>
      <c r="J62" s="311">
        <v>0</v>
      </c>
      <c r="K62" s="311">
        <v>0</v>
      </c>
      <c r="L62" s="311">
        <v>0</v>
      </c>
      <c r="M62" s="311">
        <v>0</v>
      </c>
      <c r="N62" s="311">
        <v>0</v>
      </c>
      <c r="O62" s="311">
        <v>0</v>
      </c>
      <c r="P62" s="311">
        <v>0</v>
      </c>
      <c r="Q62" s="311">
        <v>0</v>
      </c>
      <c r="R62" s="311">
        <v>0</v>
      </c>
      <c r="S62" s="311">
        <v>0</v>
      </c>
      <c r="T62" s="311">
        <v>0</v>
      </c>
      <c r="U62" s="311">
        <v>0</v>
      </c>
      <c r="V62" s="311">
        <v>0</v>
      </c>
      <c r="W62" s="311">
        <v>0</v>
      </c>
      <c r="X62" s="311">
        <v>0</v>
      </c>
      <c r="Y62" s="311">
        <v>0</v>
      </c>
      <c r="Z62" s="311">
        <v>0</v>
      </c>
      <c r="AA62" s="311">
        <v>0</v>
      </c>
      <c r="AB62" s="311">
        <v>0</v>
      </c>
      <c r="AC62" s="311">
        <v>0</v>
      </c>
      <c r="AD62" s="311">
        <v>0</v>
      </c>
      <c r="AE62" s="311">
        <v>0</v>
      </c>
      <c r="AF62" s="311">
        <v>0</v>
      </c>
      <c r="AG62" s="311">
        <v>0</v>
      </c>
      <c r="AH62" s="311">
        <v>0</v>
      </c>
      <c r="AI62" s="311">
        <v>0</v>
      </c>
      <c r="AJ62" s="311">
        <v>0</v>
      </c>
      <c r="AK62" s="311">
        <v>0</v>
      </c>
      <c r="AL62" s="311">
        <v>0</v>
      </c>
      <c r="AM62" s="212"/>
      <c r="AN62" s="174"/>
      <c r="AO62" s="196"/>
    </row>
    <row r="63" spans="1:41" ht="15" customHeight="1">
      <c r="A63" s="387"/>
      <c r="E63" s="277" t="str">
        <f>A61&amp;".2"</f>
        <v>9.10.2</v>
      </c>
      <c r="F63" s="258" t="s">
        <v>377</v>
      </c>
      <c r="G63" s="282" t="str">
        <f>IF(G61="","x",G61)</f>
        <v>x</v>
      </c>
      <c r="H63" s="311">
        <v>0</v>
      </c>
      <c r="I63" s="311">
        <v>0</v>
      </c>
      <c r="J63" s="311">
        <v>0</v>
      </c>
      <c r="K63" s="311">
        <v>0</v>
      </c>
      <c r="L63" s="311">
        <v>0</v>
      </c>
      <c r="M63" s="311">
        <v>0</v>
      </c>
      <c r="N63" s="311">
        <v>0</v>
      </c>
      <c r="O63" s="311">
        <v>0</v>
      </c>
      <c r="P63" s="311">
        <v>0</v>
      </c>
      <c r="Q63" s="311">
        <v>0</v>
      </c>
      <c r="R63" s="311">
        <v>0</v>
      </c>
      <c r="S63" s="311">
        <v>0</v>
      </c>
      <c r="T63" s="311">
        <v>0</v>
      </c>
      <c r="U63" s="311">
        <v>0</v>
      </c>
      <c r="V63" s="311">
        <v>0</v>
      </c>
      <c r="W63" s="311">
        <v>0</v>
      </c>
      <c r="X63" s="311">
        <v>0</v>
      </c>
      <c r="Y63" s="311">
        <v>0</v>
      </c>
      <c r="Z63" s="311">
        <v>0</v>
      </c>
      <c r="AA63" s="311">
        <v>0</v>
      </c>
      <c r="AB63" s="311">
        <v>0</v>
      </c>
      <c r="AC63" s="311">
        <v>0</v>
      </c>
      <c r="AD63" s="311">
        <v>0</v>
      </c>
      <c r="AE63" s="311">
        <v>0</v>
      </c>
      <c r="AF63" s="311">
        <v>0</v>
      </c>
      <c r="AG63" s="311">
        <v>0</v>
      </c>
      <c r="AH63" s="311">
        <v>0</v>
      </c>
      <c r="AI63" s="311">
        <v>0</v>
      </c>
      <c r="AJ63" s="311">
        <v>0</v>
      </c>
      <c r="AK63" s="311">
        <v>0</v>
      </c>
      <c r="AL63" s="311">
        <v>0</v>
      </c>
      <c r="AM63" s="212"/>
      <c r="AN63" s="174"/>
      <c r="AO63" s="196"/>
    </row>
    <row r="64" spans="1:41" ht="112.5">
      <c r="A64" s="387" t="s">
        <v>1556</v>
      </c>
      <c r="D64" s="73" t="s">
        <v>1470</v>
      </c>
      <c r="E64" s="246" t="str">
        <f>A64</f>
        <v>9.11</v>
      </c>
      <c r="F64" s="280" t="s">
        <v>1562</v>
      </c>
      <c r="G64" s="335" t="s">
        <v>412</v>
      </c>
      <c r="H64" s="317" t="s">
        <v>271</v>
      </c>
      <c r="I64" s="298" t="s">
        <v>271</v>
      </c>
      <c r="J64" s="298" t="s">
        <v>271</v>
      </c>
      <c r="K64" s="298" t="s">
        <v>271</v>
      </c>
      <c r="L64" s="298" t="s">
        <v>271</v>
      </c>
      <c r="M64" s="298" t="s">
        <v>271</v>
      </c>
      <c r="N64" s="298" t="s">
        <v>271</v>
      </c>
      <c r="O64" s="298" t="s">
        <v>271</v>
      </c>
      <c r="P64" s="298" t="s">
        <v>271</v>
      </c>
      <c r="Q64" s="298" t="s">
        <v>271</v>
      </c>
      <c r="R64" s="298" t="s">
        <v>271</v>
      </c>
      <c r="S64" s="298" t="s">
        <v>271</v>
      </c>
      <c r="T64" s="298" t="s">
        <v>271</v>
      </c>
      <c r="U64" s="298" t="s">
        <v>271</v>
      </c>
      <c r="V64" s="298" t="s">
        <v>271</v>
      </c>
      <c r="W64" s="298" t="s">
        <v>271</v>
      </c>
      <c r="X64" s="298" t="s">
        <v>271</v>
      </c>
      <c r="Y64" s="298" t="s">
        <v>271</v>
      </c>
      <c r="Z64" s="298" t="s">
        <v>271</v>
      </c>
      <c r="AA64" s="298" t="s">
        <v>271</v>
      </c>
      <c r="AB64" s="298" t="s">
        <v>271</v>
      </c>
      <c r="AC64" s="298" t="s">
        <v>271</v>
      </c>
      <c r="AD64" s="298" t="s">
        <v>271</v>
      </c>
      <c r="AE64" s="298" t="s">
        <v>271</v>
      </c>
      <c r="AF64" s="298" t="s">
        <v>271</v>
      </c>
      <c r="AG64" s="298" t="s">
        <v>271</v>
      </c>
      <c r="AH64" s="298" t="s">
        <v>271</v>
      </c>
      <c r="AI64" s="298" t="s">
        <v>271</v>
      </c>
      <c r="AJ64" s="298" t="s">
        <v>271</v>
      </c>
      <c r="AK64" s="298" t="s">
        <v>271</v>
      </c>
      <c r="AL64" s="298" t="s">
        <v>271</v>
      </c>
      <c r="AM64" s="212"/>
      <c r="AN64" s="174"/>
      <c r="AO64" s="196"/>
    </row>
    <row r="65" spans="1:41" ht="15" customHeight="1">
      <c r="A65" s="387"/>
      <c r="E65" s="277" t="str">
        <f>A64&amp;".1"</f>
        <v>9.11.1</v>
      </c>
      <c r="F65" s="284" t="s">
        <v>376</v>
      </c>
      <c r="G65" s="282" t="str">
        <f>IF(G64="","x",G64)</f>
        <v>%</v>
      </c>
      <c r="H65" s="311"/>
      <c r="I65" s="301"/>
      <c r="J65" s="301"/>
      <c r="K65" s="301"/>
      <c r="L65" s="301"/>
      <c r="M65" s="301"/>
      <c r="N65" s="301"/>
      <c r="O65" s="301"/>
      <c r="P65" s="301"/>
      <c r="Q65" s="301"/>
      <c r="R65" s="301"/>
      <c r="S65" s="301"/>
      <c r="T65" s="301"/>
      <c r="U65" s="301"/>
      <c r="V65" s="301"/>
      <c r="W65" s="301"/>
      <c r="X65" s="301"/>
      <c r="Y65" s="301"/>
      <c r="Z65" s="301"/>
      <c r="AA65" s="301"/>
      <c r="AB65" s="301"/>
      <c r="AC65" s="301"/>
      <c r="AD65" s="301"/>
      <c r="AE65" s="301"/>
      <c r="AF65" s="301"/>
      <c r="AG65" s="301"/>
      <c r="AH65" s="301"/>
      <c r="AI65" s="301"/>
      <c r="AJ65" s="301"/>
      <c r="AK65" s="301"/>
      <c r="AL65" s="301"/>
      <c r="AM65" s="212"/>
      <c r="AN65" s="174"/>
      <c r="AO65" s="196"/>
    </row>
    <row r="66" spans="1:41" ht="15" customHeight="1">
      <c r="A66" s="387"/>
      <c r="E66" s="277" t="str">
        <f>A64&amp;".2"</f>
        <v>9.11.2</v>
      </c>
      <c r="F66" s="284" t="s">
        <v>377</v>
      </c>
      <c r="G66" s="282" t="str">
        <f>IF(G64="","x",G64)</f>
        <v>%</v>
      </c>
      <c r="H66" s="311"/>
      <c r="I66" s="311"/>
      <c r="J66" s="311"/>
      <c r="K66" s="311"/>
      <c r="L66" s="311"/>
      <c r="M66" s="311"/>
      <c r="N66" s="311"/>
      <c r="O66" s="311"/>
      <c r="P66" s="311"/>
      <c r="Q66" s="311"/>
      <c r="R66" s="311"/>
      <c r="S66" s="311"/>
      <c r="T66" s="311"/>
      <c r="U66" s="311"/>
      <c r="V66" s="311"/>
      <c r="W66" s="311"/>
      <c r="X66" s="311"/>
      <c r="Y66" s="311"/>
      <c r="Z66" s="311"/>
      <c r="AA66" s="311"/>
      <c r="AB66" s="311"/>
      <c r="AC66" s="311"/>
      <c r="AD66" s="311"/>
      <c r="AE66" s="311"/>
      <c r="AF66" s="311"/>
      <c r="AG66" s="311"/>
      <c r="AH66" s="311"/>
      <c r="AI66" s="311"/>
      <c r="AJ66" s="311"/>
      <c r="AK66" s="311"/>
      <c r="AL66" s="311"/>
      <c r="AM66" s="212"/>
      <c r="AN66" s="174"/>
      <c r="AO66" s="196"/>
    </row>
    <row r="67" spans="1:41" ht="45">
      <c r="A67" s="387" t="s">
        <v>1557</v>
      </c>
      <c r="D67" s="73" t="s">
        <v>1470</v>
      </c>
      <c r="E67" s="246" t="str">
        <f>A67</f>
        <v>9.12</v>
      </c>
      <c r="F67" s="280" t="s">
        <v>1565</v>
      </c>
      <c r="G67" s="335" t="s">
        <v>1591</v>
      </c>
      <c r="H67" s="317" t="s">
        <v>271</v>
      </c>
      <c r="I67" s="298" t="s">
        <v>271</v>
      </c>
      <c r="J67" s="298" t="s">
        <v>271</v>
      </c>
      <c r="K67" s="298" t="s">
        <v>271</v>
      </c>
      <c r="L67" s="298" t="s">
        <v>271</v>
      </c>
      <c r="M67" s="298" t="s">
        <v>271</v>
      </c>
      <c r="N67" s="298" t="s">
        <v>271</v>
      </c>
      <c r="O67" s="298" t="s">
        <v>271</v>
      </c>
      <c r="P67" s="298" t="s">
        <v>271</v>
      </c>
      <c r="Q67" s="298" t="s">
        <v>271</v>
      </c>
      <c r="R67" s="298" t="s">
        <v>271</v>
      </c>
      <c r="S67" s="298" t="s">
        <v>271</v>
      </c>
      <c r="T67" s="298" t="s">
        <v>271</v>
      </c>
      <c r="U67" s="298" t="s">
        <v>271</v>
      </c>
      <c r="V67" s="298" t="s">
        <v>271</v>
      </c>
      <c r="W67" s="298" t="s">
        <v>271</v>
      </c>
      <c r="X67" s="298" t="s">
        <v>271</v>
      </c>
      <c r="Y67" s="298" t="s">
        <v>271</v>
      </c>
      <c r="Z67" s="298" t="s">
        <v>271</v>
      </c>
      <c r="AA67" s="298" t="s">
        <v>271</v>
      </c>
      <c r="AB67" s="298" t="s">
        <v>271</v>
      </c>
      <c r="AC67" s="298" t="s">
        <v>271</v>
      </c>
      <c r="AD67" s="298" t="s">
        <v>271</v>
      </c>
      <c r="AE67" s="298" t="s">
        <v>271</v>
      </c>
      <c r="AF67" s="298" t="s">
        <v>271</v>
      </c>
      <c r="AG67" s="298" t="s">
        <v>271</v>
      </c>
      <c r="AH67" s="298" t="s">
        <v>271</v>
      </c>
      <c r="AI67" s="298" t="s">
        <v>271</v>
      </c>
      <c r="AJ67" s="298" t="s">
        <v>271</v>
      </c>
      <c r="AK67" s="298" t="s">
        <v>271</v>
      </c>
      <c r="AL67" s="298" t="s">
        <v>271</v>
      </c>
      <c r="AM67" s="212"/>
      <c r="AN67" s="174"/>
      <c r="AO67" s="196"/>
    </row>
    <row r="68" spans="1:41" ht="15" customHeight="1">
      <c r="A68" s="387"/>
      <c r="E68" s="277" t="str">
        <f>A67&amp;".1"</f>
        <v>9.12.1</v>
      </c>
      <c r="F68" s="284" t="s">
        <v>376</v>
      </c>
      <c r="G68" s="282" t="str">
        <f>IF(G67="","x",G67)</f>
        <v>ед.</v>
      </c>
      <c r="H68" s="311"/>
      <c r="I68" s="301"/>
      <c r="J68" s="301"/>
      <c r="K68" s="301"/>
      <c r="L68" s="301"/>
      <c r="M68" s="301"/>
      <c r="N68" s="301"/>
      <c r="O68" s="301"/>
      <c r="P68" s="301"/>
      <c r="Q68" s="301"/>
      <c r="R68" s="301"/>
      <c r="S68" s="301"/>
      <c r="T68" s="301"/>
      <c r="U68" s="301"/>
      <c r="V68" s="301"/>
      <c r="W68" s="301"/>
      <c r="X68" s="301"/>
      <c r="Y68" s="301"/>
      <c r="Z68" s="301"/>
      <c r="AA68" s="301"/>
      <c r="AB68" s="301"/>
      <c r="AC68" s="301"/>
      <c r="AD68" s="301"/>
      <c r="AE68" s="301"/>
      <c r="AF68" s="301"/>
      <c r="AG68" s="301"/>
      <c r="AH68" s="301"/>
      <c r="AI68" s="301"/>
      <c r="AJ68" s="301"/>
      <c r="AK68" s="301"/>
      <c r="AL68" s="301"/>
      <c r="AM68" s="212"/>
      <c r="AN68" s="174"/>
      <c r="AO68" s="196"/>
    </row>
    <row r="69" spans="1:41" ht="15" customHeight="1">
      <c r="A69" s="387"/>
      <c r="E69" s="277" t="str">
        <f>A67&amp;".2"</f>
        <v>9.12.2</v>
      </c>
      <c r="F69" s="284" t="s">
        <v>377</v>
      </c>
      <c r="G69" s="282" t="str">
        <f>IF(G67="","x",G67)</f>
        <v>ед.</v>
      </c>
      <c r="H69" s="311"/>
      <c r="I69" s="311"/>
      <c r="J69" s="311"/>
      <c r="K69" s="311"/>
      <c r="L69" s="311"/>
      <c r="M69" s="311"/>
      <c r="N69" s="311"/>
      <c r="O69" s="311"/>
      <c r="P69" s="311"/>
      <c r="Q69" s="311"/>
      <c r="R69" s="311"/>
      <c r="S69" s="311"/>
      <c r="T69" s="311"/>
      <c r="U69" s="311"/>
      <c r="V69" s="311"/>
      <c r="W69" s="311"/>
      <c r="X69" s="311"/>
      <c r="Y69" s="311"/>
      <c r="Z69" s="311"/>
      <c r="AA69" s="311"/>
      <c r="AB69" s="311"/>
      <c r="AC69" s="311"/>
      <c r="AD69" s="311"/>
      <c r="AE69" s="311"/>
      <c r="AF69" s="311"/>
      <c r="AG69" s="311"/>
      <c r="AH69" s="311"/>
      <c r="AI69" s="311"/>
      <c r="AJ69" s="311"/>
      <c r="AK69" s="311"/>
      <c r="AL69" s="311"/>
      <c r="AM69" s="212"/>
      <c r="AN69" s="174"/>
      <c r="AO69" s="196"/>
    </row>
    <row r="70" spans="1:41" ht="15" customHeight="1">
      <c r="A70" s="387" t="s">
        <v>1558</v>
      </c>
      <c r="D70" s="73" t="s">
        <v>1470</v>
      </c>
      <c r="E70" s="246" t="str">
        <f>A70</f>
        <v>9.13</v>
      </c>
      <c r="F70" s="280" t="s">
        <v>1566</v>
      </c>
      <c r="G70" s="335" t="s">
        <v>1591</v>
      </c>
      <c r="H70" s="317" t="s">
        <v>271</v>
      </c>
      <c r="I70" s="298" t="s">
        <v>271</v>
      </c>
      <c r="J70" s="298" t="s">
        <v>271</v>
      </c>
      <c r="K70" s="298" t="s">
        <v>271</v>
      </c>
      <c r="L70" s="298" t="s">
        <v>271</v>
      </c>
      <c r="M70" s="298" t="s">
        <v>271</v>
      </c>
      <c r="N70" s="298" t="s">
        <v>271</v>
      </c>
      <c r="O70" s="298" t="s">
        <v>271</v>
      </c>
      <c r="P70" s="298" t="s">
        <v>271</v>
      </c>
      <c r="Q70" s="298" t="s">
        <v>271</v>
      </c>
      <c r="R70" s="298" t="s">
        <v>271</v>
      </c>
      <c r="S70" s="298" t="s">
        <v>271</v>
      </c>
      <c r="T70" s="298" t="s">
        <v>271</v>
      </c>
      <c r="U70" s="298" t="s">
        <v>271</v>
      </c>
      <c r="V70" s="298" t="s">
        <v>271</v>
      </c>
      <c r="W70" s="298" t="s">
        <v>271</v>
      </c>
      <c r="X70" s="298" t="s">
        <v>271</v>
      </c>
      <c r="Y70" s="298" t="s">
        <v>271</v>
      </c>
      <c r="Z70" s="298" t="s">
        <v>271</v>
      </c>
      <c r="AA70" s="298" t="s">
        <v>271</v>
      </c>
      <c r="AB70" s="298" t="s">
        <v>271</v>
      </c>
      <c r="AC70" s="298" t="s">
        <v>271</v>
      </c>
      <c r="AD70" s="298" t="s">
        <v>271</v>
      </c>
      <c r="AE70" s="298" t="s">
        <v>271</v>
      </c>
      <c r="AF70" s="298" t="s">
        <v>271</v>
      </c>
      <c r="AG70" s="298" t="s">
        <v>271</v>
      </c>
      <c r="AH70" s="298" t="s">
        <v>271</v>
      </c>
      <c r="AI70" s="298" t="s">
        <v>271</v>
      </c>
      <c r="AJ70" s="298" t="s">
        <v>271</v>
      </c>
      <c r="AK70" s="298" t="s">
        <v>271</v>
      </c>
      <c r="AL70" s="298" t="s">
        <v>271</v>
      </c>
      <c r="AM70" s="212"/>
      <c r="AN70" s="174"/>
      <c r="AO70" s="196"/>
    </row>
    <row r="71" spans="1:41" ht="15" customHeight="1">
      <c r="A71" s="387"/>
      <c r="E71" s="277" t="str">
        <f>A70&amp;".1"</f>
        <v>9.13.1</v>
      </c>
      <c r="F71" s="284" t="s">
        <v>376</v>
      </c>
      <c r="G71" s="282" t="str">
        <f>IF(G70="","x",G70)</f>
        <v>ед.</v>
      </c>
      <c r="H71" s="311"/>
      <c r="I71" s="301"/>
      <c r="J71" s="301"/>
      <c r="K71" s="301"/>
      <c r="L71" s="301"/>
      <c r="M71" s="301"/>
      <c r="N71" s="301"/>
      <c r="O71" s="301"/>
      <c r="P71" s="301"/>
      <c r="Q71" s="301"/>
      <c r="R71" s="301"/>
      <c r="S71" s="301"/>
      <c r="T71" s="301"/>
      <c r="U71" s="301"/>
      <c r="V71" s="301"/>
      <c r="W71" s="301"/>
      <c r="X71" s="301"/>
      <c r="Y71" s="301"/>
      <c r="Z71" s="301"/>
      <c r="AA71" s="301"/>
      <c r="AB71" s="301"/>
      <c r="AC71" s="301"/>
      <c r="AD71" s="301"/>
      <c r="AE71" s="301"/>
      <c r="AF71" s="301"/>
      <c r="AG71" s="301"/>
      <c r="AH71" s="301"/>
      <c r="AI71" s="301"/>
      <c r="AJ71" s="301"/>
      <c r="AK71" s="301"/>
      <c r="AL71" s="301"/>
      <c r="AM71" s="212"/>
      <c r="AN71" s="174"/>
      <c r="AO71" s="196"/>
    </row>
    <row r="72" spans="1:41" ht="15" customHeight="1">
      <c r="A72" s="387"/>
      <c r="E72" s="277" t="str">
        <f>A70&amp;".2"</f>
        <v>9.13.2</v>
      </c>
      <c r="F72" s="284" t="s">
        <v>377</v>
      </c>
      <c r="G72" s="282" t="str">
        <f>IF(G70="","x",G70)</f>
        <v>ед.</v>
      </c>
      <c r="H72" s="311"/>
      <c r="I72" s="311"/>
      <c r="J72" s="311"/>
      <c r="K72" s="311"/>
      <c r="L72" s="311"/>
      <c r="M72" s="311"/>
      <c r="N72" s="311"/>
      <c r="O72" s="311"/>
      <c r="P72" s="311"/>
      <c r="Q72" s="311"/>
      <c r="R72" s="311"/>
      <c r="S72" s="311"/>
      <c r="T72" s="311"/>
      <c r="U72" s="311"/>
      <c r="V72" s="311"/>
      <c r="W72" s="311"/>
      <c r="X72" s="311"/>
      <c r="Y72" s="311"/>
      <c r="Z72" s="311"/>
      <c r="AA72" s="311"/>
      <c r="AB72" s="311"/>
      <c r="AC72" s="311"/>
      <c r="AD72" s="311"/>
      <c r="AE72" s="311"/>
      <c r="AF72" s="311"/>
      <c r="AG72" s="311"/>
      <c r="AH72" s="311"/>
      <c r="AI72" s="311"/>
      <c r="AJ72" s="311"/>
      <c r="AK72" s="311"/>
      <c r="AL72" s="311"/>
      <c r="AM72" s="212"/>
      <c r="AN72" s="174"/>
      <c r="AO72" s="196"/>
    </row>
    <row r="73" spans="1:41" ht="78.75">
      <c r="A73" s="387" t="s">
        <v>1559</v>
      </c>
      <c r="D73" s="73" t="s">
        <v>1470</v>
      </c>
      <c r="E73" s="246" t="str">
        <f>A73</f>
        <v>9.14</v>
      </c>
      <c r="F73" s="280" t="s">
        <v>1567</v>
      </c>
      <c r="G73" s="335" t="s">
        <v>412</v>
      </c>
      <c r="H73" s="317" t="s">
        <v>271</v>
      </c>
      <c r="I73" s="298" t="s">
        <v>271</v>
      </c>
      <c r="J73" s="298" t="s">
        <v>271</v>
      </c>
      <c r="K73" s="298" t="s">
        <v>271</v>
      </c>
      <c r="L73" s="298" t="s">
        <v>271</v>
      </c>
      <c r="M73" s="298" t="s">
        <v>271</v>
      </c>
      <c r="N73" s="298" t="s">
        <v>271</v>
      </c>
      <c r="O73" s="298" t="s">
        <v>271</v>
      </c>
      <c r="P73" s="298" t="s">
        <v>271</v>
      </c>
      <c r="Q73" s="298" t="s">
        <v>271</v>
      </c>
      <c r="R73" s="298" t="s">
        <v>271</v>
      </c>
      <c r="S73" s="298" t="s">
        <v>271</v>
      </c>
      <c r="T73" s="298" t="s">
        <v>271</v>
      </c>
      <c r="U73" s="298" t="s">
        <v>271</v>
      </c>
      <c r="V73" s="298" t="s">
        <v>271</v>
      </c>
      <c r="W73" s="298" t="s">
        <v>271</v>
      </c>
      <c r="X73" s="298" t="s">
        <v>271</v>
      </c>
      <c r="Y73" s="298" t="s">
        <v>271</v>
      </c>
      <c r="Z73" s="298" t="s">
        <v>271</v>
      </c>
      <c r="AA73" s="298" t="s">
        <v>271</v>
      </c>
      <c r="AB73" s="298" t="s">
        <v>271</v>
      </c>
      <c r="AC73" s="298" t="s">
        <v>271</v>
      </c>
      <c r="AD73" s="298" t="s">
        <v>271</v>
      </c>
      <c r="AE73" s="298" t="s">
        <v>271</v>
      </c>
      <c r="AF73" s="298" t="s">
        <v>271</v>
      </c>
      <c r="AG73" s="298" t="s">
        <v>271</v>
      </c>
      <c r="AH73" s="298" t="s">
        <v>271</v>
      </c>
      <c r="AI73" s="298" t="s">
        <v>271</v>
      </c>
      <c r="AJ73" s="298" t="s">
        <v>271</v>
      </c>
      <c r="AK73" s="298" t="s">
        <v>271</v>
      </c>
      <c r="AL73" s="298" t="s">
        <v>271</v>
      </c>
      <c r="AM73" s="212"/>
      <c r="AN73" s="174"/>
      <c r="AO73" s="196"/>
    </row>
    <row r="74" spans="1:41" ht="15" customHeight="1">
      <c r="A74" s="387"/>
      <c r="E74" s="277" t="str">
        <f>A73&amp;".1"</f>
        <v>9.14.1</v>
      </c>
      <c r="F74" s="284" t="s">
        <v>376</v>
      </c>
      <c r="G74" s="282" t="str">
        <f>IF(G73="","x",G73)</f>
        <v>%</v>
      </c>
      <c r="H74" s="311"/>
      <c r="I74" s="301"/>
      <c r="J74" s="301"/>
      <c r="K74" s="301"/>
      <c r="L74" s="301"/>
      <c r="M74" s="301"/>
      <c r="N74" s="301"/>
      <c r="O74" s="301"/>
      <c r="P74" s="301"/>
      <c r="Q74" s="301"/>
      <c r="R74" s="301"/>
      <c r="S74" s="301"/>
      <c r="T74" s="301"/>
      <c r="U74" s="301"/>
      <c r="V74" s="301"/>
      <c r="W74" s="301"/>
      <c r="X74" s="301"/>
      <c r="Y74" s="301"/>
      <c r="Z74" s="301"/>
      <c r="AA74" s="301"/>
      <c r="AB74" s="301"/>
      <c r="AC74" s="301"/>
      <c r="AD74" s="301"/>
      <c r="AE74" s="301"/>
      <c r="AF74" s="301"/>
      <c r="AG74" s="301"/>
      <c r="AH74" s="301"/>
      <c r="AI74" s="301"/>
      <c r="AJ74" s="301"/>
      <c r="AK74" s="301"/>
      <c r="AL74" s="301"/>
      <c r="AM74" s="212"/>
      <c r="AN74" s="174"/>
      <c r="AO74" s="196"/>
    </row>
    <row r="75" spans="1:41" ht="15" customHeight="1">
      <c r="A75" s="387"/>
      <c r="E75" s="277" t="str">
        <f>A73&amp;".2"</f>
        <v>9.14.2</v>
      </c>
      <c r="F75" s="284" t="s">
        <v>377</v>
      </c>
      <c r="G75" s="282" t="str">
        <f>IF(G73="","x",G73)</f>
        <v>%</v>
      </c>
      <c r="H75" s="311"/>
      <c r="I75" s="311"/>
      <c r="J75" s="311"/>
      <c r="K75" s="311"/>
      <c r="L75" s="311"/>
      <c r="M75" s="311"/>
      <c r="N75" s="311"/>
      <c r="O75" s="311"/>
      <c r="P75" s="311"/>
      <c r="Q75" s="311"/>
      <c r="R75" s="311"/>
      <c r="S75" s="311"/>
      <c r="T75" s="311"/>
      <c r="U75" s="311"/>
      <c r="V75" s="311"/>
      <c r="W75" s="311"/>
      <c r="X75" s="311"/>
      <c r="Y75" s="311"/>
      <c r="Z75" s="311"/>
      <c r="AA75" s="311"/>
      <c r="AB75" s="311"/>
      <c r="AC75" s="311"/>
      <c r="AD75" s="311"/>
      <c r="AE75" s="311"/>
      <c r="AF75" s="311"/>
      <c r="AG75" s="311"/>
      <c r="AH75" s="311"/>
      <c r="AI75" s="311"/>
      <c r="AJ75" s="311"/>
      <c r="AK75" s="311"/>
      <c r="AL75" s="311"/>
      <c r="AM75" s="212"/>
      <c r="AN75" s="174"/>
      <c r="AO75" s="196"/>
    </row>
    <row r="76" spans="1:41" ht="67.5">
      <c r="A76" s="387" t="s">
        <v>1560</v>
      </c>
      <c r="D76" s="73" t="s">
        <v>1470</v>
      </c>
      <c r="E76" s="246" t="str">
        <f>A76</f>
        <v>9.15</v>
      </c>
      <c r="F76" s="280" t="s">
        <v>1568</v>
      </c>
      <c r="G76" s="281" t="s">
        <v>1591</v>
      </c>
      <c r="H76" s="317" t="s">
        <v>271</v>
      </c>
      <c r="I76" s="298" t="s">
        <v>271</v>
      </c>
      <c r="J76" s="298" t="s">
        <v>271</v>
      </c>
      <c r="K76" s="298" t="s">
        <v>271</v>
      </c>
      <c r="L76" s="298" t="s">
        <v>271</v>
      </c>
      <c r="M76" s="298" t="s">
        <v>271</v>
      </c>
      <c r="N76" s="298" t="s">
        <v>271</v>
      </c>
      <c r="O76" s="298" t="s">
        <v>271</v>
      </c>
      <c r="P76" s="298" t="s">
        <v>271</v>
      </c>
      <c r="Q76" s="298" t="s">
        <v>271</v>
      </c>
      <c r="R76" s="298" t="s">
        <v>271</v>
      </c>
      <c r="S76" s="298" t="s">
        <v>271</v>
      </c>
      <c r="T76" s="298" t="s">
        <v>271</v>
      </c>
      <c r="U76" s="298" t="s">
        <v>271</v>
      </c>
      <c r="V76" s="298" t="s">
        <v>271</v>
      </c>
      <c r="W76" s="298" t="s">
        <v>271</v>
      </c>
      <c r="X76" s="298" t="s">
        <v>271</v>
      </c>
      <c r="Y76" s="298" t="s">
        <v>271</v>
      </c>
      <c r="Z76" s="298" t="s">
        <v>271</v>
      </c>
      <c r="AA76" s="298" t="s">
        <v>271</v>
      </c>
      <c r="AB76" s="298" t="s">
        <v>271</v>
      </c>
      <c r="AC76" s="298" t="s">
        <v>271</v>
      </c>
      <c r="AD76" s="298" t="s">
        <v>271</v>
      </c>
      <c r="AE76" s="298" t="s">
        <v>271</v>
      </c>
      <c r="AF76" s="298" t="s">
        <v>271</v>
      </c>
      <c r="AG76" s="298" t="s">
        <v>271</v>
      </c>
      <c r="AH76" s="298" t="s">
        <v>271</v>
      </c>
      <c r="AI76" s="298" t="s">
        <v>271</v>
      </c>
      <c r="AJ76" s="298" t="s">
        <v>271</v>
      </c>
      <c r="AK76" s="298" t="s">
        <v>271</v>
      </c>
      <c r="AL76" s="298" t="s">
        <v>271</v>
      </c>
      <c r="AM76" s="212"/>
      <c r="AN76" s="174"/>
      <c r="AO76" s="196"/>
    </row>
    <row r="77" spans="1:41" ht="15" customHeight="1">
      <c r="A77" s="387"/>
      <c r="E77" s="277" t="str">
        <f>A76&amp;".1"</f>
        <v>9.15.1</v>
      </c>
      <c r="F77" s="284" t="s">
        <v>376</v>
      </c>
      <c r="G77" s="282" t="str">
        <f>IF(G76="","x",G76)</f>
        <v>ед.</v>
      </c>
      <c r="H77" s="311"/>
      <c r="I77" s="301"/>
      <c r="J77" s="301"/>
      <c r="K77" s="301"/>
      <c r="L77" s="301"/>
      <c r="M77" s="301"/>
      <c r="N77" s="301"/>
      <c r="O77" s="301"/>
      <c r="P77" s="301"/>
      <c r="Q77" s="301"/>
      <c r="R77" s="301"/>
      <c r="S77" s="301"/>
      <c r="T77" s="301"/>
      <c r="U77" s="301"/>
      <c r="V77" s="301"/>
      <c r="W77" s="301"/>
      <c r="X77" s="301"/>
      <c r="Y77" s="301"/>
      <c r="Z77" s="301"/>
      <c r="AA77" s="301"/>
      <c r="AB77" s="301"/>
      <c r="AC77" s="301"/>
      <c r="AD77" s="301"/>
      <c r="AE77" s="301"/>
      <c r="AF77" s="301"/>
      <c r="AG77" s="301"/>
      <c r="AH77" s="301"/>
      <c r="AI77" s="301"/>
      <c r="AJ77" s="301"/>
      <c r="AK77" s="301"/>
      <c r="AL77" s="301"/>
      <c r="AM77" s="212"/>
      <c r="AN77" s="174"/>
      <c r="AO77" s="196"/>
    </row>
    <row r="78" spans="1:41" ht="15" customHeight="1">
      <c r="A78" s="387"/>
      <c r="E78" s="277" t="str">
        <f>A76&amp;".2"</f>
        <v>9.15.2</v>
      </c>
      <c r="F78" s="284" t="s">
        <v>377</v>
      </c>
      <c r="G78" s="282" t="str">
        <f>IF(G76="","x",G76)</f>
        <v>ед.</v>
      </c>
      <c r="H78" s="311"/>
      <c r="I78" s="311"/>
      <c r="J78" s="311"/>
      <c r="K78" s="311"/>
      <c r="L78" s="311"/>
      <c r="M78" s="311"/>
      <c r="N78" s="311"/>
      <c r="O78" s="311"/>
      <c r="P78" s="311"/>
      <c r="Q78" s="311"/>
      <c r="R78" s="311"/>
      <c r="S78" s="311"/>
      <c r="T78" s="311"/>
      <c r="U78" s="311"/>
      <c r="V78" s="311"/>
      <c r="W78" s="311"/>
      <c r="X78" s="311"/>
      <c r="Y78" s="311"/>
      <c r="Z78" s="311"/>
      <c r="AA78" s="311"/>
      <c r="AB78" s="311"/>
      <c r="AC78" s="311"/>
      <c r="AD78" s="311"/>
      <c r="AE78" s="311"/>
      <c r="AF78" s="311"/>
      <c r="AG78" s="311"/>
      <c r="AH78" s="311"/>
      <c r="AI78" s="311"/>
      <c r="AJ78" s="311"/>
      <c r="AK78" s="311"/>
      <c r="AL78" s="311"/>
      <c r="AM78" s="212"/>
      <c r="AN78" s="174"/>
      <c r="AO78" s="196"/>
    </row>
    <row r="79" spans="1:41" ht="15" customHeight="1">
      <c r="A79" s="387" t="s">
        <v>1561</v>
      </c>
      <c r="D79" s="73" t="s">
        <v>1470</v>
      </c>
      <c r="E79" s="246" t="str">
        <f>A79</f>
        <v>9.16</v>
      </c>
      <c r="F79" s="280" t="s">
        <v>1566</v>
      </c>
      <c r="G79" s="281" t="s">
        <v>1591</v>
      </c>
      <c r="H79" s="317" t="s">
        <v>271</v>
      </c>
      <c r="I79" s="298" t="s">
        <v>271</v>
      </c>
      <c r="J79" s="298" t="s">
        <v>271</v>
      </c>
      <c r="K79" s="298" t="s">
        <v>271</v>
      </c>
      <c r="L79" s="298" t="s">
        <v>271</v>
      </c>
      <c r="M79" s="298" t="s">
        <v>271</v>
      </c>
      <c r="N79" s="298" t="s">
        <v>271</v>
      </c>
      <c r="O79" s="298" t="s">
        <v>271</v>
      </c>
      <c r="P79" s="298" t="s">
        <v>271</v>
      </c>
      <c r="Q79" s="298" t="s">
        <v>271</v>
      </c>
      <c r="R79" s="298" t="s">
        <v>271</v>
      </c>
      <c r="S79" s="298" t="s">
        <v>271</v>
      </c>
      <c r="T79" s="298" t="s">
        <v>271</v>
      </c>
      <c r="U79" s="298" t="s">
        <v>271</v>
      </c>
      <c r="V79" s="298" t="s">
        <v>271</v>
      </c>
      <c r="W79" s="298" t="s">
        <v>271</v>
      </c>
      <c r="X79" s="298" t="s">
        <v>271</v>
      </c>
      <c r="Y79" s="298" t="s">
        <v>271</v>
      </c>
      <c r="Z79" s="298" t="s">
        <v>271</v>
      </c>
      <c r="AA79" s="298" t="s">
        <v>271</v>
      </c>
      <c r="AB79" s="298" t="s">
        <v>271</v>
      </c>
      <c r="AC79" s="298" t="s">
        <v>271</v>
      </c>
      <c r="AD79" s="298" t="s">
        <v>271</v>
      </c>
      <c r="AE79" s="298" t="s">
        <v>271</v>
      </c>
      <c r="AF79" s="298" t="s">
        <v>271</v>
      </c>
      <c r="AG79" s="298" t="s">
        <v>271</v>
      </c>
      <c r="AH79" s="298" t="s">
        <v>271</v>
      </c>
      <c r="AI79" s="298" t="s">
        <v>271</v>
      </c>
      <c r="AJ79" s="298" t="s">
        <v>271</v>
      </c>
      <c r="AK79" s="298" t="s">
        <v>271</v>
      </c>
      <c r="AL79" s="298" t="s">
        <v>271</v>
      </c>
      <c r="AM79" s="212"/>
      <c r="AN79" s="174"/>
      <c r="AO79" s="196"/>
    </row>
    <row r="80" spans="1:41" ht="15" customHeight="1">
      <c r="A80" s="387"/>
      <c r="E80" s="277" t="str">
        <f>A79&amp;".1"</f>
        <v>9.16.1</v>
      </c>
      <c r="F80" s="284" t="s">
        <v>376</v>
      </c>
      <c r="G80" s="282" t="str">
        <f>IF(G79="","x",G79)</f>
        <v>ед.</v>
      </c>
      <c r="H80" s="311"/>
      <c r="I80" s="301"/>
      <c r="J80" s="301"/>
      <c r="K80" s="301"/>
      <c r="L80" s="301"/>
      <c r="M80" s="301"/>
      <c r="N80" s="301"/>
      <c r="O80" s="301"/>
      <c r="P80" s="301"/>
      <c r="Q80" s="301"/>
      <c r="R80" s="301"/>
      <c r="S80" s="301"/>
      <c r="T80" s="301"/>
      <c r="U80" s="301"/>
      <c r="V80" s="301"/>
      <c r="W80" s="301"/>
      <c r="X80" s="301"/>
      <c r="Y80" s="301"/>
      <c r="Z80" s="301"/>
      <c r="AA80" s="301"/>
      <c r="AB80" s="301"/>
      <c r="AC80" s="301"/>
      <c r="AD80" s="301"/>
      <c r="AE80" s="301"/>
      <c r="AF80" s="301"/>
      <c r="AG80" s="301"/>
      <c r="AH80" s="301"/>
      <c r="AI80" s="301"/>
      <c r="AJ80" s="301"/>
      <c r="AK80" s="301"/>
      <c r="AL80" s="301"/>
      <c r="AM80" s="212"/>
      <c r="AN80" s="174"/>
      <c r="AO80" s="196"/>
    </row>
    <row r="81" spans="1:41" ht="15" customHeight="1">
      <c r="A81" s="387"/>
      <c r="E81" s="277" t="str">
        <f>A79&amp;".2"</f>
        <v>9.16.2</v>
      </c>
      <c r="F81" s="284" t="s">
        <v>377</v>
      </c>
      <c r="G81" s="282" t="str">
        <f>IF(G79="","x",G79)</f>
        <v>ед.</v>
      </c>
      <c r="H81" s="311"/>
      <c r="I81" s="311"/>
      <c r="J81" s="311"/>
      <c r="K81" s="311"/>
      <c r="L81" s="311"/>
      <c r="M81" s="311"/>
      <c r="N81" s="311"/>
      <c r="O81" s="311"/>
      <c r="P81" s="311"/>
      <c r="Q81" s="311"/>
      <c r="R81" s="311"/>
      <c r="S81" s="311"/>
      <c r="T81" s="311"/>
      <c r="U81" s="311"/>
      <c r="V81" s="311"/>
      <c r="W81" s="311"/>
      <c r="X81" s="311"/>
      <c r="Y81" s="311"/>
      <c r="Z81" s="311"/>
      <c r="AA81" s="311"/>
      <c r="AB81" s="311"/>
      <c r="AC81" s="311"/>
      <c r="AD81" s="311"/>
      <c r="AE81" s="311"/>
      <c r="AF81" s="311"/>
      <c r="AG81" s="311"/>
      <c r="AH81" s="311"/>
      <c r="AI81" s="311"/>
      <c r="AJ81" s="311"/>
      <c r="AK81" s="311"/>
      <c r="AL81" s="311"/>
      <c r="AM81" s="212"/>
      <c r="AN81" s="174"/>
      <c r="AO81" s="196"/>
    </row>
    <row r="82" spans="1:41" ht="135">
      <c r="A82" s="387" t="s">
        <v>1563</v>
      </c>
      <c r="D82" s="73" t="s">
        <v>1470</v>
      </c>
      <c r="E82" s="246" t="str">
        <f>A82</f>
        <v>9.17</v>
      </c>
      <c r="F82" s="280" t="s">
        <v>1569</v>
      </c>
      <c r="G82" s="335" t="s">
        <v>1592</v>
      </c>
      <c r="H82" s="317" t="s">
        <v>271</v>
      </c>
      <c r="I82" s="298" t="s">
        <v>271</v>
      </c>
      <c r="J82" s="298" t="s">
        <v>271</v>
      </c>
      <c r="K82" s="298" t="s">
        <v>271</v>
      </c>
      <c r="L82" s="298" t="s">
        <v>271</v>
      </c>
      <c r="M82" s="298" t="s">
        <v>271</v>
      </c>
      <c r="N82" s="298" t="s">
        <v>271</v>
      </c>
      <c r="O82" s="298" t="s">
        <v>271</v>
      </c>
      <c r="P82" s="298" t="s">
        <v>271</v>
      </c>
      <c r="Q82" s="298" t="s">
        <v>271</v>
      </c>
      <c r="R82" s="298" t="s">
        <v>271</v>
      </c>
      <c r="S82" s="298" t="s">
        <v>271</v>
      </c>
      <c r="T82" s="298" t="s">
        <v>271</v>
      </c>
      <c r="U82" s="298" t="s">
        <v>271</v>
      </c>
      <c r="V82" s="298" t="s">
        <v>271</v>
      </c>
      <c r="W82" s="298" t="s">
        <v>271</v>
      </c>
      <c r="X82" s="298" t="s">
        <v>271</v>
      </c>
      <c r="Y82" s="298" t="s">
        <v>271</v>
      </c>
      <c r="Z82" s="298" t="s">
        <v>271</v>
      </c>
      <c r="AA82" s="298" t="s">
        <v>271</v>
      </c>
      <c r="AB82" s="298" t="s">
        <v>271</v>
      </c>
      <c r="AC82" s="298" t="s">
        <v>271</v>
      </c>
      <c r="AD82" s="298" t="s">
        <v>271</v>
      </c>
      <c r="AE82" s="298" t="s">
        <v>271</v>
      </c>
      <c r="AF82" s="298" t="s">
        <v>271</v>
      </c>
      <c r="AG82" s="298" t="s">
        <v>271</v>
      </c>
      <c r="AH82" s="298" t="s">
        <v>271</v>
      </c>
      <c r="AI82" s="298" t="s">
        <v>271</v>
      </c>
      <c r="AJ82" s="298" t="s">
        <v>271</v>
      </c>
      <c r="AK82" s="298" t="s">
        <v>271</v>
      </c>
      <c r="AL82" s="298" t="s">
        <v>271</v>
      </c>
      <c r="AM82" s="212"/>
      <c r="AN82" s="174"/>
      <c r="AO82" s="196"/>
    </row>
    <row r="83" spans="1:41" ht="15" customHeight="1">
      <c r="A83" s="387"/>
      <c r="E83" s="277" t="str">
        <f>A82&amp;".1"</f>
        <v>9.17.1</v>
      </c>
      <c r="F83" s="284" t="s">
        <v>376</v>
      </c>
      <c r="G83" s="282" t="str">
        <f>IF(G82="","x",G82)</f>
        <v>ед./км</v>
      </c>
      <c r="H83" s="311"/>
      <c r="I83" s="301"/>
      <c r="J83" s="301"/>
      <c r="K83" s="301"/>
      <c r="L83" s="301"/>
      <c r="M83" s="301"/>
      <c r="N83" s="301"/>
      <c r="O83" s="301"/>
      <c r="P83" s="301"/>
      <c r="Q83" s="301"/>
      <c r="R83" s="301"/>
      <c r="S83" s="301"/>
      <c r="T83" s="301"/>
      <c r="U83" s="301"/>
      <c r="V83" s="301"/>
      <c r="W83" s="301"/>
      <c r="X83" s="301"/>
      <c r="Y83" s="301"/>
      <c r="Z83" s="301"/>
      <c r="AA83" s="301"/>
      <c r="AB83" s="301"/>
      <c r="AC83" s="301"/>
      <c r="AD83" s="301"/>
      <c r="AE83" s="301"/>
      <c r="AF83" s="301"/>
      <c r="AG83" s="301"/>
      <c r="AH83" s="301"/>
      <c r="AI83" s="301"/>
      <c r="AJ83" s="301"/>
      <c r="AK83" s="301"/>
      <c r="AL83" s="301"/>
      <c r="AM83" s="212"/>
      <c r="AN83" s="174"/>
      <c r="AO83" s="196"/>
    </row>
    <row r="84" spans="1:41" ht="15" customHeight="1">
      <c r="A84" s="387"/>
      <c r="E84" s="277" t="str">
        <f>A82&amp;".2"</f>
        <v>9.17.2</v>
      </c>
      <c r="F84" s="284" t="s">
        <v>377</v>
      </c>
      <c r="G84" s="282" t="str">
        <f>IF(G82="","x",G82)</f>
        <v>ед./км</v>
      </c>
      <c r="H84" s="311"/>
      <c r="I84" s="311"/>
      <c r="J84" s="311"/>
      <c r="K84" s="311"/>
      <c r="L84" s="311"/>
      <c r="M84" s="311"/>
      <c r="N84" s="311"/>
      <c r="O84" s="311"/>
      <c r="P84" s="311"/>
      <c r="Q84" s="311"/>
      <c r="R84" s="311"/>
      <c r="S84" s="311"/>
      <c r="T84" s="311"/>
      <c r="U84" s="311"/>
      <c r="V84" s="311"/>
      <c r="W84" s="311"/>
      <c r="X84" s="311"/>
      <c r="Y84" s="311"/>
      <c r="Z84" s="311"/>
      <c r="AA84" s="311"/>
      <c r="AB84" s="311"/>
      <c r="AC84" s="311"/>
      <c r="AD84" s="311"/>
      <c r="AE84" s="311"/>
      <c r="AF84" s="311"/>
      <c r="AG84" s="311"/>
      <c r="AH84" s="311"/>
      <c r="AI84" s="311"/>
      <c r="AJ84" s="311"/>
      <c r="AK84" s="311"/>
      <c r="AL84" s="311"/>
      <c r="AM84" s="212"/>
      <c r="AN84" s="174"/>
      <c r="AO84" s="196"/>
    </row>
    <row r="85" spans="1:41" ht="180">
      <c r="A85" s="387" t="s">
        <v>1564</v>
      </c>
      <c r="D85" s="73" t="s">
        <v>1470</v>
      </c>
      <c r="E85" s="246" t="str">
        <f>A85</f>
        <v>9.18</v>
      </c>
      <c r="F85" s="280" t="s">
        <v>1576</v>
      </c>
      <c r="G85" s="335" t="s">
        <v>1591</v>
      </c>
      <c r="H85" s="317" t="s">
        <v>271</v>
      </c>
      <c r="I85" s="298" t="s">
        <v>271</v>
      </c>
      <c r="J85" s="298" t="s">
        <v>271</v>
      </c>
      <c r="K85" s="298" t="s">
        <v>271</v>
      </c>
      <c r="L85" s="298" t="s">
        <v>271</v>
      </c>
      <c r="M85" s="298" t="s">
        <v>271</v>
      </c>
      <c r="N85" s="298" t="s">
        <v>271</v>
      </c>
      <c r="O85" s="298" t="s">
        <v>271</v>
      </c>
      <c r="P85" s="298" t="s">
        <v>271</v>
      </c>
      <c r="Q85" s="298" t="s">
        <v>271</v>
      </c>
      <c r="R85" s="298" t="s">
        <v>271</v>
      </c>
      <c r="S85" s="298" t="s">
        <v>271</v>
      </c>
      <c r="T85" s="298" t="s">
        <v>271</v>
      </c>
      <c r="U85" s="298" t="s">
        <v>271</v>
      </c>
      <c r="V85" s="298" t="s">
        <v>271</v>
      </c>
      <c r="W85" s="298" t="s">
        <v>271</v>
      </c>
      <c r="X85" s="298" t="s">
        <v>271</v>
      </c>
      <c r="Y85" s="298" t="s">
        <v>271</v>
      </c>
      <c r="Z85" s="298" t="s">
        <v>271</v>
      </c>
      <c r="AA85" s="298" t="s">
        <v>271</v>
      </c>
      <c r="AB85" s="298" t="s">
        <v>271</v>
      </c>
      <c r="AC85" s="298" t="s">
        <v>271</v>
      </c>
      <c r="AD85" s="298" t="s">
        <v>271</v>
      </c>
      <c r="AE85" s="298" t="s">
        <v>271</v>
      </c>
      <c r="AF85" s="298" t="s">
        <v>271</v>
      </c>
      <c r="AG85" s="298" t="s">
        <v>271</v>
      </c>
      <c r="AH85" s="298" t="s">
        <v>271</v>
      </c>
      <c r="AI85" s="298" t="s">
        <v>271</v>
      </c>
      <c r="AJ85" s="298" t="s">
        <v>271</v>
      </c>
      <c r="AK85" s="298" t="s">
        <v>271</v>
      </c>
      <c r="AL85" s="298" t="s">
        <v>271</v>
      </c>
      <c r="AM85" s="212"/>
      <c r="AN85" s="174"/>
      <c r="AO85" s="196"/>
    </row>
    <row r="86" spans="1:41" ht="15" customHeight="1">
      <c r="A86" s="387"/>
      <c r="E86" s="277" t="str">
        <f>A85&amp;".1"</f>
        <v>9.18.1</v>
      </c>
      <c r="F86" s="284" t="s">
        <v>376</v>
      </c>
      <c r="G86" s="282" t="str">
        <f>IF(G85="","x",G85)</f>
        <v>ед.</v>
      </c>
      <c r="H86" s="311"/>
      <c r="I86" s="301"/>
      <c r="J86" s="301"/>
      <c r="K86" s="301"/>
      <c r="L86" s="301"/>
      <c r="M86" s="301"/>
      <c r="N86" s="301"/>
      <c r="O86" s="301"/>
      <c r="P86" s="301"/>
      <c r="Q86" s="301"/>
      <c r="R86" s="301"/>
      <c r="S86" s="301"/>
      <c r="T86" s="301"/>
      <c r="U86" s="301"/>
      <c r="V86" s="301"/>
      <c r="W86" s="301"/>
      <c r="X86" s="301"/>
      <c r="Y86" s="301"/>
      <c r="Z86" s="301"/>
      <c r="AA86" s="301"/>
      <c r="AB86" s="301"/>
      <c r="AC86" s="301"/>
      <c r="AD86" s="301"/>
      <c r="AE86" s="301"/>
      <c r="AF86" s="301"/>
      <c r="AG86" s="301"/>
      <c r="AH86" s="301"/>
      <c r="AI86" s="301"/>
      <c r="AJ86" s="301"/>
      <c r="AK86" s="301"/>
      <c r="AL86" s="301"/>
      <c r="AM86" s="212"/>
      <c r="AN86" s="174"/>
      <c r="AO86" s="196"/>
    </row>
    <row r="87" spans="1:41" ht="15" customHeight="1">
      <c r="A87" s="387"/>
      <c r="E87" s="277" t="str">
        <f>A85&amp;".2"</f>
        <v>9.18.2</v>
      </c>
      <c r="F87" s="284" t="s">
        <v>377</v>
      </c>
      <c r="G87" s="282" t="str">
        <f>IF(G85="","x",G85)</f>
        <v>ед.</v>
      </c>
      <c r="H87" s="311"/>
      <c r="I87" s="311"/>
      <c r="J87" s="311"/>
      <c r="K87" s="311"/>
      <c r="L87" s="311"/>
      <c r="M87" s="311"/>
      <c r="N87" s="311"/>
      <c r="O87" s="311"/>
      <c r="P87" s="311"/>
      <c r="Q87" s="311"/>
      <c r="R87" s="311"/>
      <c r="S87" s="311"/>
      <c r="T87" s="311"/>
      <c r="U87" s="311"/>
      <c r="V87" s="311"/>
      <c r="W87" s="311"/>
      <c r="X87" s="311"/>
      <c r="Y87" s="311"/>
      <c r="Z87" s="311"/>
      <c r="AA87" s="311"/>
      <c r="AB87" s="311"/>
      <c r="AC87" s="311"/>
      <c r="AD87" s="311"/>
      <c r="AE87" s="311"/>
      <c r="AF87" s="311"/>
      <c r="AG87" s="311"/>
      <c r="AH87" s="311"/>
      <c r="AI87" s="311"/>
      <c r="AJ87" s="311"/>
      <c r="AK87" s="311"/>
      <c r="AL87" s="311"/>
      <c r="AM87" s="212"/>
      <c r="AN87" s="174"/>
      <c r="AO87" s="196"/>
    </row>
    <row r="88" spans="1:41" ht="15" customHeight="1">
      <c r="A88" s="387" t="s">
        <v>1570</v>
      </c>
      <c r="D88" s="73" t="s">
        <v>1470</v>
      </c>
      <c r="E88" s="246" t="str">
        <f>A88</f>
        <v>9.19</v>
      </c>
      <c r="F88" s="280" t="s">
        <v>1577</v>
      </c>
      <c r="G88" s="335" t="s">
        <v>1593</v>
      </c>
      <c r="H88" s="317" t="s">
        <v>271</v>
      </c>
      <c r="I88" s="298" t="s">
        <v>271</v>
      </c>
      <c r="J88" s="298" t="s">
        <v>271</v>
      </c>
      <c r="K88" s="298" t="s">
        <v>271</v>
      </c>
      <c r="L88" s="298" t="s">
        <v>271</v>
      </c>
      <c r="M88" s="298" t="s">
        <v>271</v>
      </c>
      <c r="N88" s="298" t="s">
        <v>271</v>
      </c>
      <c r="O88" s="298" t="s">
        <v>271</v>
      </c>
      <c r="P88" s="298" t="s">
        <v>271</v>
      </c>
      <c r="Q88" s="298" t="s">
        <v>271</v>
      </c>
      <c r="R88" s="298" t="s">
        <v>271</v>
      </c>
      <c r="S88" s="298" t="s">
        <v>271</v>
      </c>
      <c r="T88" s="298" t="s">
        <v>271</v>
      </c>
      <c r="U88" s="298" t="s">
        <v>271</v>
      </c>
      <c r="V88" s="298" t="s">
        <v>271</v>
      </c>
      <c r="W88" s="298" t="s">
        <v>271</v>
      </c>
      <c r="X88" s="298" t="s">
        <v>271</v>
      </c>
      <c r="Y88" s="298" t="s">
        <v>271</v>
      </c>
      <c r="Z88" s="298" t="s">
        <v>271</v>
      </c>
      <c r="AA88" s="298" t="s">
        <v>271</v>
      </c>
      <c r="AB88" s="298" t="s">
        <v>271</v>
      </c>
      <c r="AC88" s="298" t="s">
        <v>271</v>
      </c>
      <c r="AD88" s="298" t="s">
        <v>271</v>
      </c>
      <c r="AE88" s="298" t="s">
        <v>271</v>
      </c>
      <c r="AF88" s="298" t="s">
        <v>271</v>
      </c>
      <c r="AG88" s="298" t="s">
        <v>271</v>
      </c>
      <c r="AH88" s="298" t="s">
        <v>271</v>
      </c>
      <c r="AI88" s="298" t="s">
        <v>271</v>
      </c>
      <c r="AJ88" s="298" t="s">
        <v>271</v>
      </c>
      <c r="AK88" s="298" t="s">
        <v>271</v>
      </c>
      <c r="AL88" s="298" t="s">
        <v>271</v>
      </c>
      <c r="AM88" s="212"/>
      <c r="AN88" s="174"/>
      <c r="AO88" s="196"/>
    </row>
    <row r="89" spans="1:41" ht="15" customHeight="1">
      <c r="A89" s="387"/>
      <c r="E89" s="277" t="str">
        <f>A88&amp;".1"</f>
        <v>9.19.1</v>
      </c>
      <c r="F89" s="284" t="s">
        <v>376</v>
      </c>
      <c r="G89" s="282" t="str">
        <f>IF(G88="","x",G88)</f>
        <v>км.</v>
      </c>
      <c r="H89" s="311"/>
      <c r="I89" s="301"/>
      <c r="J89" s="301"/>
      <c r="K89" s="301"/>
      <c r="L89" s="301"/>
      <c r="M89" s="301"/>
      <c r="N89" s="301"/>
      <c r="O89" s="301"/>
      <c r="P89" s="301"/>
      <c r="Q89" s="301"/>
      <c r="R89" s="301"/>
      <c r="S89" s="301"/>
      <c r="T89" s="301"/>
      <c r="U89" s="301"/>
      <c r="V89" s="301"/>
      <c r="W89" s="301"/>
      <c r="X89" s="301"/>
      <c r="Y89" s="301"/>
      <c r="Z89" s="301"/>
      <c r="AA89" s="301"/>
      <c r="AB89" s="301"/>
      <c r="AC89" s="301"/>
      <c r="AD89" s="301"/>
      <c r="AE89" s="301"/>
      <c r="AF89" s="301"/>
      <c r="AG89" s="301"/>
      <c r="AH89" s="301"/>
      <c r="AI89" s="301"/>
      <c r="AJ89" s="301"/>
      <c r="AK89" s="301"/>
      <c r="AL89" s="301"/>
      <c r="AM89" s="212"/>
      <c r="AN89" s="174"/>
      <c r="AO89" s="196"/>
    </row>
    <row r="90" spans="1:41" ht="15" customHeight="1">
      <c r="A90" s="387"/>
      <c r="E90" s="277" t="str">
        <f>A88&amp;".2"</f>
        <v>9.19.2</v>
      </c>
      <c r="F90" s="284" t="s">
        <v>377</v>
      </c>
      <c r="G90" s="282" t="str">
        <f>IF(G88="","x",G88)</f>
        <v>км.</v>
      </c>
      <c r="H90" s="311"/>
      <c r="I90" s="311"/>
      <c r="J90" s="311"/>
      <c r="K90" s="311"/>
      <c r="L90" s="311"/>
      <c r="M90" s="311"/>
      <c r="N90" s="311"/>
      <c r="O90" s="311"/>
      <c r="P90" s="311"/>
      <c r="Q90" s="311"/>
      <c r="R90" s="311"/>
      <c r="S90" s="311"/>
      <c r="T90" s="311"/>
      <c r="U90" s="311"/>
      <c r="V90" s="311"/>
      <c r="W90" s="311"/>
      <c r="X90" s="311"/>
      <c r="Y90" s="311"/>
      <c r="Z90" s="311"/>
      <c r="AA90" s="311"/>
      <c r="AB90" s="311"/>
      <c r="AC90" s="311"/>
      <c r="AD90" s="311"/>
      <c r="AE90" s="311"/>
      <c r="AF90" s="311"/>
      <c r="AG90" s="311"/>
      <c r="AH90" s="311"/>
      <c r="AI90" s="311"/>
      <c r="AJ90" s="311"/>
      <c r="AK90" s="311"/>
      <c r="AL90" s="311"/>
      <c r="AM90" s="212"/>
      <c r="AN90" s="174"/>
      <c r="AO90" s="196"/>
    </row>
    <row r="91" spans="1:41" ht="45">
      <c r="A91" s="387" t="s">
        <v>1571</v>
      </c>
      <c r="D91" s="73" t="s">
        <v>1470</v>
      </c>
      <c r="E91" s="246" t="str">
        <f>A91</f>
        <v>9.20</v>
      </c>
      <c r="F91" s="280" t="s">
        <v>1578</v>
      </c>
      <c r="G91" s="335" t="s">
        <v>412</v>
      </c>
      <c r="H91" s="317" t="s">
        <v>271</v>
      </c>
      <c r="I91" s="298" t="s">
        <v>271</v>
      </c>
      <c r="J91" s="298" t="s">
        <v>271</v>
      </c>
      <c r="K91" s="298" t="s">
        <v>271</v>
      </c>
      <c r="L91" s="298" t="s">
        <v>271</v>
      </c>
      <c r="M91" s="298" t="s">
        <v>271</v>
      </c>
      <c r="N91" s="298" t="s">
        <v>271</v>
      </c>
      <c r="O91" s="298" t="s">
        <v>271</v>
      </c>
      <c r="P91" s="298" t="s">
        <v>271</v>
      </c>
      <c r="Q91" s="298" t="s">
        <v>271</v>
      </c>
      <c r="R91" s="298" t="s">
        <v>271</v>
      </c>
      <c r="S91" s="298" t="s">
        <v>271</v>
      </c>
      <c r="T91" s="298" t="s">
        <v>271</v>
      </c>
      <c r="U91" s="298" t="s">
        <v>271</v>
      </c>
      <c r="V91" s="298" t="s">
        <v>271</v>
      </c>
      <c r="W91" s="298" t="s">
        <v>271</v>
      </c>
      <c r="X91" s="298" t="s">
        <v>271</v>
      </c>
      <c r="Y91" s="298" t="s">
        <v>271</v>
      </c>
      <c r="Z91" s="298" t="s">
        <v>271</v>
      </c>
      <c r="AA91" s="298" t="s">
        <v>271</v>
      </c>
      <c r="AB91" s="298" t="s">
        <v>271</v>
      </c>
      <c r="AC91" s="298" t="s">
        <v>271</v>
      </c>
      <c r="AD91" s="298" t="s">
        <v>271</v>
      </c>
      <c r="AE91" s="298" t="s">
        <v>271</v>
      </c>
      <c r="AF91" s="298" t="s">
        <v>271</v>
      </c>
      <c r="AG91" s="298" t="s">
        <v>271</v>
      </c>
      <c r="AH91" s="298" t="s">
        <v>271</v>
      </c>
      <c r="AI91" s="298" t="s">
        <v>271</v>
      </c>
      <c r="AJ91" s="298" t="s">
        <v>271</v>
      </c>
      <c r="AK91" s="298" t="s">
        <v>271</v>
      </c>
      <c r="AL91" s="298" t="s">
        <v>271</v>
      </c>
      <c r="AM91" s="212"/>
      <c r="AN91" s="174"/>
      <c r="AO91" s="196"/>
    </row>
    <row r="92" spans="1:41" ht="15" customHeight="1">
      <c r="A92" s="387"/>
      <c r="E92" s="277" t="str">
        <f>A91&amp;".1"</f>
        <v>9.20.1</v>
      </c>
      <c r="F92" s="284" t="s">
        <v>376</v>
      </c>
      <c r="G92" s="282" t="str">
        <f>IF(G91="","x",G91)</f>
        <v>%</v>
      </c>
      <c r="H92" s="311"/>
      <c r="I92" s="301"/>
      <c r="J92" s="301"/>
      <c r="K92" s="301"/>
      <c r="L92" s="301"/>
      <c r="M92" s="301"/>
      <c r="N92" s="301"/>
      <c r="O92" s="301"/>
      <c r="P92" s="301"/>
      <c r="Q92" s="301"/>
      <c r="R92" s="301"/>
      <c r="S92" s="301"/>
      <c r="T92" s="301"/>
      <c r="U92" s="301"/>
      <c r="V92" s="301"/>
      <c r="W92" s="301"/>
      <c r="X92" s="301"/>
      <c r="Y92" s="301"/>
      <c r="Z92" s="301"/>
      <c r="AA92" s="301"/>
      <c r="AB92" s="301"/>
      <c r="AC92" s="301"/>
      <c r="AD92" s="301"/>
      <c r="AE92" s="301"/>
      <c r="AF92" s="301"/>
      <c r="AG92" s="301"/>
      <c r="AH92" s="301"/>
      <c r="AI92" s="301"/>
      <c r="AJ92" s="301"/>
      <c r="AK92" s="301"/>
      <c r="AL92" s="301"/>
      <c r="AM92" s="212"/>
      <c r="AN92" s="174"/>
      <c r="AO92" s="196"/>
    </row>
    <row r="93" spans="1:41" ht="15" customHeight="1">
      <c r="A93" s="387"/>
      <c r="E93" s="277" t="str">
        <f>A91&amp;".2"</f>
        <v>9.20.2</v>
      </c>
      <c r="F93" s="284" t="s">
        <v>377</v>
      </c>
      <c r="G93" s="282" t="str">
        <f>IF(G91="","x",G91)</f>
        <v>%</v>
      </c>
      <c r="H93" s="311"/>
      <c r="I93" s="311"/>
      <c r="J93" s="311"/>
      <c r="K93" s="311"/>
      <c r="L93" s="311"/>
      <c r="M93" s="311"/>
      <c r="N93" s="311"/>
      <c r="O93" s="311"/>
      <c r="P93" s="311"/>
      <c r="Q93" s="311"/>
      <c r="R93" s="311"/>
      <c r="S93" s="311"/>
      <c r="T93" s="311"/>
      <c r="U93" s="311"/>
      <c r="V93" s="311"/>
      <c r="W93" s="311"/>
      <c r="X93" s="311"/>
      <c r="Y93" s="311"/>
      <c r="Z93" s="311"/>
      <c r="AA93" s="311"/>
      <c r="AB93" s="311"/>
      <c r="AC93" s="311"/>
      <c r="AD93" s="311"/>
      <c r="AE93" s="311"/>
      <c r="AF93" s="311"/>
      <c r="AG93" s="311"/>
      <c r="AH93" s="311"/>
      <c r="AI93" s="311"/>
      <c r="AJ93" s="311"/>
      <c r="AK93" s="311"/>
      <c r="AL93" s="311"/>
      <c r="AM93" s="212"/>
      <c r="AN93" s="174"/>
      <c r="AO93" s="196"/>
    </row>
    <row r="94" spans="1:41" ht="22.5">
      <c r="A94" s="387" t="s">
        <v>1572</v>
      </c>
      <c r="D94" s="73" t="s">
        <v>1470</v>
      </c>
      <c r="E94" s="246" t="str">
        <f>A94</f>
        <v>9.21</v>
      </c>
      <c r="F94" s="280" t="s">
        <v>1579</v>
      </c>
      <c r="G94" s="281" t="s">
        <v>1594</v>
      </c>
      <c r="H94" s="317" t="s">
        <v>271</v>
      </c>
      <c r="I94" s="298" t="s">
        <v>271</v>
      </c>
      <c r="J94" s="298" t="s">
        <v>271</v>
      </c>
      <c r="K94" s="298" t="s">
        <v>271</v>
      </c>
      <c r="L94" s="298" t="s">
        <v>271</v>
      </c>
      <c r="M94" s="298" t="s">
        <v>271</v>
      </c>
      <c r="N94" s="298" t="s">
        <v>271</v>
      </c>
      <c r="O94" s="298" t="s">
        <v>271</v>
      </c>
      <c r="P94" s="298" t="s">
        <v>271</v>
      </c>
      <c r="Q94" s="298" t="s">
        <v>271</v>
      </c>
      <c r="R94" s="298" t="s">
        <v>271</v>
      </c>
      <c r="S94" s="298" t="s">
        <v>271</v>
      </c>
      <c r="T94" s="298" t="s">
        <v>271</v>
      </c>
      <c r="U94" s="298" t="s">
        <v>271</v>
      </c>
      <c r="V94" s="298" t="s">
        <v>271</v>
      </c>
      <c r="W94" s="298" t="s">
        <v>271</v>
      </c>
      <c r="X94" s="298" t="s">
        <v>271</v>
      </c>
      <c r="Y94" s="298" t="s">
        <v>271</v>
      </c>
      <c r="Z94" s="298" t="s">
        <v>271</v>
      </c>
      <c r="AA94" s="298" t="s">
        <v>271</v>
      </c>
      <c r="AB94" s="298" t="s">
        <v>271</v>
      </c>
      <c r="AC94" s="298" t="s">
        <v>271</v>
      </c>
      <c r="AD94" s="298" t="s">
        <v>271</v>
      </c>
      <c r="AE94" s="298" t="s">
        <v>271</v>
      </c>
      <c r="AF94" s="298" t="s">
        <v>271</v>
      </c>
      <c r="AG94" s="298" t="s">
        <v>271</v>
      </c>
      <c r="AH94" s="298" t="s">
        <v>271</v>
      </c>
      <c r="AI94" s="298" t="s">
        <v>271</v>
      </c>
      <c r="AJ94" s="298" t="s">
        <v>271</v>
      </c>
      <c r="AK94" s="298" t="s">
        <v>271</v>
      </c>
      <c r="AL94" s="298" t="s">
        <v>271</v>
      </c>
      <c r="AM94" s="212"/>
      <c r="AN94" s="174"/>
      <c r="AO94" s="196"/>
    </row>
    <row r="95" spans="1:41" ht="15" customHeight="1">
      <c r="A95" s="387"/>
      <c r="E95" s="277" t="str">
        <f>A94&amp;".1"</f>
        <v>9.21.1</v>
      </c>
      <c r="F95" s="284" t="s">
        <v>376</v>
      </c>
      <c r="G95" s="282" t="str">
        <f>IF(G94="","x",G94)</f>
        <v>куб.м</v>
      </c>
      <c r="H95" s="311"/>
      <c r="I95" s="301"/>
      <c r="J95" s="301"/>
      <c r="K95" s="301"/>
      <c r="L95" s="301"/>
      <c r="M95" s="301"/>
      <c r="N95" s="301"/>
      <c r="O95" s="301"/>
      <c r="P95" s="301"/>
      <c r="Q95" s="301"/>
      <c r="R95" s="301"/>
      <c r="S95" s="301"/>
      <c r="T95" s="301"/>
      <c r="U95" s="301"/>
      <c r="V95" s="301"/>
      <c r="W95" s="301"/>
      <c r="X95" s="301"/>
      <c r="Y95" s="301"/>
      <c r="Z95" s="301"/>
      <c r="AA95" s="301"/>
      <c r="AB95" s="301"/>
      <c r="AC95" s="301"/>
      <c r="AD95" s="301"/>
      <c r="AE95" s="301"/>
      <c r="AF95" s="301"/>
      <c r="AG95" s="301"/>
      <c r="AH95" s="301"/>
      <c r="AI95" s="301"/>
      <c r="AJ95" s="301"/>
      <c r="AK95" s="301"/>
      <c r="AL95" s="301"/>
      <c r="AM95" s="212"/>
      <c r="AN95" s="174"/>
      <c r="AO95" s="196"/>
    </row>
    <row r="96" spans="1:41" ht="15" customHeight="1">
      <c r="A96" s="387"/>
      <c r="E96" s="277" t="str">
        <f>A94&amp;".2"</f>
        <v>9.21.2</v>
      </c>
      <c r="F96" s="284" t="s">
        <v>377</v>
      </c>
      <c r="G96" s="282" t="str">
        <f>IF(G94="","x",G94)</f>
        <v>куб.м</v>
      </c>
      <c r="H96" s="311"/>
      <c r="I96" s="311"/>
      <c r="J96" s="311"/>
      <c r="K96" s="311"/>
      <c r="L96" s="311"/>
      <c r="M96" s="311"/>
      <c r="N96" s="311"/>
      <c r="O96" s="311"/>
      <c r="P96" s="311"/>
      <c r="Q96" s="311"/>
      <c r="R96" s="311"/>
      <c r="S96" s="311"/>
      <c r="T96" s="311"/>
      <c r="U96" s="311"/>
      <c r="V96" s="311"/>
      <c r="W96" s="311"/>
      <c r="X96" s="311"/>
      <c r="Y96" s="311"/>
      <c r="Z96" s="311"/>
      <c r="AA96" s="311"/>
      <c r="AB96" s="311"/>
      <c r="AC96" s="311"/>
      <c r="AD96" s="311"/>
      <c r="AE96" s="311"/>
      <c r="AF96" s="311"/>
      <c r="AG96" s="311"/>
      <c r="AH96" s="311"/>
      <c r="AI96" s="311"/>
      <c r="AJ96" s="311"/>
      <c r="AK96" s="311"/>
      <c r="AL96" s="311"/>
      <c r="AM96" s="212"/>
      <c r="AN96" s="174"/>
      <c r="AO96" s="196"/>
    </row>
    <row r="97" spans="1:41" ht="33.75">
      <c r="A97" s="387" t="s">
        <v>1573</v>
      </c>
      <c r="D97" s="73" t="s">
        <v>1470</v>
      </c>
      <c r="E97" s="246" t="str">
        <f>A97</f>
        <v>9.22</v>
      </c>
      <c r="F97" s="280" t="s">
        <v>1580</v>
      </c>
      <c r="G97" s="281" t="s">
        <v>1594</v>
      </c>
      <c r="H97" s="317" t="s">
        <v>271</v>
      </c>
      <c r="I97" s="298" t="s">
        <v>271</v>
      </c>
      <c r="J97" s="298" t="s">
        <v>271</v>
      </c>
      <c r="K97" s="298" t="s">
        <v>271</v>
      </c>
      <c r="L97" s="298" t="s">
        <v>271</v>
      </c>
      <c r="M97" s="298" t="s">
        <v>271</v>
      </c>
      <c r="N97" s="298" t="s">
        <v>271</v>
      </c>
      <c r="O97" s="298" t="s">
        <v>271</v>
      </c>
      <c r="P97" s="298" t="s">
        <v>271</v>
      </c>
      <c r="Q97" s="298" t="s">
        <v>271</v>
      </c>
      <c r="R97" s="298" t="s">
        <v>271</v>
      </c>
      <c r="S97" s="298" t="s">
        <v>271</v>
      </c>
      <c r="T97" s="298" t="s">
        <v>271</v>
      </c>
      <c r="U97" s="298" t="s">
        <v>271</v>
      </c>
      <c r="V97" s="298" t="s">
        <v>271</v>
      </c>
      <c r="W97" s="298" t="s">
        <v>271</v>
      </c>
      <c r="X97" s="298" t="s">
        <v>271</v>
      </c>
      <c r="Y97" s="298" t="s">
        <v>271</v>
      </c>
      <c r="Z97" s="298" t="s">
        <v>271</v>
      </c>
      <c r="AA97" s="298" t="s">
        <v>271</v>
      </c>
      <c r="AB97" s="298" t="s">
        <v>271</v>
      </c>
      <c r="AC97" s="298" t="s">
        <v>271</v>
      </c>
      <c r="AD97" s="298" t="s">
        <v>271</v>
      </c>
      <c r="AE97" s="298" t="s">
        <v>271</v>
      </c>
      <c r="AF97" s="298" t="s">
        <v>271</v>
      </c>
      <c r="AG97" s="298" t="s">
        <v>271</v>
      </c>
      <c r="AH97" s="298" t="s">
        <v>271</v>
      </c>
      <c r="AI97" s="298" t="s">
        <v>271</v>
      </c>
      <c r="AJ97" s="298" t="s">
        <v>271</v>
      </c>
      <c r="AK97" s="298" t="s">
        <v>271</v>
      </c>
      <c r="AL97" s="298" t="s">
        <v>271</v>
      </c>
      <c r="AM97" s="212"/>
      <c r="AN97" s="174"/>
      <c r="AO97" s="196"/>
    </row>
    <row r="98" spans="1:41" ht="15" customHeight="1">
      <c r="A98" s="387"/>
      <c r="E98" s="277" t="str">
        <f>A97&amp;".1"</f>
        <v>9.22.1</v>
      </c>
      <c r="F98" s="284" t="s">
        <v>376</v>
      </c>
      <c r="G98" s="282" t="str">
        <f>IF(G97="","x",G97)</f>
        <v>куб.м</v>
      </c>
      <c r="H98" s="311"/>
      <c r="I98" s="301"/>
      <c r="J98" s="301"/>
      <c r="K98" s="301"/>
      <c r="L98" s="301"/>
      <c r="M98" s="301"/>
      <c r="N98" s="301"/>
      <c r="O98" s="301"/>
      <c r="P98" s="301"/>
      <c r="Q98" s="301"/>
      <c r="R98" s="301"/>
      <c r="S98" s="301"/>
      <c r="T98" s="301"/>
      <c r="U98" s="301"/>
      <c r="V98" s="301"/>
      <c r="W98" s="301"/>
      <c r="X98" s="301"/>
      <c r="Y98" s="301"/>
      <c r="Z98" s="301"/>
      <c r="AA98" s="301"/>
      <c r="AB98" s="301"/>
      <c r="AC98" s="301"/>
      <c r="AD98" s="301"/>
      <c r="AE98" s="301"/>
      <c r="AF98" s="301"/>
      <c r="AG98" s="301"/>
      <c r="AH98" s="301"/>
      <c r="AI98" s="301"/>
      <c r="AJ98" s="301"/>
      <c r="AK98" s="301"/>
      <c r="AL98" s="301"/>
      <c r="AM98" s="212"/>
      <c r="AN98" s="174"/>
      <c r="AO98" s="196"/>
    </row>
    <row r="99" spans="1:41" ht="15" customHeight="1">
      <c r="A99" s="387"/>
      <c r="E99" s="277" t="str">
        <f>A97&amp;".2"</f>
        <v>9.22.2</v>
      </c>
      <c r="F99" s="284" t="s">
        <v>377</v>
      </c>
      <c r="G99" s="282" t="str">
        <f>IF(G97="","x",G97)</f>
        <v>куб.м</v>
      </c>
      <c r="H99" s="311"/>
      <c r="I99" s="311"/>
      <c r="J99" s="311"/>
      <c r="K99" s="311"/>
      <c r="L99" s="311"/>
      <c r="M99" s="311"/>
      <c r="N99" s="311"/>
      <c r="O99" s="311"/>
      <c r="P99" s="311"/>
      <c r="Q99" s="311"/>
      <c r="R99" s="311"/>
      <c r="S99" s="311"/>
      <c r="T99" s="311"/>
      <c r="U99" s="311"/>
      <c r="V99" s="311"/>
      <c r="W99" s="311"/>
      <c r="X99" s="311"/>
      <c r="Y99" s="311"/>
      <c r="Z99" s="311"/>
      <c r="AA99" s="311"/>
      <c r="AB99" s="311"/>
      <c r="AC99" s="311"/>
      <c r="AD99" s="311"/>
      <c r="AE99" s="311"/>
      <c r="AF99" s="311"/>
      <c r="AG99" s="311"/>
      <c r="AH99" s="311"/>
      <c r="AI99" s="311"/>
      <c r="AJ99" s="311"/>
      <c r="AK99" s="311"/>
      <c r="AL99" s="311"/>
      <c r="AM99" s="212"/>
      <c r="AN99" s="174"/>
      <c r="AO99" s="196"/>
    </row>
    <row r="100" spans="1:41" ht="45">
      <c r="A100" s="387" t="s">
        <v>1574</v>
      </c>
      <c r="D100" s="73" t="s">
        <v>1470</v>
      </c>
      <c r="E100" s="246" t="str">
        <f>A100</f>
        <v>9.23</v>
      </c>
      <c r="F100" s="280" t="s">
        <v>1583</v>
      </c>
      <c r="G100" s="335" t="s">
        <v>1595</v>
      </c>
      <c r="H100" s="317" t="s">
        <v>271</v>
      </c>
      <c r="I100" s="298" t="s">
        <v>271</v>
      </c>
      <c r="J100" s="298" t="s">
        <v>271</v>
      </c>
      <c r="K100" s="298" t="s">
        <v>271</v>
      </c>
      <c r="L100" s="298" t="s">
        <v>271</v>
      </c>
      <c r="M100" s="298" t="s">
        <v>271</v>
      </c>
      <c r="N100" s="298" t="s">
        <v>271</v>
      </c>
      <c r="O100" s="298" t="s">
        <v>271</v>
      </c>
      <c r="P100" s="298" t="s">
        <v>271</v>
      </c>
      <c r="Q100" s="298" t="s">
        <v>271</v>
      </c>
      <c r="R100" s="298" t="s">
        <v>271</v>
      </c>
      <c r="S100" s="298" t="s">
        <v>271</v>
      </c>
      <c r="T100" s="298" t="s">
        <v>271</v>
      </c>
      <c r="U100" s="298" t="s">
        <v>271</v>
      </c>
      <c r="V100" s="298" t="s">
        <v>271</v>
      </c>
      <c r="W100" s="298" t="s">
        <v>271</v>
      </c>
      <c r="X100" s="298" t="s">
        <v>271</v>
      </c>
      <c r="Y100" s="298" t="s">
        <v>271</v>
      </c>
      <c r="Z100" s="298" t="s">
        <v>271</v>
      </c>
      <c r="AA100" s="298" t="s">
        <v>271</v>
      </c>
      <c r="AB100" s="298" t="s">
        <v>271</v>
      </c>
      <c r="AC100" s="298" t="s">
        <v>271</v>
      </c>
      <c r="AD100" s="298" t="s">
        <v>271</v>
      </c>
      <c r="AE100" s="298" t="s">
        <v>271</v>
      </c>
      <c r="AF100" s="298" t="s">
        <v>271</v>
      </c>
      <c r="AG100" s="298" t="s">
        <v>271</v>
      </c>
      <c r="AH100" s="298" t="s">
        <v>271</v>
      </c>
      <c r="AI100" s="298" t="s">
        <v>271</v>
      </c>
      <c r="AJ100" s="298" t="s">
        <v>271</v>
      </c>
      <c r="AK100" s="298" t="s">
        <v>271</v>
      </c>
      <c r="AL100" s="298" t="s">
        <v>271</v>
      </c>
      <c r="AM100" s="212"/>
      <c r="AN100" s="174"/>
      <c r="AO100" s="196"/>
    </row>
    <row r="101" spans="1:41" ht="15" customHeight="1">
      <c r="A101" s="387"/>
      <c r="E101" s="277" t="str">
        <f>A100&amp;".1"</f>
        <v>9.23.1</v>
      </c>
      <c r="F101" s="284" t="s">
        <v>376</v>
      </c>
      <c r="G101" s="282" t="str">
        <f>IF(G100="","x",G100)</f>
        <v>кВт*ч/куб.м</v>
      </c>
      <c r="H101" s="311"/>
      <c r="I101" s="301"/>
      <c r="J101" s="301"/>
      <c r="K101" s="301"/>
      <c r="L101" s="301"/>
      <c r="M101" s="301"/>
      <c r="N101" s="301"/>
      <c r="O101" s="301"/>
      <c r="P101" s="301"/>
      <c r="Q101" s="301"/>
      <c r="R101" s="301"/>
      <c r="S101" s="301"/>
      <c r="T101" s="301"/>
      <c r="U101" s="301"/>
      <c r="V101" s="301"/>
      <c r="W101" s="301"/>
      <c r="X101" s="301"/>
      <c r="Y101" s="301"/>
      <c r="Z101" s="301"/>
      <c r="AA101" s="301"/>
      <c r="AB101" s="301"/>
      <c r="AC101" s="301"/>
      <c r="AD101" s="301"/>
      <c r="AE101" s="301"/>
      <c r="AF101" s="301"/>
      <c r="AG101" s="301"/>
      <c r="AH101" s="301"/>
      <c r="AI101" s="301"/>
      <c r="AJ101" s="301"/>
      <c r="AK101" s="301"/>
      <c r="AL101" s="301"/>
      <c r="AM101" s="212"/>
      <c r="AN101" s="174"/>
      <c r="AO101" s="196"/>
    </row>
    <row r="102" spans="1:41" ht="15" customHeight="1">
      <c r="A102" s="387"/>
      <c r="E102" s="277" t="str">
        <f>A100&amp;".2"</f>
        <v>9.23.2</v>
      </c>
      <c r="F102" s="284" t="s">
        <v>377</v>
      </c>
      <c r="G102" s="282" t="str">
        <f>IF(G100="","x",G100)</f>
        <v>кВт*ч/куб.м</v>
      </c>
      <c r="H102" s="311"/>
      <c r="I102" s="311"/>
      <c r="J102" s="311"/>
      <c r="K102" s="311"/>
      <c r="L102" s="311"/>
      <c r="M102" s="311"/>
      <c r="N102" s="311"/>
      <c r="O102" s="311"/>
      <c r="P102" s="311"/>
      <c r="Q102" s="311"/>
      <c r="R102" s="311"/>
      <c r="S102" s="311"/>
      <c r="T102" s="311"/>
      <c r="U102" s="311"/>
      <c r="V102" s="311"/>
      <c r="W102" s="311"/>
      <c r="X102" s="311"/>
      <c r="Y102" s="311"/>
      <c r="Z102" s="311"/>
      <c r="AA102" s="311"/>
      <c r="AB102" s="311"/>
      <c r="AC102" s="311"/>
      <c r="AD102" s="311"/>
      <c r="AE102" s="311"/>
      <c r="AF102" s="311"/>
      <c r="AG102" s="311"/>
      <c r="AH102" s="311"/>
      <c r="AI102" s="311"/>
      <c r="AJ102" s="311"/>
      <c r="AK102" s="311"/>
      <c r="AL102" s="311"/>
      <c r="AM102" s="212"/>
      <c r="AN102" s="174"/>
      <c r="AO102" s="196"/>
    </row>
    <row r="103" spans="1:41" ht="33.75">
      <c r="A103" s="387" t="s">
        <v>1575</v>
      </c>
      <c r="D103" s="73" t="s">
        <v>1470</v>
      </c>
      <c r="E103" s="246" t="str">
        <f>A103</f>
        <v>9.24</v>
      </c>
      <c r="F103" s="280" t="s">
        <v>1584</v>
      </c>
      <c r="G103" s="335" t="s">
        <v>1596</v>
      </c>
      <c r="H103" s="317" t="s">
        <v>271</v>
      </c>
      <c r="I103" s="298" t="s">
        <v>271</v>
      </c>
      <c r="J103" s="298" t="s">
        <v>271</v>
      </c>
      <c r="K103" s="298" t="s">
        <v>271</v>
      </c>
      <c r="L103" s="298" t="s">
        <v>271</v>
      </c>
      <c r="M103" s="298" t="s">
        <v>271</v>
      </c>
      <c r="N103" s="298" t="s">
        <v>271</v>
      </c>
      <c r="O103" s="298" t="s">
        <v>271</v>
      </c>
      <c r="P103" s="298" t="s">
        <v>271</v>
      </c>
      <c r="Q103" s="298" t="s">
        <v>271</v>
      </c>
      <c r="R103" s="298" t="s">
        <v>271</v>
      </c>
      <c r="S103" s="298" t="s">
        <v>271</v>
      </c>
      <c r="T103" s="298" t="s">
        <v>271</v>
      </c>
      <c r="U103" s="298" t="s">
        <v>271</v>
      </c>
      <c r="V103" s="298" t="s">
        <v>271</v>
      </c>
      <c r="W103" s="298" t="s">
        <v>271</v>
      </c>
      <c r="X103" s="298" t="s">
        <v>271</v>
      </c>
      <c r="Y103" s="298" t="s">
        <v>271</v>
      </c>
      <c r="Z103" s="298" t="s">
        <v>271</v>
      </c>
      <c r="AA103" s="298" t="s">
        <v>271</v>
      </c>
      <c r="AB103" s="298" t="s">
        <v>271</v>
      </c>
      <c r="AC103" s="298" t="s">
        <v>271</v>
      </c>
      <c r="AD103" s="298" t="s">
        <v>271</v>
      </c>
      <c r="AE103" s="298" t="s">
        <v>271</v>
      </c>
      <c r="AF103" s="298" t="s">
        <v>271</v>
      </c>
      <c r="AG103" s="298" t="s">
        <v>271</v>
      </c>
      <c r="AH103" s="298" t="s">
        <v>271</v>
      </c>
      <c r="AI103" s="298" t="s">
        <v>271</v>
      </c>
      <c r="AJ103" s="298" t="s">
        <v>271</v>
      </c>
      <c r="AK103" s="298" t="s">
        <v>271</v>
      </c>
      <c r="AL103" s="298" t="s">
        <v>271</v>
      </c>
      <c r="AM103" s="212"/>
      <c r="AN103" s="174"/>
      <c r="AO103" s="196"/>
    </row>
    <row r="104" spans="1:41" ht="15" customHeight="1">
      <c r="A104" s="387"/>
      <c r="E104" s="277" t="str">
        <f>A103&amp;".1"</f>
        <v>9.24.1</v>
      </c>
      <c r="F104" s="284" t="s">
        <v>376</v>
      </c>
      <c r="G104" s="282" t="str">
        <f>IF(G103="","x",G103)</f>
        <v>кВт*ч</v>
      </c>
      <c r="H104" s="311"/>
      <c r="I104" s="301"/>
      <c r="J104" s="301"/>
      <c r="K104" s="301"/>
      <c r="L104" s="301"/>
      <c r="M104" s="301"/>
      <c r="N104" s="301"/>
      <c r="O104" s="301"/>
      <c r="P104" s="301"/>
      <c r="Q104" s="301"/>
      <c r="R104" s="301"/>
      <c r="S104" s="301"/>
      <c r="T104" s="301"/>
      <c r="U104" s="301"/>
      <c r="V104" s="301"/>
      <c r="W104" s="301"/>
      <c r="X104" s="301"/>
      <c r="Y104" s="301"/>
      <c r="Z104" s="301"/>
      <c r="AA104" s="301"/>
      <c r="AB104" s="301"/>
      <c r="AC104" s="301"/>
      <c r="AD104" s="301"/>
      <c r="AE104" s="301"/>
      <c r="AF104" s="301"/>
      <c r="AG104" s="301"/>
      <c r="AH104" s="301"/>
      <c r="AI104" s="301"/>
      <c r="AJ104" s="301"/>
      <c r="AK104" s="301"/>
      <c r="AL104" s="301"/>
      <c r="AM104" s="212"/>
      <c r="AN104" s="174"/>
      <c r="AO104" s="196"/>
    </row>
    <row r="105" spans="1:41" ht="15" customHeight="1">
      <c r="A105" s="387"/>
      <c r="E105" s="277" t="str">
        <f>A103&amp;".2"</f>
        <v>9.24.2</v>
      </c>
      <c r="F105" s="284" t="s">
        <v>377</v>
      </c>
      <c r="G105" s="282" t="str">
        <f>IF(G103="","x",G103)</f>
        <v>кВт*ч</v>
      </c>
      <c r="H105" s="311"/>
      <c r="I105" s="311"/>
      <c r="J105" s="311"/>
      <c r="K105" s="311"/>
      <c r="L105" s="311"/>
      <c r="M105" s="311"/>
      <c r="N105" s="311"/>
      <c r="O105" s="311"/>
      <c r="P105" s="311"/>
      <c r="Q105" s="311"/>
      <c r="R105" s="311"/>
      <c r="S105" s="311"/>
      <c r="T105" s="311"/>
      <c r="U105" s="311"/>
      <c r="V105" s="311"/>
      <c r="W105" s="311"/>
      <c r="X105" s="311"/>
      <c r="Y105" s="311"/>
      <c r="Z105" s="311"/>
      <c r="AA105" s="311"/>
      <c r="AB105" s="311"/>
      <c r="AC105" s="311"/>
      <c r="AD105" s="311"/>
      <c r="AE105" s="311"/>
      <c r="AF105" s="311"/>
      <c r="AG105" s="311"/>
      <c r="AH105" s="311"/>
      <c r="AI105" s="311"/>
      <c r="AJ105" s="311"/>
      <c r="AK105" s="311"/>
      <c r="AL105" s="311"/>
      <c r="AM105" s="212"/>
      <c r="AN105" s="174"/>
      <c r="AO105" s="196"/>
    </row>
    <row r="106" spans="1:41" ht="22.5">
      <c r="A106" s="387" t="s">
        <v>1581</v>
      </c>
      <c r="D106" s="73" t="s">
        <v>1470</v>
      </c>
      <c r="E106" s="246" t="str">
        <f>A106</f>
        <v>9.25</v>
      </c>
      <c r="F106" s="280" t="s">
        <v>1586</v>
      </c>
      <c r="G106" s="335" t="s">
        <v>1594</v>
      </c>
      <c r="H106" s="317" t="s">
        <v>271</v>
      </c>
      <c r="I106" s="298" t="s">
        <v>271</v>
      </c>
      <c r="J106" s="298" t="s">
        <v>271</v>
      </c>
      <c r="K106" s="298" t="s">
        <v>271</v>
      </c>
      <c r="L106" s="298" t="s">
        <v>271</v>
      </c>
      <c r="M106" s="298" t="s">
        <v>271</v>
      </c>
      <c r="N106" s="298" t="s">
        <v>271</v>
      </c>
      <c r="O106" s="298" t="s">
        <v>271</v>
      </c>
      <c r="P106" s="298" t="s">
        <v>271</v>
      </c>
      <c r="Q106" s="298" t="s">
        <v>271</v>
      </c>
      <c r="R106" s="298" t="s">
        <v>271</v>
      </c>
      <c r="S106" s="298" t="s">
        <v>271</v>
      </c>
      <c r="T106" s="298" t="s">
        <v>271</v>
      </c>
      <c r="U106" s="298" t="s">
        <v>271</v>
      </c>
      <c r="V106" s="298" t="s">
        <v>271</v>
      </c>
      <c r="W106" s="298" t="s">
        <v>271</v>
      </c>
      <c r="X106" s="298" t="s">
        <v>271</v>
      </c>
      <c r="Y106" s="298" t="s">
        <v>271</v>
      </c>
      <c r="Z106" s="298" t="s">
        <v>271</v>
      </c>
      <c r="AA106" s="298" t="s">
        <v>271</v>
      </c>
      <c r="AB106" s="298" t="s">
        <v>271</v>
      </c>
      <c r="AC106" s="298" t="s">
        <v>271</v>
      </c>
      <c r="AD106" s="298" t="s">
        <v>271</v>
      </c>
      <c r="AE106" s="298" t="s">
        <v>271</v>
      </c>
      <c r="AF106" s="298" t="s">
        <v>271</v>
      </c>
      <c r="AG106" s="298" t="s">
        <v>271</v>
      </c>
      <c r="AH106" s="298" t="s">
        <v>271</v>
      </c>
      <c r="AI106" s="298" t="s">
        <v>271</v>
      </c>
      <c r="AJ106" s="298" t="s">
        <v>271</v>
      </c>
      <c r="AK106" s="298" t="s">
        <v>271</v>
      </c>
      <c r="AL106" s="298" t="s">
        <v>271</v>
      </c>
      <c r="AM106" s="212"/>
      <c r="AN106" s="174"/>
      <c r="AO106" s="196"/>
    </row>
    <row r="107" spans="1:41" ht="15" customHeight="1">
      <c r="A107" s="387"/>
      <c r="E107" s="277" t="str">
        <f>A106&amp;".1"</f>
        <v>9.25.1</v>
      </c>
      <c r="F107" s="284" t="s">
        <v>376</v>
      </c>
      <c r="G107" s="282" t="str">
        <f>IF(G106="","x",G106)</f>
        <v>куб.м</v>
      </c>
      <c r="H107" s="311"/>
      <c r="I107" s="301"/>
      <c r="J107" s="301"/>
      <c r="K107" s="301"/>
      <c r="L107" s="301"/>
      <c r="M107" s="301"/>
      <c r="N107" s="301"/>
      <c r="O107" s="301"/>
      <c r="P107" s="301"/>
      <c r="Q107" s="301"/>
      <c r="R107" s="301"/>
      <c r="S107" s="301"/>
      <c r="T107" s="301"/>
      <c r="U107" s="301"/>
      <c r="V107" s="301"/>
      <c r="W107" s="301"/>
      <c r="X107" s="301"/>
      <c r="Y107" s="301"/>
      <c r="Z107" s="301"/>
      <c r="AA107" s="301"/>
      <c r="AB107" s="301"/>
      <c r="AC107" s="301"/>
      <c r="AD107" s="301"/>
      <c r="AE107" s="301"/>
      <c r="AF107" s="301"/>
      <c r="AG107" s="301"/>
      <c r="AH107" s="301"/>
      <c r="AI107" s="301"/>
      <c r="AJ107" s="301"/>
      <c r="AK107" s="301"/>
      <c r="AL107" s="301"/>
      <c r="AM107" s="212"/>
      <c r="AN107" s="174"/>
      <c r="AO107" s="196"/>
    </row>
    <row r="108" spans="1:41" ht="15" customHeight="1">
      <c r="A108" s="387"/>
      <c r="E108" s="277" t="str">
        <f>A106&amp;".2"</f>
        <v>9.25.2</v>
      </c>
      <c r="F108" s="284" t="s">
        <v>377</v>
      </c>
      <c r="G108" s="282" t="str">
        <f>IF(G106="","x",G106)</f>
        <v>куб.м</v>
      </c>
      <c r="H108" s="311"/>
      <c r="I108" s="311"/>
      <c r="J108" s="311"/>
      <c r="K108" s="311"/>
      <c r="L108" s="311"/>
      <c r="M108" s="311"/>
      <c r="N108" s="311"/>
      <c r="O108" s="311"/>
      <c r="P108" s="311"/>
      <c r="Q108" s="311"/>
      <c r="R108" s="311"/>
      <c r="S108" s="311"/>
      <c r="T108" s="311"/>
      <c r="U108" s="311"/>
      <c r="V108" s="311"/>
      <c r="W108" s="311"/>
      <c r="X108" s="311"/>
      <c r="Y108" s="311"/>
      <c r="Z108" s="311"/>
      <c r="AA108" s="311"/>
      <c r="AB108" s="311"/>
      <c r="AC108" s="311"/>
      <c r="AD108" s="311"/>
      <c r="AE108" s="311"/>
      <c r="AF108" s="311"/>
      <c r="AG108" s="311"/>
      <c r="AH108" s="311"/>
      <c r="AI108" s="311"/>
      <c r="AJ108" s="311"/>
      <c r="AK108" s="311"/>
      <c r="AL108" s="311"/>
      <c r="AM108" s="212"/>
      <c r="AN108" s="174"/>
      <c r="AO108" s="196"/>
    </row>
    <row r="109" spans="1:41" ht="45">
      <c r="A109" s="387" t="s">
        <v>1582</v>
      </c>
      <c r="D109" s="73" t="s">
        <v>1470</v>
      </c>
      <c r="E109" s="246" t="str">
        <f>A109</f>
        <v>9.26</v>
      </c>
      <c r="F109" s="280" t="s">
        <v>1588</v>
      </c>
      <c r="G109" s="335" t="s">
        <v>1595</v>
      </c>
      <c r="H109" s="317" t="s">
        <v>271</v>
      </c>
      <c r="I109" s="298" t="s">
        <v>271</v>
      </c>
      <c r="J109" s="298" t="s">
        <v>271</v>
      </c>
      <c r="K109" s="298" t="s">
        <v>271</v>
      </c>
      <c r="L109" s="298" t="s">
        <v>271</v>
      </c>
      <c r="M109" s="298" t="s">
        <v>271</v>
      </c>
      <c r="N109" s="298" t="s">
        <v>271</v>
      </c>
      <c r="O109" s="298" t="s">
        <v>271</v>
      </c>
      <c r="P109" s="298" t="s">
        <v>271</v>
      </c>
      <c r="Q109" s="298" t="s">
        <v>271</v>
      </c>
      <c r="R109" s="298" t="s">
        <v>271</v>
      </c>
      <c r="S109" s="298" t="s">
        <v>271</v>
      </c>
      <c r="T109" s="298" t="s">
        <v>271</v>
      </c>
      <c r="U109" s="298" t="s">
        <v>271</v>
      </c>
      <c r="V109" s="298" t="s">
        <v>271</v>
      </c>
      <c r="W109" s="298" t="s">
        <v>271</v>
      </c>
      <c r="X109" s="298" t="s">
        <v>271</v>
      </c>
      <c r="Y109" s="298" t="s">
        <v>271</v>
      </c>
      <c r="Z109" s="298" t="s">
        <v>271</v>
      </c>
      <c r="AA109" s="298" t="s">
        <v>271</v>
      </c>
      <c r="AB109" s="298" t="s">
        <v>271</v>
      </c>
      <c r="AC109" s="298" t="s">
        <v>271</v>
      </c>
      <c r="AD109" s="298" t="s">
        <v>271</v>
      </c>
      <c r="AE109" s="298" t="s">
        <v>271</v>
      </c>
      <c r="AF109" s="298" t="s">
        <v>271</v>
      </c>
      <c r="AG109" s="298" t="s">
        <v>271</v>
      </c>
      <c r="AH109" s="298" t="s">
        <v>271</v>
      </c>
      <c r="AI109" s="298" t="s">
        <v>271</v>
      </c>
      <c r="AJ109" s="298" t="s">
        <v>271</v>
      </c>
      <c r="AK109" s="298" t="s">
        <v>271</v>
      </c>
      <c r="AL109" s="298" t="s">
        <v>271</v>
      </c>
      <c r="AM109" s="212"/>
      <c r="AN109" s="174"/>
      <c r="AO109" s="196"/>
    </row>
    <row r="110" spans="1:41" ht="15" customHeight="1">
      <c r="A110" s="387"/>
      <c r="E110" s="277" t="str">
        <f>A109&amp;".1"</f>
        <v>9.26.1</v>
      </c>
      <c r="F110" s="284" t="s">
        <v>376</v>
      </c>
      <c r="G110" s="282" t="str">
        <f>IF(G109="","x",G109)</f>
        <v>кВт*ч/куб.м</v>
      </c>
      <c r="H110" s="311"/>
      <c r="I110" s="301"/>
      <c r="J110" s="301"/>
      <c r="K110" s="301"/>
      <c r="L110" s="301"/>
      <c r="M110" s="301"/>
      <c r="N110" s="301"/>
      <c r="O110" s="301"/>
      <c r="P110" s="301"/>
      <c r="Q110" s="301"/>
      <c r="R110" s="301"/>
      <c r="S110" s="301"/>
      <c r="T110" s="301"/>
      <c r="U110" s="301"/>
      <c r="V110" s="301"/>
      <c r="W110" s="301"/>
      <c r="X110" s="301"/>
      <c r="Y110" s="301"/>
      <c r="Z110" s="301"/>
      <c r="AA110" s="301"/>
      <c r="AB110" s="301"/>
      <c r="AC110" s="301"/>
      <c r="AD110" s="301"/>
      <c r="AE110" s="301"/>
      <c r="AF110" s="301"/>
      <c r="AG110" s="301"/>
      <c r="AH110" s="301"/>
      <c r="AI110" s="301"/>
      <c r="AJ110" s="301"/>
      <c r="AK110" s="301"/>
      <c r="AL110" s="301"/>
      <c r="AM110" s="212"/>
      <c r="AN110" s="174"/>
      <c r="AO110" s="196"/>
    </row>
    <row r="111" spans="1:41" ht="15" customHeight="1">
      <c r="A111" s="387"/>
      <c r="E111" s="277" t="str">
        <f>A109&amp;".2"</f>
        <v>9.26.2</v>
      </c>
      <c r="F111" s="284" t="s">
        <v>377</v>
      </c>
      <c r="G111" s="282" t="str">
        <f>IF(G109="","x",G109)</f>
        <v>кВт*ч/куб.м</v>
      </c>
      <c r="H111" s="311"/>
      <c r="I111" s="311"/>
      <c r="J111" s="311"/>
      <c r="K111" s="311"/>
      <c r="L111" s="311"/>
      <c r="M111" s="311"/>
      <c r="N111" s="311"/>
      <c r="O111" s="311"/>
      <c r="P111" s="311"/>
      <c r="Q111" s="311"/>
      <c r="R111" s="311"/>
      <c r="S111" s="311"/>
      <c r="T111" s="311"/>
      <c r="U111" s="311"/>
      <c r="V111" s="311"/>
      <c r="W111" s="311"/>
      <c r="X111" s="311"/>
      <c r="Y111" s="311"/>
      <c r="Z111" s="311"/>
      <c r="AA111" s="311"/>
      <c r="AB111" s="311"/>
      <c r="AC111" s="311"/>
      <c r="AD111" s="311"/>
      <c r="AE111" s="311"/>
      <c r="AF111" s="311"/>
      <c r="AG111" s="311"/>
      <c r="AH111" s="311"/>
      <c r="AI111" s="311"/>
      <c r="AJ111" s="311"/>
      <c r="AK111" s="311"/>
      <c r="AL111" s="311"/>
      <c r="AM111" s="212"/>
      <c r="AN111" s="174"/>
      <c r="AO111" s="196"/>
    </row>
    <row r="112" spans="1:41" ht="22.5">
      <c r="A112" s="387" t="s">
        <v>1585</v>
      </c>
      <c r="D112" s="73" t="s">
        <v>1470</v>
      </c>
      <c r="E112" s="246" t="str">
        <f>A112</f>
        <v>9.27</v>
      </c>
      <c r="F112" s="280" t="s">
        <v>1589</v>
      </c>
      <c r="G112" s="335" t="s">
        <v>1596</v>
      </c>
      <c r="H112" s="317" t="s">
        <v>271</v>
      </c>
      <c r="I112" s="298" t="s">
        <v>271</v>
      </c>
      <c r="J112" s="298" t="s">
        <v>271</v>
      </c>
      <c r="K112" s="298" t="s">
        <v>271</v>
      </c>
      <c r="L112" s="298" t="s">
        <v>271</v>
      </c>
      <c r="M112" s="298" t="s">
        <v>271</v>
      </c>
      <c r="N112" s="298" t="s">
        <v>271</v>
      </c>
      <c r="O112" s="298" t="s">
        <v>271</v>
      </c>
      <c r="P112" s="298" t="s">
        <v>271</v>
      </c>
      <c r="Q112" s="298" t="s">
        <v>271</v>
      </c>
      <c r="R112" s="298" t="s">
        <v>271</v>
      </c>
      <c r="S112" s="298" t="s">
        <v>271</v>
      </c>
      <c r="T112" s="298" t="s">
        <v>271</v>
      </c>
      <c r="U112" s="298" t="s">
        <v>271</v>
      </c>
      <c r="V112" s="298" t="s">
        <v>271</v>
      </c>
      <c r="W112" s="298" t="s">
        <v>271</v>
      </c>
      <c r="X112" s="298" t="s">
        <v>271</v>
      </c>
      <c r="Y112" s="298" t="s">
        <v>271</v>
      </c>
      <c r="Z112" s="298" t="s">
        <v>271</v>
      </c>
      <c r="AA112" s="298" t="s">
        <v>271</v>
      </c>
      <c r="AB112" s="298" t="s">
        <v>271</v>
      </c>
      <c r="AC112" s="298" t="s">
        <v>271</v>
      </c>
      <c r="AD112" s="298" t="s">
        <v>271</v>
      </c>
      <c r="AE112" s="298" t="s">
        <v>271</v>
      </c>
      <c r="AF112" s="298" t="s">
        <v>271</v>
      </c>
      <c r="AG112" s="298" t="s">
        <v>271</v>
      </c>
      <c r="AH112" s="298" t="s">
        <v>271</v>
      </c>
      <c r="AI112" s="298" t="s">
        <v>271</v>
      </c>
      <c r="AJ112" s="298" t="s">
        <v>271</v>
      </c>
      <c r="AK112" s="298" t="s">
        <v>271</v>
      </c>
      <c r="AL112" s="298" t="s">
        <v>271</v>
      </c>
      <c r="AM112" s="212"/>
      <c r="AN112" s="174"/>
      <c r="AO112" s="196"/>
    </row>
    <row r="113" spans="1:41" ht="15" customHeight="1">
      <c r="A113" s="387"/>
      <c r="E113" s="277" t="str">
        <f>A112&amp;".1"</f>
        <v>9.27.1</v>
      </c>
      <c r="F113" s="284" t="s">
        <v>376</v>
      </c>
      <c r="G113" s="282" t="str">
        <f>IF(G112="","x",G112)</f>
        <v>кВт*ч</v>
      </c>
      <c r="H113" s="311"/>
      <c r="I113" s="301"/>
      <c r="J113" s="301"/>
      <c r="K113" s="301"/>
      <c r="L113" s="301"/>
      <c r="M113" s="301"/>
      <c r="N113" s="301"/>
      <c r="O113" s="301"/>
      <c r="P113" s="301"/>
      <c r="Q113" s="301"/>
      <c r="R113" s="301"/>
      <c r="S113" s="301"/>
      <c r="T113" s="301"/>
      <c r="U113" s="301"/>
      <c r="V113" s="301"/>
      <c r="W113" s="301"/>
      <c r="X113" s="301"/>
      <c r="Y113" s="301"/>
      <c r="Z113" s="301"/>
      <c r="AA113" s="301"/>
      <c r="AB113" s="301"/>
      <c r="AC113" s="301"/>
      <c r="AD113" s="301"/>
      <c r="AE113" s="301"/>
      <c r="AF113" s="301"/>
      <c r="AG113" s="301"/>
      <c r="AH113" s="301"/>
      <c r="AI113" s="301"/>
      <c r="AJ113" s="301"/>
      <c r="AK113" s="301"/>
      <c r="AL113" s="301"/>
      <c r="AM113" s="212"/>
      <c r="AN113" s="174"/>
      <c r="AO113" s="196"/>
    </row>
    <row r="114" spans="1:41" ht="15" customHeight="1">
      <c r="A114" s="387"/>
      <c r="E114" s="277" t="str">
        <f>A112&amp;".2"</f>
        <v>9.27.2</v>
      </c>
      <c r="F114" s="284" t="s">
        <v>377</v>
      </c>
      <c r="G114" s="282" t="str">
        <f>IF(G112="","x",G112)</f>
        <v>кВт*ч</v>
      </c>
      <c r="H114" s="311"/>
      <c r="I114" s="311"/>
      <c r="J114" s="311"/>
      <c r="K114" s="311"/>
      <c r="L114" s="311"/>
      <c r="M114" s="311"/>
      <c r="N114" s="311"/>
      <c r="O114" s="311"/>
      <c r="P114" s="311"/>
      <c r="Q114" s="311"/>
      <c r="R114" s="311"/>
      <c r="S114" s="311"/>
      <c r="T114" s="311"/>
      <c r="U114" s="311"/>
      <c r="V114" s="311"/>
      <c r="W114" s="311"/>
      <c r="X114" s="311"/>
      <c r="Y114" s="311"/>
      <c r="Z114" s="311"/>
      <c r="AA114" s="311"/>
      <c r="AB114" s="311"/>
      <c r="AC114" s="311"/>
      <c r="AD114" s="311"/>
      <c r="AE114" s="311"/>
      <c r="AF114" s="311"/>
      <c r="AG114" s="311"/>
      <c r="AH114" s="311"/>
      <c r="AI114" s="311"/>
      <c r="AJ114" s="311"/>
      <c r="AK114" s="311"/>
      <c r="AL114" s="311"/>
      <c r="AM114" s="212"/>
      <c r="AN114" s="174"/>
      <c r="AO114" s="196"/>
    </row>
    <row r="115" spans="1:41" ht="22.5">
      <c r="A115" s="387" t="s">
        <v>1587</v>
      </c>
      <c r="D115" s="73" t="s">
        <v>1470</v>
      </c>
      <c r="E115" s="246" t="str">
        <f>A115</f>
        <v>9.28</v>
      </c>
      <c r="F115" s="280" t="s">
        <v>1590</v>
      </c>
      <c r="G115" s="335" t="s">
        <v>1594</v>
      </c>
      <c r="H115" s="317" t="s">
        <v>271</v>
      </c>
      <c r="I115" s="298" t="s">
        <v>271</v>
      </c>
      <c r="J115" s="298" t="s">
        <v>271</v>
      </c>
      <c r="K115" s="298" t="s">
        <v>271</v>
      </c>
      <c r="L115" s="298" t="s">
        <v>271</v>
      </c>
      <c r="M115" s="298" t="s">
        <v>271</v>
      </c>
      <c r="N115" s="298" t="s">
        <v>271</v>
      </c>
      <c r="O115" s="298" t="s">
        <v>271</v>
      </c>
      <c r="P115" s="298" t="s">
        <v>271</v>
      </c>
      <c r="Q115" s="298" t="s">
        <v>271</v>
      </c>
      <c r="R115" s="298" t="s">
        <v>271</v>
      </c>
      <c r="S115" s="298" t="s">
        <v>271</v>
      </c>
      <c r="T115" s="298" t="s">
        <v>271</v>
      </c>
      <c r="U115" s="298" t="s">
        <v>271</v>
      </c>
      <c r="V115" s="298" t="s">
        <v>271</v>
      </c>
      <c r="W115" s="298" t="s">
        <v>271</v>
      </c>
      <c r="X115" s="298" t="s">
        <v>271</v>
      </c>
      <c r="Y115" s="298" t="s">
        <v>271</v>
      </c>
      <c r="Z115" s="298" t="s">
        <v>271</v>
      </c>
      <c r="AA115" s="298" t="s">
        <v>271</v>
      </c>
      <c r="AB115" s="298" t="s">
        <v>271</v>
      </c>
      <c r="AC115" s="298" t="s">
        <v>271</v>
      </c>
      <c r="AD115" s="298" t="s">
        <v>271</v>
      </c>
      <c r="AE115" s="298" t="s">
        <v>271</v>
      </c>
      <c r="AF115" s="298" t="s">
        <v>271</v>
      </c>
      <c r="AG115" s="298" t="s">
        <v>271</v>
      </c>
      <c r="AH115" s="298" t="s">
        <v>271</v>
      </c>
      <c r="AI115" s="298" t="s">
        <v>271</v>
      </c>
      <c r="AJ115" s="298" t="s">
        <v>271</v>
      </c>
      <c r="AK115" s="298" t="s">
        <v>271</v>
      </c>
      <c r="AL115" s="298" t="s">
        <v>271</v>
      </c>
      <c r="AM115" s="212"/>
      <c r="AN115" s="174"/>
      <c r="AO115" s="196"/>
    </row>
    <row r="116" spans="1:41" ht="15" customHeight="1">
      <c r="A116" s="387"/>
      <c r="E116" s="277" t="str">
        <f>A115&amp;".1"</f>
        <v>9.28.1</v>
      </c>
      <c r="F116" s="284" t="s">
        <v>376</v>
      </c>
      <c r="G116" s="282" t="str">
        <f>IF(G115="","x",G115)</f>
        <v>куб.м</v>
      </c>
      <c r="H116" s="311"/>
      <c r="I116" s="301"/>
      <c r="J116" s="301"/>
      <c r="K116" s="301"/>
      <c r="L116" s="301"/>
      <c r="M116" s="301"/>
      <c r="N116" s="301"/>
      <c r="O116" s="301"/>
      <c r="P116" s="301"/>
      <c r="Q116" s="301"/>
      <c r="R116" s="301"/>
      <c r="S116" s="301"/>
      <c r="T116" s="301"/>
      <c r="U116" s="301"/>
      <c r="V116" s="301"/>
      <c r="W116" s="301"/>
      <c r="X116" s="301"/>
      <c r="Y116" s="301"/>
      <c r="Z116" s="301"/>
      <c r="AA116" s="301"/>
      <c r="AB116" s="301"/>
      <c r="AC116" s="301"/>
      <c r="AD116" s="301"/>
      <c r="AE116" s="301"/>
      <c r="AF116" s="301"/>
      <c r="AG116" s="301"/>
      <c r="AH116" s="301"/>
      <c r="AI116" s="301"/>
      <c r="AJ116" s="301"/>
      <c r="AK116" s="301"/>
      <c r="AL116" s="301"/>
      <c r="AM116" s="212"/>
      <c r="AN116" s="174"/>
      <c r="AO116" s="196"/>
    </row>
    <row r="117" spans="1:41" ht="15" customHeight="1">
      <c r="A117" s="387"/>
      <c r="E117" s="277" t="str">
        <f>A115&amp;".2"</f>
        <v>9.28.2</v>
      </c>
      <c r="F117" s="284" t="s">
        <v>377</v>
      </c>
      <c r="G117" s="282" t="str">
        <f>IF(G115="","x",G115)</f>
        <v>куб.м</v>
      </c>
      <c r="H117" s="311"/>
      <c r="I117" s="311"/>
      <c r="J117" s="311"/>
      <c r="K117" s="311"/>
      <c r="L117" s="311"/>
      <c r="M117" s="311"/>
      <c r="N117" s="311"/>
      <c r="O117" s="311"/>
      <c r="P117" s="311"/>
      <c r="Q117" s="311"/>
      <c r="R117" s="311"/>
      <c r="S117" s="311"/>
      <c r="T117" s="311"/>
      <c r="U117" s="311"/>
      <c r="V117" s="311"/>
      <c r="W117" s="311"/>
      <c r="X117" s="311"/>
      <c r="Y117" s="311"/>
      <c r="Z117" s="311"/>
      <c r="AA117" s="311"/>
      <c r="AB117" s="311"/>
      <c r="AC117" s="311"/>
      <c r="AD117" s="311"/>
      <c r="AE117" s="311"/>
      <c r="AF117" s="311"/>
      <c r="AG117" s="311"/>
      <c r="AH117" s="311"/>
      <c r="AI117" s="311"/>
      <c r="AJ117" s="311"/>
      <c r="AK117" s="311"/>
      <c r="AL117" s="311"/>
      <c r="AM117" s="212"/>
      <c r="AN117" s="174"/>
      <c r="AO117" s="196"/>
    </row>
    <row r="118" spans="1:41" ht="15" customHeight="1">
      <c r="E118" s="252"/>
      <c r="F118" s="253" t="s">
        <v>312</v>
      </c>
      <c r="G118" s="253"/>
      <c r="H118" s="254"/>
      <c r="I118" s="300"/>
      <c r="J118" s="300"/>
      <c r="K118" s="300"/>
      <c r="L118" s="300"/>
      <c r="M118" s="300"/>
      <c r="N118" s="300"/>
      <c r="O118" s="300"/>
      <c r="P118" s="300"/>
      <c r="Q118" s="300"/>
      <c r="R118" s="300"/>
      <c r="S118" s="300"/>
      <c r="T118" s="300"/>
      <c r="U118" s="300"/>
      <c r="V118" s="300"/>
      <c r="W118" s="300"/>
      <c r="X118" s="300"/>
      <c r="Y118" s="300"/>
      <c r="Z118" s="300"/>
      <c r="AA118" s="300"/>
      <c r="AB118" s="300"/>
      <c r="AC118" s="300"/>
      <c r="AD118" s="300"/>
      <c r="AE118" s="300"/>
      <c r="AF118" s="300"/>
      <c r="AG118" s="300"/>
      <c r="AH118" s="300"/>
      <c r="AI118" s="300"/>
      <c r="AJ118" s="300"/>
      <c r="AK118" s="300"/>
      <c r="AL118" s="300"/>
      <c r="AM118" s="212"/>
      <c r="AN118" s="174"/>
      <c r="AO118" s="196"/>
    </row>
    <row r="119" spans="1:41" ht="22.5">
      <c r="E119" s="246" t="s">
        <v>185</v>
      </c>
      <c r="F119" s="247" t="s">
        <v>417</v>
      </c>
      <c r="G119" s="248" t="s">
        <v>293</v>
      </c>
      <c r="H119" s="248" t="s">
        <v>271</v>
      </c>
      <c r="I119" s="298" t="s">
        <v>271</v>
      </c>
      <c r="J119" s="298" t="s">
        <v>271</v>
      </c>
      <c r="K119" s="298" t="s">
        <v>271</v>
      </c>
      <c r="L119" s="298" t="s">
        <v>271</v>
      </c>
      <c r="M119" s="298" t="s">
        <v>271</v>
      </c>
      <c r="N119" s="298" t="s">
        <v>271</v>
      </c>
      <c r="O119" s="298" t="s">
        <v>271</v>
      </c>
      <c r="P119" s="298" t="s">
        <v>271</v>
      </c>
      <c r="Q119" s="298" t="s">
        <v>271</v>
      </c>
      <c r="R119" s="298" t="s">
        <v>271</v>
      </c>
      <c r="S119" s="298" t="s">
        <v>271</v>
      </c>
      <c r="T119" s="298" t="s">
        <v>271</v>
      </c>
      <c r="U119" s="298" t="s">
        <v>271</v>
      </c>
      <c r="V119" s="298" t="s">
        <v>271</v>
      </c>
      <c r="W119" s="298" t="s">
        <v>271</v>
      </c>
      <c r="X119" s="298" t="s">
        <v>271</v>
      </c>
      <c r="Y119" s="298" t="s">
        <v>271</v>
      </c>
      <c r="Z119" s="298" t="s">
        <v>271</v>
      </c>
      <c r="AA119" s="298" t="s">
        <v>271</v>
      </c>
      <c r="AB119" s="298" t="s">
        <v>271</v>
      </c>
      <c r="AC119" s="298" t="s">
        <v>271</v>
      </c>
      <c r="AD119" s="298" t="s">
        <v>271</v>
      </c>
      <c r="AE119" s="298" t="s">
        <v>271</v>
      </c>
      <c r="AF119" s="298" t="s">
        <v>271</v>
      </c>
      <c r="AG119" s="298" t="s">
        <v>271</v>
      </c>
      <c r="AH119" s="298" t="s">
        <v>271</v>
      </c>
      <c r="AI119" s="298" t="s">
        <v>271</v>
      </c>
      <c r="AJ119" s="298" t="s">
        <v>271</v>
      </c>
      <c r="AK119" s="298" t="s">
        <v>271</v>
      </c>
      <c r="AL119" s="298" t="s">
        <v>271</v>
      </c>
      <c r="AM119" s="212"/>
      <c r="AN119" s="174"/>
      <c r="AO119" s="196"/>
    </row>
    <row r="120" spans="1:41" ht="22.5">
      <c r="A120" s="387" t="s">
        <v>432</v>
      </c>
      <c r="E120" s="246" t="str">
        <f>A120</f>
        <v>10.0</v>
      </c>
      <c r="F120" s="256" t="s">
        <v>313</v>
      </c>
      <c r="G120" s="248" t="s">
        <v>293</v>
      </c>
      <c r="H120" s="306">
        <f>SUM(I120:AM120)</f>
        <v>0</v>
      </c>
      <c r="I120" s="249">
        <f t="shared" ref="I120:Q120" si="7">SUM(I121:I124)</f>
        <v>0</v>
      </c>
      <c r="J120" s="249">
        <f t="shared" si="7"/>
        <v>0</v>
      </c>
      <c r="K120" s="249">
        <f t="shared" si="7"/>
        <v>0</v>
      </c>
      <c r="L120" s="249">
        <f t="shared" si="7"/>
        <v>0</v>
      </c>
      <c r="M120" s="249">
        <f t="shared" si="7"/>
        <v>0</v>
      </c>
      <c r="N120" s="249">
        <f t="shared" si="7"/>
        <v>0</v>
      </c>
      <c r="O120" s="249">
        <f t="shared" si="7"/>
        <v>0</v>
      </c>
      <c r="P120" s="249">
        <f t="shared" si="7"/>
        <v>0</v>
      </c>
      <c r="Q120" s="249">
        <f t="shared" si="7"/>
        <v>0</v>
      </c>
      <c r="R120" s="249">
        <f t="shared" ref="R120:AL120" si="8">SUM(R121:R124)</f>
        <v>0</v>
      </c>
      <c r="S120" s="249">
        <f t="shared" si="8"/>
        <v>0</v>
      </c>
      <c r="T120" s="249">
        <f t="shared" si="8"/>
        <v>0</v>
      </c>
      <c r="U120" s="249">
        <f t="shared" si="8"/>
        <v>0</v>
      </c>
      <c r="V120" s="249">
        <f t="shared" si="8"/>
        <v>0</v>
      </c>
      <c r="W120" s="249">
        <f t="shared" si="8"/>
        <v>0</v>
      </c>
      <c r="X120" s="249">
        <f t="shared" si="8"/>
        <v>0</v>
      </c>
      <c r="Y120" s="249">
        <f t="shared" si="8"/>
        <v>0</v>
      </c>
      <c r="Z120" s="249">
        <f t="shared" si="8"/>
        <v>0</v>
      </c>
      <c r="AA120" s="249">
        <f t="shared" si="8"/>
        <v>0</v>
      </c>
      <c r="AB120" s="249">
        <f t="shared" si="8"/>
        <v>0</v>
      </c>
      <c r="AC120" s="249">
        <f t="shared" si="8"/>
        <v>0</v>
      </c>
      <c r="AD120" s="249">
        <f t="shared" si="8"/>
        <v>0</v>
      </c>
      <c r="AE120" s="249">
        <f t="shared" si="8"/>
        <v>0</v>
      </c>
      <c r="AF120" s="249">
        <f t="shared" si="8"/>
        <v>0</v>
      </c>
      <c r="AG120" s="249">
        <f t="shared" si="8"/>
        <v>0</v>
      </c>
      <c r="AH120" s="249">
        <f t="shared" si="8"/>
        <v>0</v>
      </c>
      <c r="AI120" s="249">
        <f t="shared" si="8"/>
        <v>0</v>
      </c>
      <c r="AJ120" s="249">
        <f t="shared" si="8"/>
        <v>0</v>
      </c>
      <c r="AK120" s="249">
        <f t="shared" si="8"/>
        <v>0</v>
      </c>
      <c r="AL120" s="249">
        <f t="shared" si="8"/>
        <v>0</v>
      </c>
      <c r="AM120" s="212"/>
      <c r="AN120" s="174"/>
      <c r="AO120" s="196"/>
    </row>
    <row r="121" spans="1:41" ht="15" customHeight="1">
      <c r="A121" s="387"/>
      <c r="E121" s="277" t="str">
        <f>A120&amp;".1"</f>
        <v>10.0.1</v>
      </c>
      <c r="F121" s="258" t="s">
        <v>210</v>
      </c>
      <c r="G121" s="248" t="s">
        <v>293</v>
      </c>
      <c r="H121" s="306">
        <f>SUM(I121:AM121)</f>
        <v>0</v>
      </c>
      <c r="I121" s="249">
        <f t="shared" ref="I121:R124" si="9">SUMIF($F$125:$F$150,$F121,I$125:I$150)</f>
        <v>0</v>
      </c>
      <c r="J121" s="249">
        <f t="shared" si="9"/>
        <v>0</v>
      </c>
      <c r="K121" s="249">
        <f t="shared" si="9"/>
        <v>0</v>
      </c>
      <c r="L121" s="249">
        <f t="shared" si="9"/>
        <v>0</v>
      </c>
      <c r="M121" s="249">
        <f t="shared" si="9"/>
        <v>0</v>
      </c>
      <c r="N121" s="249">
        <f t="shared" si="9"/>
        <v>0</v>
      </c>
      <c r="O121" s="249">
        <f t="shared" si="9"/>
        <v>0</v>
      </c>
      <c r="P121" s="249">
        <f t="shared" si="9"/>
        <v>0</v>
      </c>
      <c r="Q121" s="249">
        <f t="shared" si="9"/>
        <v>0</v>
      </c>
      <c r="R121" s="249">
        <f t="shared" si="9"/>
        <v>0</v>
      </c>
      <c r="S121" s="249">
        <f t="shared" ref="S121:AB124" si="10">SUMIF($F$125:$F$150,$F121,S$125:S$150)</f>
        <v>0</v>
      </c>
      <c r="T121" s="249">
        <f t="shared" si="10"/>
        <v>0</v>
      </c>
      <c r="U121" s="249">
        <f t="shared" si="10"/>
        <v>0</v>
      </c>
      <c r="V121" s="249">
        <f t="shared" si="10"/>
        <v>0</v>
      </c>
      <c r="W121" s="249">
        <f t="shared" si="10"/>
        <v>0</v>
      </c>
      <c r="X121" s="249">
        <f t="shared" si="10"/>
        <v>0</v>
      </c>
      <c r="Y121" s="249">
        <f t="shared" si="10"/>
        <v>0</v>
      </c>
      <c r="Z121" s="249">
        <f t="shared" si="10"/>
        <v>0</v>
      </c>
      <c r="AA121" s="249">
        <f t="shared" si="10"/>
        <v>0</v>
      </c>
      <c r="AB121" s="249">
        <f t="shared" si="10"/>
        <v>0</v>
      </c>
      <c r="AC121" s="249">
        <f t="shared" ref="AC121:AL124" si="11">SUMIF($F$125:$F$150,$F121,AC$125:AC$150)</f>
        <v>0</v>
      </c>
      <c r="AD121" s="249">
        <f t="shared" si="11"/>
        <v>0</v>
      </c>
      <c r="AE121" s="249">
        <f t="shared" si="11"/>
        <v>0</v>
      </c>
      <c r="AF121" s="249">
        <f t="shared" si="11"/>
        <v>0</v>
      </c>
      <c r="AG121" s="249">
        <f t="shared" si="11"/>
        <v>0</v>
      </c>
      <c r="AH121" s="249">
        <f t="shared" si="11"/>
        <v>0</v>
      </c>
      <c r="AI121" s="249">
        <f t="shared" si="11"/>
        <v>0</v>
      </c>
      <c r="AJ121" s="249">
        <f t="shared" si="11"/>
        <v>0</v>
      </c>
      <c r="AK121" s="249">
        <f t="shared" si="11"/>
        <v>0</v>
      </c>
      <c r="AL121" s="249">
        <f t="shared" si="11"/>
        <v>0</v>
      </c>
      <c r="AM121" s="212"/>
      <c r="AN121" s="174"/>
      <c r="AO121" s="196"/>
    </row>
    <row r="122" spans="1:41" ht="15" customHeight="1">
      <c r="A122" s="387"/>
      <c r="E122" s="277" t="str">
        <f>A120&amp;".2"</f>
        <v>10.0.2</v>
      </c>
      <c r="F122" s="258" t="s">
        <v>211</v>
      </c>
      <c r="G122" s="248" t="s">
        <v>293</v>
      </c>
      <c r="H122" s="306">
        <f>SUM(I122:AM122)</f>
        <v>0</v>
      </c>
      <c r="I122" s="249">
        <f t="shared" si="9"/>
        <v>0</v>
      </c>
      <c r="J122" s="249">
        <f t="shared" si="9"/>
        <v>0</v>
      </c>
      <c r="K122" s="249">
        <f t="shared" si="9"/>
        <v>0</v>
      </c>
      <c r="L122" s="249">
        <f t="shared" si="9"/>
        <v>0</v>
      </c>
      <c r="M122" s="249">
        <f t="shared" si="9"/>
        <v>0</v>
      </c>
      <c r="N122" s="249">
        <f t="shared" si="9"/>
        <v>0</v>
      </c>
      <c r="O122" s="249">
        <f t="shared" si="9"/>
        <v>0</v>
      </c>
      <c r="P122" s="249">
        <f t="shared" si="9"/>
        <v>0</v>
      </c>
      <c r="Q122" s="249">
        <f t="shared" si="9"/>
        <v>0</v>
      </c>
      <c r="R122" s="249">
        <f t="shared" si="9"/>
        <v>0</v>
      </c>
      <c r="S122" s="249">
        <f t="shared" si="10"/>
        <v>0</v>
      </c>
      <c r="T122" s="249">
        <f t="shared" si="10"/>
        <v>0</v>
      </c>
      <c r="U122" s="249">
        <f t="shared" si="10"/>
        <v>0</v>
      </c>
      <c r="V122" s="249">
        <f t="shared" si="10"/>
        <v>0</v>
      </c>
      <c r="W122" s="249">
        <f t="shared" si="10"/>
        <v>0</v>
      </c>
      <c r="X122" s="249">
        <f t="shared" si="10"/>
        <v>0</v>
      </c>
      <c r="Y122" s="249">
        <f t="shared" si="10"/>
        <v>0</v>
      </c>
      <c r="Z122" s="249">
        <f t="shared" si="10"/>
        <v>0</v>
      </c>
      <c r="AA122" s="249">
        <f t="shared" si="10"/>
        <v>0</v>
      </c>
      <c r="AB122" s="249">
        <f t="shared" si="10"/>
        <v>0</v>
      </c>
      <c r="AC122" s="249">
        <f t="shared" si="11"/>
        <v>0</v>
      </c>
      <c r="AD122" s="249">
        <f t="shared" si="11"/>
        <v>0</v>
      </c>
      <c r="AE122" s="249">
        <f t="shared" si="11"/>
        <v>0</v>
      </c>
      <c r="AF122" s="249">
        <f t="shared" si="11"/>
        <v>0</v>
      </c>
      <c r="AG122" s="249">
        <f t="shared" si="11"/>
        <v>0</v>
      </c>
      <c r="AH122" s="249">
        <f t="shared" si="11"/>
        <v>0</v>
      </c>
      <c r="AI122" s="249">
        <f t="shared" si="11"/>
        <v>0</v>
      </c>
      <c r="AJ122" s="249">
        <f t="shared" si="11"/>
        <v>0</v>
      </c>
      <c r="AK122" s="249">
        <f t="shared" si="11"/>
        <v>0</v>
      </c>
      <c r="AL122" s="249">
        <f t="shared" si="11"/>
        <v>0</v>
      </c>
      <c r="AM122" s="212"/>
      <c r="AN122" s="174"/>
      <c r="AO122" s="196"/>
    </row>
    <row r="123" spans="1:41" ht="15" customHeight="1">
      <c r="A123" s="387"/>
      <c r="E123" s="277" t="str">
        <f>A120&amp;".3"</f>
        <v>10.0.3</v>
      </c>
      <c r="F123" s="258" t="s">
        <v>212</v>
      </c>
      <c r="G123" s="248" t="s">
        <v>293</v>
      </c>
      <c r="H123" s="306">
        <f>SUM(I123:AM123)</f>
        <v>0</v>
      </c>
      <c r="I123" s="249">
        <f t="shared" si="9"/>
        <v>0</v>
      </c>
      <c r="J123" s="249">
        <f t="shared" si="9"/>
        <v>0</v>
      </c>
      <c r="K123" s="249">
        <f t="shared" si="9"/>
        <v>0</v>
      </c>
      <c r="L123" s="249">
        <f t="shared" si="9"/>
        <v>0</v>
      </c>
      <c r="M123" s="249">
        <f t="shared" si="9"/>
        <v>0</v>
      </c>
      <c r="N123" s="249">
        <f t="shared" si="9"/>
        <v>0</v>
      </c>
      <c r="O123" s="249">
        <f t="shared" si="9"/>
        <v>0</v>
      </c>
      <c r="P123" s="249">
        <f t="shared" si="9"/>
        <v>0</v>
      </c>
      <c r="Q123" s="249">
        <f t="shared" si="9"/>
        <v>0</v>
      </c>
      <c r="R123" s="249">
        <f t="shared" si="9"/>
        <v>0</v>
      </c>
      <c r="S123" s="249">
        <f t="shared" si="10"/>
        <v>0</v>
      </c>
      <c r="T123" s="249">
        <f t="shared" si="10"/>
        <v>0</v>
      </c>
      <c r="U123" s="249">
        <f t="shared" si="10"/>
        <v>0</v>
      </c>
      <c r="V123" s="249">
        <f t="shared" si="10"/>
        <v>0</v>
      </c>
      <c r="W123" s="249">
        <f t="shared" si="10"/>
        <v>0</v>
      </c>
      <c r="X123" s="249">
        <f t="shared" si="10"/>
        <v>0</v>
      </c>
      <c r="Y123" s="249">
        <f t="shared" si="10"/>
        <v>0</v>
      </c>
      <c r="Z123" s="249">
        <f t="shared" si="10"/>
        <v>0</v>
      </c>
      <c r="AA123" s="249">
        <f t="shared" si="10"/>
        <v>0</v>
      </c>
      <c r="AB123" s="249">
        <f t="shared" si="10"/>
        <v>0</v>
      </c>
      <c r="AC123" s="249">
        <f t="shared" si="11"/>
        <v>0</v>
      </c>
      <c r="AD123" s="249">
        <f t="shared" si="11"/>
        <v>0</v>
      </c>
      <c r="AE123" s="249">
        <f t="shared" si="11"/>
        <v>0</v>
      </c>
      <c r="AF123" s="249">
        <f t="shared" si="11"/>
        <v>0</v>
      </c>
      <c r="AG123" s="249">
        <f t="shared" si="11"/>
        <v>0</v>
      </c>
      <c r="AH123" s="249">
        <f t="shared" si="11"/>
        <v>0</v>
      </c>
      <c r="AI123" s="249">
        <f t="shared" si="11"/>
        <v>0</v>
      </c>
      <c r="AJ123" s="249">
        <f t="shared" si="11"/>
        <v>0</v>
      </c>
      <c r="AK123" s="249">
        <f t="shared" si="11"/>
        <v>0</v>
      </c>
      <c r="AL123" s="249">
        <f t="shared" si="11"/>
        <v>0</v>
      </c>
      <c r="AM123" s="212"/>
      <c r="AN123" s="174"/>
      <c r="AO123" s="196"/>
    </row>
    <row r="124" spans="1:41" ht="15" customHeight="1">
      <c r="A124" s="387"/>
      <c r="E124" s="277" t="str">
        <f>A120&amp;".4"</f>
        <v>10.0.4</v>
      </c>
      <c r="F124" s="258" t="s">
        <v>213</v>
      </c>
      <c r="G124" s="248" t="s">
        <v>293</v>
      </c>
      <c r="H124" s="306">
        <f>SUM(I124:AM124)</f>
        <v>0</v>
      </c>
      <c r="I124" s="249">
        <f t="shared" si="9"/>
        <v>0</v>
      </c>
      <c r="J124" s="249">
        <f t="shared" si="9"/>
        <v>0</v>
      </c>
      <c r="K124" s="249">
        <f t="shared" si="9"/>
        <v>0</v>
      </c>
      <c r="L124" s="249">
        <f t="shared" si="9"/>
        <v>0</v>
      </c>
      <c r="M124" s="249">
        <f t="shared" si="9"/>
        <v>0</v>
      </c>
      <c r="N124" s="249">
        <f t="shared" si="9"/>
        <v>0</v>
      </c>
      <c r="O124" s="249">
        <f t="shared" si="9"/>
        <v>0</v>
      </c>
      <c r="P124" s="249">
        <f t="shared" si="9"/>
        <v>0</v>
      </c>
      <c r="Q124" s="249">
        <f t="shared" si="9"/>
        <v>0</v>
      </c>
      <c r="R124" s="249">
        <f t="shared" si="9"/>
        <v>0</v>
      </c>
      <c r="S124" s="249">
        <f t="shared" si="10"/>
        <v>0</v>
      </c>
      <c r="T124" s="249">
        <f t="shared" si="10"/>
        <v>0</v>
      </c>
      <c r="U124" s="249">
        <f t="shared" si="10"/>
        <v>0</v>
      </c>
      <c r="V124" s="249">
        <f t="shared" si="10"/>
        <v>0</v>
      </c>
      <c r="W124" s="249">
        <f t="shared" si="10"/>
        <v>0</v>
      </c>
      <c r="X124" s="249">
        <f t="shared" si="10"/>
        <v>0</v>
      </c>
      <c r="Y124" s="249">
        <f t="shared" si="10"/>
        <v>0</v>
      </c>
      <c r="Z124" s="249">
        <f t="shared" si="10"/>
        <v>0</v>
      </c>
      <c r="AA124" s="249">
        <f t="shared" si="10"/>
        <v>0</v>
      </c>
      <c r="AB124" s="249">
        <f t="shared" si="10"/>
        <v>0</v>
      </c>
      <c r="AC124" s="249">
        <f t="shared" si="11"/>
        <v>0</v>
      </c>
      <c r="AD124" s="249">
        <f t="shared" si="11"/>
        <v>0</v>
      </c>
      <c r="AE124" s="249">
        <f t="shared" si="11"/>
        <v>0</v>
      </c>
      <c r="AF124" s="249">
        <f t="shared" si="11"/>
        <v>0</v>
      </c>
      <c r="AG124" s="249">
        <f t="shared" si="11"/>
        <v>0</v>
      </c>
      <c r="AH124" s="249">
        <f t="shared" si="11"/>
        <v>0</v>
      </c>
      <c r="AI124" s="249">
        <f t="shared" si="11"/>
        <v>0</v>
      </c>
      <c r="AJ124" s="249">
        <f t="shared" si="11"/>
        <v>0</v>
      </c>
      <c r="AK124" s="249">
        <f t="shared" si="11"/>
        <v>0</v>
      </c>
      <c r="AL124" s="249">
        <f t="shared" si="11"/>
        <v>0</v>
      </c>
      <c r="AM124" s="212"/>
      <c r="AN124" s="174"/>
      <c r="AO124" s="196"/>
    </row>
    <row r="125" spans="1:41" ht="15" hidden="1" customHeight="1">
      <c r="A125" s="387" t="s">
        <v>432</v>
      </c>
      <c r="E125" s="246" t="str">
        <f>A125</f>
        <v>10.0</v>
      </c>
      <c r="F125" s="283"/>
      <c r="G125" s="248" t="s">
        <v>293</v>
      </c>
      <c r="H125" s="306">
        <f t="shared" ref="H125:Q125" si="12">SUM(H126:H129)</f>
        <v>0</v>
      </c>
      <c r="I125" s="249">
        <f t="shared" si="12"/>
        <v>0</v>
      </c>
      <c r="J125" s="249">
        <f t="shared" si="12"/>
        <v>0</v>
      </c>
      <c r="K125" s="249">
        <f t="shared" si="12"/>
        <v>0</v>
      </c>
      <c r="L125" s="249">
        <f t="shared" si="12"/>
        <v>0</v>
      </c>
      <c r="M125" s="249">
        <f t="shared" si="12"/>
        <v>0</v>
      </c>
      <c r="N125" s="249">
        <f t="shared" si="12"/>
        <v>0</v>
      </c>
      <c r="O125" s="249">
        <f t="shared" si="12"/>
        <v>0</v>
      </c>
      <c r="P125" s="249">
        <f t="shared" si="12"/>
        <v>0</v>
      </c>
      <c r="Q125" s="249">
        <f t="shared" si="12"/>
        <v>0</v>
      </c>
      <c r="R125" s="249">
        <f t="shared" ref="R125:AL125" si="13">SUM(R126:R129)</f>
        <v>0</v>
      </c>
      <c r="S125" s="249">
        <f t="shared" si="13"/>
        <v>0</v>
      </c>
      <c r="T125" s="249">
        <f t="shared" si="13"/>
        <v>0</v>
      </c>
      <c r="U125" s="249">
        <f t="shared" si="13"/>
        <v>0</v>
      </c>
      <c r="V125" s="249">
        <f t="shared" si="13"/>
        <v>0</v>
      </c>
      <c r="W125" s="249">
        <f t="shared" si="13"/>
        <v>0</v>
      </c>
      <c r="X125" s="249">
        <f t="shared" si="13"/>
        <v>0</v>
      </c>
      <c r="Y125" s="249">
        <f t="shared" si="13"/>
        <v>0</v>
      </c>
      <c r="Z125" s="249">
        <f t="shared" si="13"/>
        <v>0</v>
      </c>
      <c r="AA125" s="249">
        <f t="shared" si="13"/>
        <v>0</v>
      </c>
      <c r="AB125" s="249">
        <f t="shared" si="13"/>
        <v>0</v>
      </c>
      <c r="AC125" s="249">
        <f t="shared" si="13"/>
        <v>0</v>
      </c>
      <c r="AD125" s="249">
        <f t="shared" si="13"/>
        <v>0</v>
      </c>
      <c r="AE125" s="249">
        <f t="shared" si="13"/>
        <v>0</v>
      </c>
      <c r="AF125" s="249">
        <f t="shared" si="13"/>
        <v>0</v>
      </c>
      <c r="AG125" s="249">
        <f t="shared" si="13"/>
        <v>0</v>
      </c>
      <c r="AH125" s="249">
        <f t="shared" si="13"/>
        <v>0</v>
      </c>
      <c r="AI125" s="249">
        <f t="shared" si="13"/>
        <v>0</v>
      </c>
      <c r="AJ125" s="249">
        <f t="shared" si="13"/>
        <v>0</v>
      </c>
      <c r="AK125" s="249">
        <f t="shared" si="13"/>
        <v>0</v>
      </c>
      <c r="AL125" s="249">
        <f t="shared" si="13"/>
        <v>0</v>
      </c>
      <c r="AM125" s="212"/>
      <c r="AN125" s="174"/>
      <c r="AO125" s="196"/>
    </row>
    <row r="126" spans="1:41" ht="15" hidden="1" customHeight="1">
      <c r="A126" s="387"/>
      <c r="E126" s="277" t="str">
        <f>A125&amp;".1"</f>
        <v>10.0.1</v>
      </c>
      <c r="F126" s="258" t="s">
        <v>210</v>
      </c>
      <c r="G126" s="248" t="s">
        <v>293</v>
      </c>
      <c r="H126" s="249">
        <f>SUM(I126:AM126)</f>
        <v>0</v>
      </c>
      <c r="I126" s="257"/>
      <c r="J126" s="257"/>
      <c r="K126" s="257"/>
      <c r="L126" s="257"/>
      <c r="M126" s="257"/>
      <c r="N126" s="257"/>
      <c r="O126" s="257"/>
      <c r="P126" s="257"/>
      <c r="Q126" s="257"/>
      <c r="R126" s="257"/>
      <c r="S126" s="257"/>
      <c r="T126" s="257"/>
      <c r="U126" s="257"/>
      <c r="V126" s="257"/>
      <c r="W126" s="257"/>
      <c r="X126" s="257"/>
      <c r="Y126" s="257"/>
      <c r="Z126" s="257"/>
      <c r="AA126" s="257"/>
      <c r="AB126" s="257"/>
      <c r="AC126" s="257"/>
      <c r="AD126" s="257"/>
      <c r="AE126" s="257"/>
      <c r="AF126" s="257"/>
      <c r="AG126" s="257"/>
      <c r="AH126" s="257"/>
      <c r="AI126" s="257"/>
      <c r="AJ126" s="257"/>
      <c r="AK126" s="257"/>
      <c r="AL126" s="257"/>
      <c r="AM126" s="212"/>
      <c r="AN126" s="174"/>
      <c r="AO126" s="196"/>
    </row>
    <row r="127" spans="1:41" ht="15" hidden="1" customHeight="1">
      <c r="A127" s="387"/>
      <c r="E127" s="277" t="str">
        <f>A125&amp;".2"</f>
        <v>10.0.2</v>
      </c>
      <c r="F127" s="258" t="s">
        <v>211</v>
      </c>
      <c r="G127" s="248" t="s">
        <v>293</v>
      </c>
      <c r="H127" s="249">
        <f>SUM(I127:AM127)</f>
        <v>0</v>
      </c>
      <c r="I127" s="257"/>
      <c r="J127" s="257"/>
      <c r="K127" s="257"/>
      <c r="L127" s="257"/>
      <c r="M127" s="257"/>
      <c r="N127" s="257"/>
      <c r="O127" s="257"/>
      <c r="P127" s="257"/>
      <c r="Q127" s="257"/>
      <c r="R127" s="257"/>
      <c r="S127" s="257"/>
      <c r="T127" s="257"/>
      <c r="U127" s="257"/>
      <c r="V127" s="257"/>
      <c r="W127" s="257"/>
      <c r="X127" s="257"/>
      <c r="Y127" s="257"/>
      <c r="Z127" s="257"/>
      <c r="AA127" s="257"/>
      <c r="AB127" s="257"/>
      <c r="AC127" s="257"/>
      <c r="AD127" s="257"/>
      <c r="AE127" s="257"/>
      <c r="AF127" s="257"/>
      <c r="AG127" s="257"/>
      <c r="AH127" s="257"/>
      <c r="AI127" s="257"/>
      <c r="AJ127" s="257"/>
      <c r="AK127" s="257"/>
      <c r="AL127" s="257"/>
      <c r="AM127" s="212"/>
      <c r="AN127" s="174"/>
      <c r="AO127" s="196"/>
    </row>
    <row r="128" spans="1:41" ht="15" hidden="1" customHeight="1">
      <c r="A128" s="387"/>
      <c r="E128" s="277" t="str">
        <f>A125&amp;".3"</f>
        <v>10.0.3</v>
      </c>
      <c r="F128" s="284" t="s">
        <v>212</v>
      </c>
      <c r="G128" s="248" t="s">
        <v>293</v>
      </c>
      <c r="H128" s="249">
        <f>SUM(I128:AM128)</f>
        <v>0</v>
      </c>
      <c r="I128" s="257"/>
      <c r="J128" s="257"/>
      <c r="K128" s="257"/>
      <c r="L128" s="257"/>
      <c r="M128" s="257"/>
      <c r="N128" s="257"/>
      <c r="O128" s="257"/>
      <c r="P128" s="257"/>
      <c r="Q128" s="257"/>
      <c r="R128" s="257"/>
      <c r="S128" s="257"/>
      <c r="T128" s="257"/>
      <c r="U128" s="257"/>
      <c r="V128" s="257"/>
      <c r="W128" s="257"/>
      <c r="X128" s="257"/>
      <c r="Y128" s="257"/>
      <c r="Z128" s="257"/>
      <c r="AA128" s="257"/>
      <c r="AB128" s="257"/>
      <c r="AC128" s="257"/>
      <c r="AD128" s="257"/>
      <c r="AE128" s="257"/>
      <c r="AF128" s="257"/>
      <c r="AG128" s="257"/>
      <c r="AH128" s="257"/>
      <c r="AI128" s="257"/>
      <c r="AJ128" s="257"/>
      <c r="AK128" s="257"/>
      <c r="AL128" s="257"/>
      <c r="AM128" s="212"/>
      <c r="AN128" s="174"/>
      <c r="AO128" s="196"/>
    </row>
    <row r="129" spans="1:41" ht="15" hidden="1" customHeight="1">
      <c r="A129" s="387"/>
      <c r="E129" s="277" t="str">
        <f>A125&amp;".4"</f>
        <v>10.0.4</v>
      </c>
      <c r="F129" s="258" t="s">
        <v>213</v>
      </c>
      <c r="G129" s="248" t="s">
        <v>293</v>
      </c>
      <c r="H129" s="249">
        <f>SUM(I129:AM129)</f>
        <v>0</v>
      </c>
      <c r="I129" s="257"/>
      <c r="J129" s="257"/>
      <c r="K129" s="257"/>
      <c r="L129" s="257"/>
      <c r="M129" s="257"/>
      <c r="N129" s="257"/>
      <c r="O129" s="257"/>
      <c r="P129" s="257"/>
      <c r="Q129" s="257"/>
      <c r="R129" s="257"/>
      <c r="S129" s="257"/>
      <c r="T129" s="257"/>
      <c r="U129" s="257"/>
      <c r="V129" s="257"/>
      <c r="W129" s="257"/>
      <c r="X129" s="257"/>
      <c r="Y129" s="257"/>
      <c r="Z129" s="257"/>
      <c r="AA129" s="257"/>
      <c r="AB129" s="257"/>
      <c r="AC129" s="257"/>
      <c r="AD129" s="257"/>
      <c r="AE129" s="257"/>
      <c r="AF129" s="257"/>
      <c r="AG129" s="257"/>
      <c r="AH129" s="257"/>
      <c r="AI129" s="257"/>
      <c r="AJ129" s="257"/>
      <c r="AK129" s="257"/>
      <c r="AL129" s="257"/>
      <c r="AM129" s="212"/>
      <c r="AN129" s="174"/>
      <c r="AO129" s="196"/>
    </row>
    <row r="130" spans="1:41" ht="15" customHeight="1">
      <c r="A130" s="387" t="s">
        <v>543</v>
      </c>
      <c r="D130" s="73"/>
      <c r="E130" s="246" t="str">
        <f>A130</f>
        <v>10.1</v>
      </c>
      <c r="F130" s="283" t="s">
        <v>429</v>
      </c>
      <c r="G130" s="279" t="s">
        <v>293</v>
      </c>
      <c r="H130" s="306">
        <f t="shared" ref="H130:Q130" si="14">SUM(H131:H134)</f>
        <v>0</v>
      </c>
      <c r="I130" s="249">
        <f t="shared" si="14"/>
        <v>0</v>
      </c>
      <c r="J130" s="249">
        <f t="shared" si="14"/>
        <v>0</v>
      </c>
      <c r="K130" s="249">
        <f t="shared" si="14"/>
        <v>0</v>
      </c>
      <c r="L130" s="249">
        <f t="shared" si="14"/>
        <v>0</v>
      </c>
      <c r="M130" s="249">
        <f t="shared" si="14"/>
        <v>0</v>
      </c>
      <c r="N130" s="249">
        <f t="shared" si="14"/>
        <v>0</v>
      </c>
      <c r="O130" s="249">
        <f t="shared" si="14"/>
        <v>0</v>
      </c>
      <c r="P130" s="249">
        <f t="shared" si="14"/>
        <v>0</v>
      </c>
      <c r="Q130" s="249">
        <f t="shared" si="14"/>
        <v>0</v>
      </c>
      <c r="R130" s="249">
        <f t="shared" ref="R130:AL130" si="15">SUM(R131:R134)</f>
        <v>0</v>
      </c>
      <c r="S130" s="249">
        <f t="shared" si="15"/>
        <v>0</v>
      </c>
      <c r="T130" s="249">
        <f t="shared" si="15"/>
        <v>0</v>
      </c>
      <c r="U130" s="249">
        <f t="shared" si="15"/>
        <v>0</v>
      </c>
      <c r="V130" s="249">
        <f t="shared" si="15"/>
        <v>0</v>
      </c>
      <c r="W130" s="249">
        <f t="shared" si="15"/>
        <v>0</v>
      </c>
      <c r="X130" s="249">
        <f t="shared" si="15"/>
        <v>0</v>
      </c>
      <c r="Y130" s="249">
        <f t="shared" si="15"/>
        <v>0</v>
      </c>
      <c r="Z130" s="249">
        <f t="shared" si="15"/>
        <v>0</v>
      </c>
      <c r="AA130" s="249">
        <f t="shared" si="15"/>
        <v>0</v>
      </c>
      <c r="AB130" s="249">
        <f t="shared" si="15"/>
        <v>0</v>
      </c>
      <c r="AC130" s="249">
        <f t="shared" si="15"/>
        <v>0</v>
      </c>
      <c r="AD130" s="249">
        <f t="shared" si="15"/>
        <v>0</v>
      </c>
      <c r="AE130" s="249">
        <f t="shared" si="15"/>
        <v>0</v>
      </c>
      <c r="AF130" s="249">
        <f t="shared" si="15"/>
        <v>0</v>
      </c>
      <c r="AG130" s="249">
        <f t="shared" si="15"/>
        <v>0</v>
      </c>
      <c r="AH130" s="249">
        <f t="shared" si="15"/>
        <v>0</v>
      </c>
      <c r="AI130" s="249">
        <f t="shared" si="15"/>
        <v>0</v>
      </c>
      <c r="AJ130" s="249">
        <f t="shared" si="15"/>
        <v>0</v>
      </c>
      <c r="AK130" s="249">
        <f t="shared" si="15"/>
        <v>0</v>
      </c>
      <c r="AL130" s="249">
        <f t="shared" si="15"/>
        <v>0</v>
      </c>
      <c r="AM130" s="212"/>
      <c r="AN130" s="174"/>
      <c r="AO130" s="196"/>
    </row>
    <row r="131" spans="1:41">
      <c r="A131" s="387"/>
      <c r="E131" s="277" t="str">
        <f>A130&amp;".1"</f>
        <v>10.1.1</v>
      </c>
      <c r="F131" s="284" t="s">
        <v>210</v>
      </c>
      <c r="G131" s="279" t="s">
        <v>293</v>
      </c>
      <c r="H131" s="249">
        <f>SUM(I131:AM131)</f>
        <v>0</v>
      </c>
      <c r="I131" s="257"/>
      <c r="J131" s="257"/>
      <c r="K131" s="257"/>
      <c r="L131" s="257"/>
      <c r="M131" s="257"/>
      <c r="N131" s="257"/>
      <c r="O131" s="257"/>
      <c r="P131" s="257"/>
      <c r="Q131" s="257"/>
      <c r="R131" s="257"/>
      <c r="S131" s="257"/>
      <c r="T131" s="257"/>
      <c r="U131" s="257"/>
      <c r="V131" s="257"/>
      <c r="W131" s="257"/>
      <c r="X131" s="257"/>
      <c r="Y131" s="257"/>
      <c r="Z131" s="257"/>
      <c r="AA131" s="257"/>
      <c r="AB131" s="257"/>
      <c r="AC131" s="257"/>
      <c r="AD131" s="257"/>
      <c r="AE131" s="257"/>
      <c r="AF131" s="257"/>
      <c r="AG131" s="257"/>
      <c r="AH131" s="257"/>
      <c r="AI131" s="257"/>
      <c r="AJ131" s="257"/>
      <c r="AK131" s="257"/>
      <c r="AL131" s="257"/>
      <c r="AM131" s="212"/>
      <c r="AN131" s="174"/>
      <c r="AO131" s="196"/>
    </row>
    <row r="132" spans="1:41">
      <c r="A132" s="387"/>
      <c r="E132" s="277" t="str">
        <f>A130&amp;".2"</f>
        <v>10.1.2</v>
      </c>
      <c r="F132" s="284" t="s">
        <v>211</v>
      </c>
      <c r="G132" s="279" t="s">
        <v>293</v>
      </c>
      <c r="H132" s="249">
        <f>SUM(I132:AM132)</f>
        <v>0</v>
      </c>
      <c r="I132" s="257"/>
      <c r="J132" s="257"/>
      <c r="K132" s="257"/>
      <c r="L132" s="257"/>
      <c r="M132" s="257"/>
      <c r="N132" s="257"/>
      <c r="O132" s="257"/>
      <c r="P132" s="257"/>
      <c r="Q132" s="257"/>
      <c r="R132" s="257"/>
      <c r="S132" s="257"/>
      <c r="T132" s="257"/>
      <c r="U132" s="257"/>
      <c r="V132" s="257"/>
      <c r="W132" s="257"/>
      <c r="X132" s="257"/>
      <c r="Y132" s="257"/>
      <c r="Z132" s="257"/>
      <c r="AA132" s="257"/>
      <c r="AB132" s="257"/>
      <c r="AC132" s="257"/>
      <c r="AD132" s="257"/>
      <c r="AE132" s="257"/>
      <c r="AF132" s="257"/>
      <c r="AG132" s="257"/>
      <c r="AH132" s="257"/>
      <c r="AI132" s="257"/>
      <c r="AJ132" s="257"/>
      <c r="AK132" s="257"/>
      <c r="AL132" s="257"/>
      <c r="AM132" s="212"/>
      <c r="AN132" s="174"/>
      <c r="AO132" s="196"/>
    </row>
    <row r="133" spans="1:41">
      <c r="A133" s="387"/>
      <c r="E133" s="277" t="str">
        <f>A130&amp;".3"</f>
        <v>10.1.3</v>
      </c>
      <c r="F133" s="284" t="s">
        <v>212</v>
      </c>
      <c r="G133" s="279" t="s">
        <v>293</v>
      </c>
      <c r="H133" s="249">
        <f>SUM(I133:AM133)</f>
        <v>0</v>
      </c>
      <c r="I133" s="257"/>
      <c r="J133" s="257"/>
      <c r="K133" s="257"/>
      <c r="L133" s="257"/>
      <c r="M133" s="257"/>
      <c r="N133" s="257"/>
      <c r="O133" s="257"/>
      <c r="P133" s="257"/>
      <c r="Q133" s="257"/>
      <c r="R133" s="257"/>
      <c r="S133" s="257"/>
      <c r="T133" s="257"/>
      <c r="U133" s="257"/>
      <c r="V133" s="257"/>
      <c r="W133" s="257"/>
      <c r="X133" s="257"/>
      <c r="Y133" s="257"/>
      <c r="Z133" s="257"/>
      <c r="AA133" s="257"/>
      <c r="AB133" s="257"/>
      <c r="AC133" s="257"/>
      <c r="AD133" s="257"/>
      <c r="AE133" s="257"/>
      <c r="AF133" s="257"/>
      <c r="AG133" s="257"/>
      <c r="AH133" s="257"/>
      <c r="AI133" s="257"/>
      <c r="AJ133" s="257"/>
      <c r="AK133" s="257"/>
      <c r="AL133" s="257"/>
      <c r="AM133" s="212"/>
      <c r="AN133" s="174"/>
      <c r="AO133" s="196"/>
    </row>
    <row r="134" spans="1:41">
      <c r="A134" s="387"/>
      <c r="E134" s="277" t="str">
        <f>A130&amp;".4"</f>
        <v>10.1.4</v>
      </c>
      <c r="F134" s="284" t="s">
        <v>213</v>
      </c>
      <c r="G134" s="279" t="s">
        <v>293</v>
      </c>
      <c r="H134" s="249">
        <f>SUM(I134:AM134)</f>
        <v>0</v>
      </c>
      <c r="I134" s="257"/>
      <c r="J134" s="257"/>
      <c r="K134" s="257"/>
      <c r="L134" s="257"/>
      <c r="M134" s="257"/>
      <c r="N134" s="257"/>
      <c r="O134" s="257"/>
      <c r="P134" s="257"/>
      <c r="Q134" s="257"/>
      <c r="R134" s="257"/>
      <c r="S134" s="257"/>
      <c r="T134" s="257"/>
      <c r="U134" s="257"/>
      <c r="V134" s="257"/>
      <c r="W134" s="257"/>
      <c r="X134" s="257"/>
      <c r="Y134" s="257"/>
      <c r="Z134" s="257"/>
      <c r="AA134" s="257"/>
      <c r="AB134" s="257"/>
      <c r="AC134" s="257"/>
      <c r="AD134" s="257"/>
      <c r="AE134" s="257"/>
      <c r="AF134" s="257"/>
      <c r="AG134" s="257"/>
      <c r="AH134" s="257"/>
      <c r="AI134" s="257"/>
      <c r="AJ134" s="257"/>
      <c r="AK134" s="257"/>
      <c r="AL134" s="257"/>
      <c r="AM134" s="212"/>
      <c r="AN134" s="174"/>
      <c r="AO134" s="196"/>
    </row>
    <row r="135" spans="1:41" ht="15" customHeight="1">
      <c r="A135" s="387" t="s">
        <v>544</v>
      </c>
      <c r="D135" s="73" t="s">
        <v>1470</v>
      </c>
      <c r="E135" s="246" t="str">
        <f>A135</f>
        <v>10.2</v>
      </c>
      <c r="F135" s="283" t="s">
        <v>427</v>
      </c>
      <c r="G135" s="317" t="s">
        <v>293</v>
      </c>
      <c r="H135" s="306">
        <f t="shared" ref="H135:Q135" si="16">SUM(H136:H139)</f>
        <v>0</v>
      </c>
      <c r="I135" s="249">
        <f t="shared" si="16"/>
        <v>0</v>
      </c>
      <c r="J135" s="249">
        <f t="shared" si="16"/>
        <v>0</v>
      </c>
      <c r="K135" s="249">
        <f t="shared" si="16"/>
        <v>0</v>
      </c>
      <c r="L135" s="249">
        <f t="shared" si="16"/>
        <v>0</v>
      </c>
      <c r="M135" s="249">
        <f t="shared" si="16"/>
        <v>0</v>
      </c>
      <c r="N135" s="249">
        <f t="shared" si="16"/>
        <v>0</v>
      </c>
      <c r="O135" s="249">
        <f t="shared" si="16"/>
        <v>0</v>
      </c>
      <c r="P135" s="249">
        <f t="shared" si="16"/>
        <v>0</v>
      </c>
      <c r="Q135" s="249">
        <f t="shared" si="16"/>
        <v>0</v>
      </c>
      <c r="R135" s="249">
        <f t="shared" ref="R135:AL135" si="17">SUM(R136:R139)</f>
        <v>0</v>
      </c>
      <c r="S135" s="249">
        <f t="shared" si="17"/>
        <v>0</v>
      </c>
      <c r="T135" s="249">
        <f t="shared" si="17"/>
        <v>0</v>
      </c>
      <c r="U135" s="249">
        <f t="shared" si="17"/>
        <v>0</v>
      </c>
      <c r="V135" s="249">
        <f t="shared" si="17"/>
        <v>0</v>
      </c>
      <c r="W135" s="249">
        <f t="shared" si="17"/>
        <v>0</v>
      </c>
      <c r="X135" s="249">
        <f t="shared" si="17"/>
        <v>0</v>
      </c>
      <c r="Y135" s="249">
        <f t="shared" si="17"/>
        <v>0</v>
      </c>
      <c r="Z135" s="249">
        <f t="shared" si="17"/>
        <v>0</v>
      </c>
      <c r="AA135" s="249">
        <f t="shared" si="17"/>
        <v>0</v>
      </c>
      <c r="AB135" s="249">
        <f t="shared" si="17"/>
        <v>0</v>
      </c>
      <c r="AC135" s="249">
        <f t="shared" si="17"/>
        <v>0</v>
      </c>
      <c r="AD135" s="249">
        <f t="shared" si="17"/>
        <v>0</v>
      </c>
      <c r="AE135" s="249">
        <f t="shared" si="17"/>
        <v>0</v>
      </c>
      <c r="AF135" s="249">
        <f t="shared" si="17"/>
        <v>0</v>
      </c>
      <c r="AG135" s="249">
        <f t="shared" si="17"/>
        <v>0</v>
      </c>
      <c r="AH135" s="249">
        <f t="shared" si="17"/>
        <v>0</v>
      </c>
      <c r="AI135" s="249">
        <f t="shared" si="17"/>
        <v>0</v>
      </c>
      <c r="AJ135" s="249">
        <f t="shared" si="17"/>
        <v>0</v>
      </c>
      <c r="AK135" s="249">
        <f t="shared" si="17"/>
        <v>0</v>
      </c>
      <c r="AL135" s="249">
        <f t="shared" si="17"/>
        <v>0</v>
      </c>
      <c r="AM135" s="212"/>
      <c r="AN135" s="174"/>
      <c r="AO135" s="196"/>
    </row>
    <row r="136" spans="1:41">
      <c r="A136" s="387"/>
      <c r="E136" s="277" t="str">
        <f>A135&amp;".1"</f>
        <v>10.2.1</v>
      </c>
      <c r="F136" s="284" t="s">
        <v>210</v>
      </c>
      <c r="G136" s="317" t="s">
        <v>293</v>
      </c>
      <c r="H136" s="249">
        <f>SUM(I136:AM136)</f>
        <v>0</v>
      </c>
      <c r="I136" s="257"/>
      <c r="J136" s="257"/>
      <c r="K136" s="257"/>
      <c r="L136" s="257"/>
      <c r="M136" s="257"/>
      <c r="N136" s="257"/>
      <c r="O136" s="257"/>
      <c r="P136" s="257"/>
      <c r="Q136" s="257"/>
      <c r="R136" s="257"/>
      <c r="S136" s="257"/>
      <c r="T136" s="257"/>
      <c r="U136" s="257"/>
      <c r="V136" s="257"/>
      <c r="W136" s="257"/>
      <c r="X136" s="257"/>
      <c r="Y136" s="257"/>
      <c r="Z136" s="257"/>
      <c r="AA136" s="257"/>
      <c r="AB136" s="257"/>
      <c r="AC136" s="257"/>
      <c r="AD136" s="257"/>
      <c r="AE136" s="257"/>
      <c r="AF136" s="257"/>
      <c r="AG136" s="257"/>
      <c r="AH136" s="257"/>
      <c r="AI136" s="257"/>
      <c r="AJ136" s="257"/>
      <c r="AK136" s="257"/>
      <c r="AL136" s="257"/>
      <c r="AM136" s="212"/>
      <c r="AN136" s="174"/>
      <c r="AO136" s="196"/>
    </row>
    <row r="137" spans="1:41">
      <c r="A137" s="387"/>
      <c r="E137" s="277" t="str">
        <f>A135&amp;".2"</f>
        <v>10.2.2</v>
      </c>
      <c r="F137" s="284" t="s">
        <v>211</v>
      </c>
      <c r="G137" s="317" t="s">
        <v>293</v>
      </c>
      <c r="H137" s="249">
        <f>SUM(I137:AM137)</f>
        <v>0</v>
      </c>
      <c r="I137" s="257"/>
      <c r="J137" s="257"/>
      <c r="K137" s="257"/>
      <c r="L137" s="257"/>
      <c r="M137" s="257"/>
      <c r="N137" s="257"/>
      <c r="O137" s="257"/>
      <c r="P137" s="257"/>
      <c r="Q137" s="257"/>
      <c r="R137" s="257"/>
      <c r="S137" s="257"/>
      <c r="T137" s="257"/>
      <c r="U137" s="257"/>
      <c r="V137" s="257"/>
      <c r="W137" s="257"/>
      <c r="X137" s="257"/>
      <c r="Y137" s="257"/>
      <c r="Z137" s="257"/>
      <c r="AA137" s="257"/>
      <c r="AB137" s="257"/>
      <c r="AC137" s="257"/>
      <c r="AD137" s="257"/>
      <c r="AE137" s="257"/>
      <c r="AF137" s="257"/>
      <c r="AG137" s="257"/>
      <c r="AH137" s="257"/>
      <c r="AI137" s="257"/>
      <c r="AJ137" s="257"/>
      <c r="AK137" s="257"/>
      <c r="AL137" s="257"/>
      <c r="AM137" s="212"/>
      <c r="AN137" s="174"/>
      <c r="AO137" s="196"/>
    </row>
    <row r="138" spans="1:41">
      <c r="A138" s="387"/>
      <c r="E138" s="277" t="str">
        <f>A135&amp;".3"</f>
        <v>10.2.3</v>
      </c>
      <c r="F138" s="284" t="s">
        <v>212</v>
      </c>
      <c r="G138" s="317" t="s">
        <v>293</v>
      </c>
      <c r="H138" s="249">
        <f>SUM(I138:AM138)</f>
        <v>0</v>
      </c>
      <c r="I138" s="257"/>
      <c r="J138" s="257"/>
      <c r="K138" s="257"/>
      <c r="L138" s="257"/>
      <c r="M138" s="257"/>
      <c r="N138" s="257"/>
      <c r="O138" s="257"/>
      <c r="P138" s="257"/>
      <c r="Q138" s="257"/>
      <c r="R138" s="257"/>
      <c r="S138" s="257"/>
      <c r="T138" s="257"/>
      <c r="U138" s="257"/>
      <c r="V138" s="257"/>
      <c r="W138" s="257"/>
      <c r="X138" s="257"/>
      <c r="Y138" s="257"/>
      <c r="Z138" s="257"/>
      <c r="AA138" s="257"/>
      <c r="AB138" s="257"/>
      <c r="AC138" s="257"/>
      <c r="AD138" s="257"/>
      <c r="AE138" s="257"/>
      <c r="AF138" s="257"/>
      <c r="AG138" s="257"/>
      <c r="AH138" s="257"/>
      <c r="AI138" s="257"/>
      <c r="AJ138" s="257"/>
      <c r="AK138" s="257"/>
      <c r="AL138" s="257"/>
      <c r="AM138" s="212"/>
      <c r="AN138" s="174"/>
      <c r="AO138" s="196"/>
    </row>
    <row r="139" spans="1:41">
      <c r="A139" s="387"/>
      <c r="E139" s="277" t="str">
        <f>A135&amp;".4"</f>
        <v>10.2.4</v>
      </c>
      <c r="F139" s="284" t="s">
        <v>213</v>
      </c>
      <c r="G139" s="317" t="s">
        <v>293</v>
      </c>
      <c r="H139" s="249">
        <f>SUM(I139:AM139)</f>
        <v>0</v>
      </c>
      <c r="I139" s="257"/>
      <c r="J139" s="257"/>
      <c r="K139" s="257"/>
      <c r="L139" s="257"/>
      <c r="M139" s="257"/>
      <c r="N139" s="257"/>
      <c r="O139" s="257"/>
      <c r="P139" s="257"/>
      <c r="Q139" s="257"/>
      <c r="R139" s="257"/>
      <c r="S139" s="257"/>
      <c r="T139" s="257"/>
      <c r="U139" s="257"/>
      <c r="V139" s="257"/>
      <c r="W139" s="257"/>
      <c r="X139" s="257"/>
      <c r="Y139" s="257"/>
      <c r="Z139" s="257"/>
      <c r="AA139" s="257"/>
      <c r="AB139" s="257"/>
      <c r="AC139" s="257"/>
      <c r="AD139" s="257"/>
      <c r="AE139" s="257"/>
      <c r="AF139" s="257"/>
      <c r="AG139" s="257"/>
      <c r="AH139" s="257"/>
      <c r="AI139" s="257"/>
      <c r="AJ139" s="257"/>
      <c r="AK139" s="257"/>
      <c r="AL139" s="257"/>
      <c r="AM139" s="212"/>
      <c r="AN139" s="174"/>
      <c r="AO139" s="196"/>
    </row>
    <row r="140" spans="1:41" ht="15" customHeight="1">
      <c r="A140" s="387" t="s">
        <v>1554</v>
      </c>
      <c r="D140" s="73" t="s">
        <v>1470</v>
      </c>
      <c r="E140" s="246" t="str">
        <f>A140</f>
        <v>10.3</v>
      </c>
      <c r="F140" s="283" t="s">
        <v>430</v>
      </c>
      <c r="G140" s="317" t="s">
        <v>293</v>
      </c>
      <c r="H140" s="306">
        <f t="shared" ref="H140:AL140" si="18">SUM(H141:H144)</f>
        <v>0</v>
      </c>
      <c r="I140" s="249">
        <f t="shared" si="18"/>
        <v>0</v>
      </c>
      <c r="J140" s="249">
        <f t="shared" si="18"/>
        <v>0</v>
      </c>
      <c r="K140" s="249">
        <f t="shared" si="18"/>
        <v>0</v>
      </c>
      <c r="L140" s="249">
        <f t="shared" si="18"/>
        <v>0</v>
      </c>
      <c r="M140" s="249">
        <f t="shared" si="18"/>
        <v>0</v>
      </c>
      <c r="N140" s="249">
        <f t="shared" si="18"/>
        <v>0</v>
      </c>
      <c r="O140" s="249">
        <f t="shared" si="18"/>
        <v>0</v>
      </c>
      <c r="P140" s="249">
        <f t="shared" si="18"/>
        <v>0</v>
      </c>
      <c r="Q140" s="249">
        <f t="shared" si="18"/>
        <v>0</v>
      </c>
      <c r="R140" s="249">
        <f t="shared" si="18"/>
        <v>0</v>
      </c>
      <c r="S140" s="249">
        <f t="shared" si="18"/>
        <v>0</v>
      </c>
      <c r="T140" s="249">
        <f t="shared" si="18"/>
        <v>0</v>
      </c>
      <c r="U140" s="249">
        <f t="shared" si="18"/>
        <v>0</v>
      </c>
      <c r="V140" s="249">
        <f t="shared" si="18"/>
        <v>0</v>
      </c>
      <c r="W140" s="249">
        <f t="shared" si="18"/>
        <v>0</v>
      </c>
      <c r="X140" s="249">
        <f t="shared" si="18"/>
        <v>0</v>
      </c>
      <c r="Y140" s="249">
        <f t="shared" si="18"/>
        <v>0</v>
      </c>
      <c r="Z140" s="249">
        <f t="shared" si="18"/>
        <v>0</v>
      </c>
      <c r="AA140" s="249">
        <f t="shared" si="18"/>
        <v>0</v>
      </c>
      <c r="AB140" s="249">
        <f t="shared" si="18"/>
        <v>0</v>
      </c>
      <c r="AC140" s="249">
        <f t="shared" si="18"/>
        <v>0</v>
      </c>
      <c r="AD140" s="249">
        <f t="shared" si="18"/>
        <v>0</v>
      </c>
      <c r="AE140" s="249">
        <f t="shared" si="18"/>
        <v>0</v>
      </c>
      <c r="AF140" s="249">
        <f t="shared" si="18"/>
        <v>0</v>
      </c>
      <c r="AG140" s="249">
        <f t="shared" si="18"/>
        <v>0</v>
      </c>
      <c r="AH140" s="249">
        <f t="shared" si="18"/>
        <v>0</v>
      </c>
      <c r="AI140" s="249">
        <f t="shared" si="18"/>
        <v>0</v>
      </c>
      <c r="AJ140" s="249">
        <f t="shared" si="18"/>
        <v>0</v>
      </c>
      <c r="AK140" s="249">
        <f t="shared" si="18"/>
        <v>0</v>
      </c>
      <c r="AL140" s="249">
        <f t="shared" si="18"/>
        <v>0</v>
      </c>
      <c r="AM140" s="212"/>
      <c r="AN140" s="174"/>
      <c r="AO140" s="196"/>
    </row>
    <row r="141" spans="1:41">
      <c r="A141" s="387"/>
      <c r="E141" s="277" t="str">
        <f>A140&amp;".1"</f>
        <v>10.3.1</v>
      </c>
      <c r="F141" s="284" t="s">
        <v>210</v>
      </c>
      <c r="G141" s="317" t="s">
        <v>293</v>
      </c>
      <c r="H141" s="249">
        <f>SUM(I141:AM141)</f>
        <v>0</v>
      </c>
      <c r="I141" s="257"/>
      <c r="J141" s="257"/>
      <c r="K141" s="257"/>
      <c r="L141" s="257"/>
      <c r="M141" s="257"/>
      <c r="N141" s="257"/>
      <c r="O141" s="257"/>
      <c r="P141" s="257"/>
      <c r="Q141" s="257"/>
      <c r="R141" s="257"/>
      <c r="S141" s="257"/>
      <c r="T141" s="257"/>
      <c r="U141" s="257"/>
      <c r="V141" s="257"/>
      <c r="W141" s="257"/>
      <c r="X141" s="257"/>
      <c r="Y141" s="257"/>
      <c r="Z141" s="257"/>
      <c r="AA141" s="257"/>
      <c r="AB141" s="257"/>
      <c r="AC141" s="257"/>
      <c r="AD141" s="257"/>
      <c r="AE141" s="257"/>
      <c r="AF141" s="257"/>
      <c r="AG141" s="257"/>
      <c r="AH141" s="257"/>
      <c r="AI141" s="257"/>
      <c r="AJ141" s="257"/>
      <c r="AK141" s="257"/>
      <c r="AL141" s="257"/>
      <c r="AM141" s="212"/>
      <c r="AN141" s="174"/>
      <c r="AO141" s="196"/>
    </row>
    <row r="142" spans="1:41">
      <c r="A142" s="387"/>
      <c r="E142" s="277" t="str">
        <f>A140&amp;".2"</f>
        <v>10.3.2</v>
      </c>
      <c r="F142" s="284" t="s">
        <v>211</v>
      </c>
      <c r="G142" s="317" t="s">
        <v>293</v>
      </c>
      <c r="H142" s="249">
        <f>SUM(I142:AM142)</f>
        <v>0</v>
      </c>
      <c r="I142" s="257"/>
      <c r="J142" s="257"/>
      <c r="K142" s="257"/>
      <c r="L142" s="257"/>
      <c r="M142" s="257"/>
      <c r="N142" s="257"/>
      <c r="O142" s="257"/>
      <c r="P142" s="257"/>
      <c r="Q142" s="257"/>
      <c r="R142" s="257"/>
      <c r="S142" s="257"/>
      <c r="T142" s="257"/>
      <c r="U142" s="257"/>
      <c r="V142" s="257"/>
      <c r="W142" s="257"/>
      <c r="X142" s="257"/>
      <c r="Y142" s="257"/>
      <c r="Z142" s="257"/>
      <c r="AA142" s="257"/>
      <c r="AB142" s="257"/>
      <c r="AC142" s="257"/>
      <c r="AD142" s="257"/>
      <c r="AE142" s="257"/>
      <c r="AF142" s="257"/>
      <c r="AG142" s="257"/>
      <c r="AH142" s="257"/>
      <c r="AI142" s="257"/>
      <c r="AJ142" s="257"/>
      <c r="AK142" s="257"/>
      <c r="AL142" s="257"/>
      <c r="AM142" s="212"/>
      <c r="AN142" s="174"/>
      <c r="AO142" s="196"/>
    </row>
    <row r="143" spans="1:41">
      <c r="A143" s="387"/>
      <c r="E143" s="277" t="str">
        <f>A140&amp;".3"</f>
        <v>10.3.3</v>
      </c>
      <c r="F143" s="284" t="s">
        <v>212</v>
      </c>
      <c r="G143" s="317" t="s">
        <v>293</v>
      </c>
      <c r="H143" s="249">
        <f>SUM(I143:AM143)</f>
        <v>0</v>
      </c>
      <c r="I143" s="257"/>
      <c r="J143" s="257"/>
      <c r="K143" s="257"/>
      <c r="L143" s="257"/>
      <c r="M143" s="257"/>
      <c r="N143" s="257"/>
      <c r="O143" s="257"/>
      <c r="P143" s="257"/>
      <c r="Q143" s="257"/>
      <c r="R143" s="257"/>
      <c r="S143" s="257"/>
      <c r="T143" s="257"/>
      <c r="U143" s="257"/>
      <c r="V143" s="257"/>
      <c r="W143" s="257"/>
      <c r="X143" s="257"/>
      <c r="Y143" s="257"/>
      <c r="Z143" s="257"/>
      <c r="AA143" s="257"/>
      <c r="AB143" s="257"/>
      <c r="AC143" s="257"/>
      <c r="AD143" s="257"/>
      <c r="AE143" s="257"/>
      <c r="AF143" s="257"/>
      <c r="AG143" s="257"/>
      <c r="AH143" s="257"/>
      <c r="AI143" s="257"/>
      <c r="AJ143" s="257"/>
      <c r="AK143" s="257"/>
      <c r="AL143" s="257"/>
      <c r="AM143" s="212"/>
      <c r="AN143" s="174"/>
      <c r="AO143" s="196"/>
    </row>
    <row r="144" spans="1:41">
      <c r="A144" s="387"/>
      <c r="E144" s="277" t="str">
        <f>A140&amp;".4"</f>
        <v>10.3.4</v>
      </c>
      <c r="F144" s="284" t="s">
        <v>213</v>
      </c>
      <c r="G144" s="317" t="s">
        <v>293</v>
      </c>
      <c r="H144" s="249">
        <f>SUM(I144:AM144)</f>
        <v>0</v>
      </c>
      <c r="I144" s="257"/>
      <c r="J144" s="257"/>
      <c r="K144" s="257"/>
      <c r="L144" s="257"/>
      <c r="M144" s="257"/>
      <c r="N144" s="257"/>
      <c r="O144" s="257"/>
      <c r="P144" s="257"/>
      <c r="Q144" s="257"/>
      <c r="R144" s="257"/>
      <c r="S144" s="257"/>
      <c r="T144" s="257"/>
      <c r="U144" s="257"/>
      <c r="V144" s="257"/>
      <c r="W144" s="257"/>
      <c r="X144" s="257"/>
      <c r="Y144" s="257"/>
      <c r="Z144" s="257"/>
      <c r="AA144" s="257"/>
      <c r="AB144" s="257"/>
      <c r="AC144" s="257"/>
      <c r="AD144" s="257"/>
      <c r="AE144" s="257"/>
      <c r="AF144" s="257"/>
      <c r="AG144" s="257"/>
      <c r="AH144" s="257"/>
      <c r="AI144" s="257"/>
      <c r="AJ144" s="257"/>
      <c r="AK144" s="257"/>
      <c r="AL144" s="257"/>
      <c r="AM144" s="212"/>
      <c r="AN144" s="174"/>
      <c r="AO144" s="196"/>
    </row>
    <row r="145" spans="1:41" ht="15" customHeight="1">
      <c r="A145" s="387" t="s">
        <v>1555</v>
      </c>
      <c r="D145" s="73" t="s">
        <v>1470</v>
      </c>
      <c r="E145" s="246" t="str">
        <f>A145</f>
        <v>10.4</v>
      </c>
      <c r="F145" s="283" t="s">
        <v>426</v>
      </c>
      <c r="G145" s="317" t="s">
        <v>293</v>
      </c>
      <c r="H145" s="306">
        <f t="shared" ref="H145:AL145" si="19">SUM(H146:H149)</f>
        <v>0</v>
      </c>
      <c r="I145" s="249">
        <f t="shared" si="19"/>
        <v>0</v>
      </c>
      <c r="J145" s="249">
        <f t="shared" si="19"/>
        <v>0</v>
      </c>
      <c r="K145" s="249">
        <f t="shared" si="19"/>
        <v>0</v>
      </c>
      <c r="L145" s="249">
        <f t="shared" si="19"/>
        <v>0</v>
      </c>
      <c r="M145" s="249">
        <f t="shared" si="19"/>
        <v>0</v>
      </c>
      <c r="N145" s="249">
        <f t="shared" si="19"/>
        <v>0</v>
      </c>
      <c r="O145" s="249">
        <f t="shared" si="19"/>
        <v>0</v>
      </c>
      <c r="P145" s="249">
        <f t="shared" si="19"/>
        <v>0</v>
      </c>
      <c r="Q145" s="249">
        <f t="shared" si="19"/>
        <v>0</v>
      </c>
      <c r="R145" s="249">
        <f t="shared" si="19"/>
        <v>0</v>
      </c>
      <c r="S145" s="249">
        <f t="shared" si="19"/>
        <v>0</v>
      </c>
      <c r="T145" s="249">
        <f t="shared" si="19"/>
        <v>0</v>
      </c>
      <c r="U145" s="249">
        <f t="shared" si="19"/>
        <v>0</v>
      </c>
      <c r="V145" s="249">
        <f t="shared" si="19"/>
        <v>0</v>
      </c>
      <c r="W145" s="249">
        <f t="shared" si="19"/>
        <v>0</v>
      </c>
      <c r="X145" s="249">
        <f t="shared" si="19"/>
        <v>0</v>
      </c>
      <c r="Y145" s="249">
        <f t="shared" si="19"/>
        <v>0</v>
      </c>
      <c r="Z145" s="249">
        <f t="shared" si="19"/>
        <v>0</v>
      </c>
      <c r="AA145" s="249">
        <f t="shared" si="19"/>
        <v>0</v>
      </c>
      <c r="AB145" s="249">
        <f t="shared" si="19"/>
        <v>0</v>
      </c>
      <c r="AC145" s="249">
        <f t="shared" si="19"/>
        <v>0</v>
      </c>
      <c r="AD145" s="249">
        <f t="shared" si="19"/>
        <v>0</v>
      </c>
      <c r="AE145" s="249">
        <f t="shared" si="19"/>
        <v>0</v>
      </c>
      <c r="AF145" s="249">
        <f t="shared" si="19"/>
        <v>0</v>
      </c>
      <c r="AG145" s="249">
        <f t="shared" si="19"/>
        <v>0</v>
      </c>
      <c r="AH145" s="249">
        <f t="shared" si="19"/>
        <v>0</v>
      </c>
      <c r="AI145" s="249">
        <f t="shared" si="19"/>
        <v>0</v>
      </c>
      <c r="AJ145" s="249">
        <f t="shared" si="19"/>
        <v>0</v>
      </c>
      <c r="AK145" s="249">
        <f t="shared" si="19"/>
        <v>0</v>
      </c>
      <c r="AL145" s="249">
        <f t="shared" si="19"/>
        <v>0</v>
      </c>
      <c r="AM145" s="212"/>
      <c r="AN145" s="174"/>
      <c r="AO145" s="196"/>
    </row>
    <row r="146" spans="1:41">
      <c r="A146" s="387"/>
      <c r="E146" s="277" t="str">
        <f>A145&amp;".1"</f>
        <v>10.4.1</v>
      </c>
      <c r="F146" s="284" t="s">
        <v>210</v>
      </c>
      <c r="G146" s="317" t="s">
        <v>293</v>
      </c>
      <c r="H146" s="249">
        <f>SUM(I146:AM146)</f>
        <v>0</v>
      </c>
      <c r="I146" s="257"/>
      <c r="J146" s="257"/>
      <c r="K146" s="257"/>
      <c r="L146" s="257"/>
      <c r="M146" s="257"/>
      <c r="N146" s="257"/>
      <c r="O146" s="257"/>
      <c r="P146" s="257"/>
      <c r="Q146" s="257"/>
      <c r="R146" s="257"/>
      <c r="S146" s="257"/>
      <c r="T146" s="257"/>
      <c r="U146" s="257"/>
      <c r="V146" s="257"/>
      <c r="W146" s="257"/>
      <c r="X146" s="257"/>
      <c r="Y146" s="257"/>
      <c r="Z146" s="257"/>
      <c r="AA146" s="257"/>
      <c r="AB146" s="257"/>
      <c r="AC146" s="257"/>
      <c r="AD146" s="257"/>
      <c r="AE146" s="257"/>
      <c r="AF146" s="257"/>
      <c r="AG146" s="257"/>
      <c r="AH146" s="257"/>
      <c r="AI146" s="257"/>
      <c r="AJ146" s="257"/>
      <c r="AK146" s="257"/>
      <c r="AL146" s="257"/>
      <c r="AM146" s="212"/>
      <c r="AN146" s="174"/>
      <c r="AO146" s="196"/>
    </row>
    <row r="147" spans="1:41">
      <c r="A147" s="387"/>
      <c r="E147" s="277" t="str">
        <f>A145&amp;".2"</f>
        <v>10.4.2</v>
      </c>
      <c r="F147" s="284" t="s">
        <v>211</v>
      </c>
      <c r="G147" s="317" t="s">
        <v>293</v>
      </c>
      <c r="H147" s="249">
        <f>SUM(I147:AM147)</f>
        <v>0</v>
      </c>
      <c r="I147" s="257"/>
      <c r="J147" s="257"/>
      <c r="K147" s="257"/>
      <c r="L147" s="257"/>
      <c r="M147" s="257"/>
      <c r="N147" s="257"/>
      <c r="O147" s="257"/>
      <c r="P147" s="257"/>
      <c r="Q147" s="257"/>
      <c r="R147" s="257"/>
      <c r="S147" s="257"/>
      <c r="T147" s="257"/>
      <c r="U147" s="257"/>
      <c r="V147" s="257"/>
      <c r="W147" s="257"/>
      <c r="X147" s="257"/>
      <c r="Y147" s="257"/>
      <c r="Z147" s="257"/>
      <c r="AA147" s="257"/>
      <c r="AB147" s="257"/>
      <c r="AC147" s="257"/>
      <c r="AD147" s="257"/>
      <c r="AE147" s="257"/>
      <c r="AF147" s="257"/>
      <c r="AG147" s="257"/>
      <c r="AH147" s="257"/>
      <c r="AI147" s="257"/>
      <c r="AJ147" s="257"/>
      <c r="AK147" s="257"/>
      <c r="AL147" s="257"/>
      <c r="AM147" s="212"/>
      <c r="AN147" s="174"/>
      <c r="AO147" s="196"/>
    </row>
    <row r="148" spans="1:41">
      <c r="A148" s="387"/>
      <c r="E148" s="277" t="str">
        <f>A145&amp;".3"</f>
        <v>10.4.3</v>
      </c>
      <c r="F148" s="284" t="s">
        <v>212</v>
      </c>
      <c r="G148" s="317" t="s">
        <v>293</v>
      </c>
      <c r="H148" s="249">
        <f>SUM(I148:AM148)</f>
        <v>0</v>
      </c>
      <c r="I148" s="257"/>
      <c r="J148" s="257"/>
      <c r="K148" s="257"/>
      <c r="L148" s="257"/>
      <c r="M148" s="257"/>
      <c r="N148" s="257"/>
      <c r="O148" s="257"/>
      <c r="P148" s="257"/>
      <c r="Q148" s="257"/>
      <c r="R148" s="257"/>
      <c r="S148" s="257"/>
      <c r="T148" s="257"/>
      <c r="U148" s="257"/>
      <c r="V148" s="257"/>
      <c r="W148" s="257"/>
      <c r="X148" s="257"/>
      <c r="Y148" s="257"/>
      <c r="Z148" s="257"/>
      <c r="AA148" s="257"/>
      <c r="AB148" s="257"/>
      <c r="AC148" s="257"/>
      <c r="AD148" s="257"/>
      <c r="AE148" s="257"/>
      <c r="AF148" s="257"/>
      <c r="AG148" s="257"/>
      <c r="AH148" s="257"/>
      <c r="AI148" s="257"/>
      <c r="AJ148" s="257"/>
      <c r="AK148" s="257"/>
      <c r="AL148" s="257"/>
      <c r="AM148" s="212"/>
      <c r="AN148" s="174"/>
      <c r="AO148" s="196"/>
    </row>
    <row r="149" spans="1:41" ht="15" customHeight="1">
      <c r="A149" s="387"/>
      <c r="E149" s="277" t="str">
        <f>A145&amp;".4"</f>
        <v>10.4.4</v>
      </c>
      <c r="F149" s="284" t="s">
        <v>213</v>
      </c>
      <c r="G149" s="317" t="s">
        <v>293</v>
      </c>
      <c r="H149" s="249">
        <f>SUM(I149:AM149)</f>
        <v>0</v>
      </c>
      <c r="I149" s="257"/>
      <c r="J149" s="257"/>
      <c r="K149" s="257"/>
      <c r="L149" s="257"/>
      <c r="M149" s="257"/>
      <c r="N149" s="257"/>
      <c r="O149" s="257"/>
      <c r="P149" s="257"/>
      <c r="Q149" s="257"/>
      <c r="R149" s="257"/>
      <c r="S149" s="257"/>
      <c r="T149" s="257"/>
      <c r="U149" s="257"/>
      <c r="V149" s="257"/>
      <c r="W149" s="257"/>
      <c r="X149" s="257"/>
      <c r="Y149" s="257"/>
      <c r="Z149" s="257"/>
      <c r="AA149" s="257"/>
      <c r="AB149" s="257"/>
      <c r="AC149" s="257"/>
      <c r="AD149" s="257"/>
      <c r="AE149" s="257"/>
      <c r="AF149" s="257"/>
      <c r="AG149" s="257"/>
      <c r="AH149" s="257"/>
      <c r="AI149" s="257"/>
      <c r="AJ149" s="257"/>
      <c r="AK149" s="257"/>
      <c r="AL149" s="257"/>
      <c r="AM149" s="212"/>
      <c r="AN149" s="174"/>
      <c r="AO149" s="196"/>
    </row>
    <row r="150" spans="1:41" ht="15" customHeight="1">
      <c r="E150" s="252"/>
      <c r="F150" s="253" t="s">
        <v>311</v>
      </c>
      <c r="G150" s="253"/>
      <c r="H150" s="254"/>
      <c r="I150" s="300"/>
      <c r="J150" s="300"/>
      <c r="K150" s="300"/>
      <c r="L150" s="300"/>
      <c r="M150" s="300"/>
      <c r="N150" s="300"/>
      <c r="O150" s="300"/>
      <c r="P150" s="300"/>
      <c r="Q150" s="300"/>
      <c r="R150" s="300"/>
      <c r="S150" s="300"/>
      <c r="T150" s="300"/>
      <c r="U150" s="300"/>
      <c r="V150" s="300"/>
      <c r="W150" s="300"/>
      <c r="X150" s="300"/>
      <c r="Y150" s="300"/>
      <c r="Z150" s="300"/>
      <c r="AA150" s="300"/>
      <c r="AB150" s="300"/>
      <c r="AC150" s="300"/>
      <c r="AD150" s="300"/>
      <c r="AE150" s="300"/>
      <c r="AF150" s="300"/>
      <c r="AG150" s="300"/>
      <c r="AH150" s="300"/>
      <c r="AI150" s="300"/>
      <c r="AJ150" s="300"/>
      <c r="AK150" s="300"/>
      <c r="AL150" s="300"/>
      <c r="AM150" s="212"/>
      <c r="AN150" s="174"/>
      <c r="AO150" s="196"/>
    </row>
    <row r="151" spans="1:41" ht="3" customHeight="1">
      <c r="E151" s="206"/>
      <c r="F151" s="206"/>
      <c r="G151" s="206"/>
      <c r="H151" s="206"/>
      <c r="I151" s="207"/>
      <c r="J151" s="207"/>
      <c r="K151" s="207"/>
      <c r="L151" s="207"/>
      <c r="M151" s="207"/>
      <c r="N151" s="207"/>
      <c r="O151" s="207"/>
      <c r="P151" s="207"/>
      <c r="Q151" s="207"/>
      <c r="R151" s="207"/>
      <c r="S151" s="207"/>
      <c r="T151" s="207"/>
      <c r="U151" s="207"/>
      <c r="V151" s="207"/>
      <c r="W151" s="207"/>
      <c r="X151" s="207"/>
      <c r="Y151" s="207"/>
      <c r="Z151" s="207"/>
      <c r="AA151" s="207"/>
      <c r="AB151" s="207"/>
      <c r="AC151" s="207"/>
      <c r="AD151" s="207"/>
      <c r="AE151" s="207"/>
      <c r="AF151" s="207"/>
      <c r="AG151" s="207"/>
      <c r="AH151" s="207"/>
      <c r="AI151" s="207"/>
      <c r="AJ151" s="207"/>
      <c r="AK151" s="207"/>
      <c r="AL151" s="207"/>
      <c r="AO151" s="196"/>
    </row>
    <row r="152" spans="1:41">
      <c r="E152" s="208" t="s">
        <v>286</v>
      </c>
      <c r="F152" s="209" t="s">
        <v>287</v>
      </c>
      <c r="G152" s="209"/>
      <c r="H152" s="205"/>
      <c r="I152" s="174"/>
      <c r="J152" s="174"/>
      <c r="K152" s="174"/>
      <c r="L152" s="174"/>
      <c r="M152" s="174"/>
      <c r="N152" s="174"/>
      <c r="O152" s="174"/>
      <c r="P152" s="174"/>
      <c r="Q152" s="174"/>
      <c r="R152" s="174"/>
      <c r="S152" s="174"/>
      <c r="T152" s="174"/>
      <c r="U152" s="174"/>
      <c r="V152" s="174"/>
      <c r="W152" s="174"/>
      <c r="X152" s="174"/>
      <c r="Y152" s="174"/>
      <c r="Z152" s="174"/>
      <c r="AA152" s="174"/>
      <c r="AB152" s="174"/>
      <c r="AC152" s="174"/>
      <c r="AD152" s="174"/>
      <c r="AE152" s="174"/>
      <c r="AF152" s="174"/>
      <c r="AG152" s="174"/>
      <c r="AH152" s="174"/>
      <c r="AI152" s="174"/>
      <c r="AJ152" s="174"/>
      <c r="AK152" s="174"/>
      <c r="AL152" s="174"/>
      <c r="AM152" s="213"/>
      <c r="AN152" s="174"/>
      <c r="AO152" s="196"/>
    </row>
    <row r="153" spans="1:41">
      <c r="AO153" s="196"/>
    </row>
    <row r="154" spans="1:41">
      <c r="AO154" s="196"/>
    </row>
  </sheetData>
  <sheetProtection password="FA9C" sheet="1" objects="1" scenarios="1" formatColumns="0" formatRows="0"/>
  <mergeCells count="29">
    <mergeCell ref="E5:H5"/>
    <mergeCell ref="E6:H6"/>
    <mergeCell ref="A135:A139"/>
    <mergeCell ref="A130:A134"/>
    <mergeCell ref="A120:A124"/>
    <mergeCell ref="A125:A129"/>
    <mergeCell ref="A19:A21"/>
    <mergeCell ref="A61:A63"/>
    <mergeCell ref="A85:A87"/>
    <mergeCell ref="A88:A90"/>
    <mergeCell ref="A22:A28"/>
    <mergeCell ref="A140:A144"/>
    <mergeCell ref="A145:A149"/>
    <mergeCell ref="A64:A66"/>
    <mergeCell ref="A67:A69"/>
    <mergeCell ref="A70:A72"/>
    <mergeCell ref="A73:A75"/>
    <mergeCell ref="A76:A78"/>
    <mergeCell ref="A79:A81"/>
    <mergeCell ref="A82:A84"/>
    <mergeCell ref="A109:A111"/>
    <mergeCell ref="A112:A114"/>
    <mergeCell ref="A115:A117"/>
    <mergeCell ref="A91:A93"/>
    <mergeCell ref="A94:A96"/>
    <mergeCell ref="A97:A99"/>
    <mergeCell ref="A100:A102"/>
    <mergeCell ref="A103:A105"/>
    <mergeCell ref="A106:A108"/>
  </mergeCells>
  <dataValidations count="8">
    <dataValidation type="decimal" allowBlank="1" showErrorMessage="1" errorTitle="Ошибка" error="Допускается ввод только неотрицательных чисел!" sqref="I47:AL48 H59:AL60 H50:AL51 H53:AL54 H56:AL57 H38:AL39 H20:AL20 H32:AL33 H146:AL149 H126:AL129 AB23 H131:AL134 H35:AL36 H23:AA27 AC23:AL27 AB25:AB27 H136:AL139 H141:AL144 H62:AL63 H65:AL66 H68:AL69 H71:AL72 H74:AL75 H77:AL78 H80:AL81 H83:AL84 H86:AL87 H89:AL90 H92:AL93 H95:AL96 H98:AL99 H101:AL102 H104:AL105 H107:AL108 H110:AL111 H113:AL114 H116:AL117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F125 F20 F130 F135 F23:F27 F140 F145">
      <formula1>source_of_funding</formula1>
    </dataValidation>
    <dataValidation type="textLength" operator="lessThanOrEqual" allowBlank="1" showInputMessage="1" showErrorMessage="1" errorTitle="Ошибка" error="Допускается ввод не более 900 символов!" sqref="F61:G61 H14:H15 H11:AL11 F64:G64 F67:G67 F70:G70 F73:G73 F76:G76 F79:G79 F82:G82 F85:G85 F88:G88 F91:G91 F94:G94 F97:G97 F100:G100 F103:G103 F106:G106 F109:G109 F112:G112 F115:G115">
      <formula1>900</formula1>
    </dataValidation>
    <dataValidation type="decimal" allowBlank="1" showInputMessage="1" showErrorMessage="1" error="Введите значение от 0 до 100%" sqref="H44:AL45 H41:AL42">
      <formula1>0</formula1>
      <formula2>100</formula2>
    </dataValidation>
    <dataValidation type="whole" allowBlank="1" showErrorMessage="1" errorTitle="Ошибка" error="Допускается ввод только неотрицательных целых чисел!" sqref="H47:H48">
      <formula1>0</formula1>
      <formula2>9.99999999999999E+23</formula2>
    </dataValidation>
    <dataValidation type="whole" allowBlank="1" showInputMessage="1" showErrorMessage="1" errorTitle="Ошибка" error="Введите год с 2000 по 2025!" prompt="укажите год реализации инвестиционной программы" sqref="F19 F22">
      <formula1>2000</formula1>
      <formula2>2025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12 H16:AL17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H13">
      <formula1>"a"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160</vt:i4>
      </vt:variant>
    </vt:vector>
  </HeadingPairs>
  <TitlesOfParts>
    <vt:vector size="168" baseType="lpstr">
      <vt:lpstr>Инструкция</vt:lpstr>
      <vt:lpstr>Титульный</vt:lpstr>
      <vt:lpstr>Список МО</vt:lpstr>
      <vt:lpstr>Показатели (факт)</vt:lpstr>
      <vt:lpstr>Потр. характеристики</vt:lpstr>
      <vt:lpstr>Ссылки на публикации</vt:lpstr>
      <vt:lpstr>Комментарии</vt:lpstr>
      <vt:lpstr>Проверка</vt:lpstr>
      <vt:lpstr>blnWR1</vt:lpstr>
      <vt:lpstr>buhg_flag</vt:lpstr>
      <vt:lpstr>checkCell_List01</vt:lpstr>
      <vt:lpstr>checkCell_List01_1</vt:lpstr>
      <vt:lpstr>checkCell_List02</vt:lpstr>
      <vt:lpstr>checkCell_List03</vt:lpstr>
      <vt:lpstr>checkCell_List04</vt:lpstr>
      <vt:lpstr>checkCell_List04_1</vt:lpstr>
      <vt:lpstr>checkCell_List04_2</vt:lpstr>
      <vt:lpstr>checkCell_List05</vt:lpstr>
      <vt:lpstr>checkCell_List06</vt:lpstr>
      <vt:lpstr>checkCell_List07</vt:lpstr>
      <vt:lpstr>chkGetUpdatesValue</vt:lpstr>
      <vt:lpstr>chkNoUpdatesValue</vt:lpstr>
      <vt:lpstr>code</vt:lpstr>
      <vt:lpstr>Date_of_posting_ref</vt:lpstr>
      <vt:lpstr>Date_of_publication_ref</vt:lpstr>
      <vt:lpstr>dateBuhg</vt:lpstr>
      <vt:lpstr>edit_List03_ipr_pub</vt:lpstr>
      <vt:lpstr>et_Comm</vt:lpstr>
      <vt:lpstr>et_List01</vt:lpstr>
      <vt:lpstr>et_List01_1</vt:lpstr>
      <vt:lpstr>et_List02_1</vt:lpstr>
      <vt:lpstr>et_List02_4</vt:lpstr>
      <vt:lpstr>et_List02_5</vt:lpstr>
      <vt:lpstr>et_List03</vt:lpstr>
      <vt:lpstr>et_List04_1</vt:lpstr>
      <vt:lpstr>et_List04_2</vt:lpstr>
      <vt:lpstr>et_List04_3</vt:lpstr>
      <vt:lpstr>et_List05_1</vt:lpstr>
      <vt:lpstr>et_List06_1</vt:lpstr>
      <vt:lpstr>et_List06_2</vt:lpstr>
      <vt:lpstr>et_List06_3</vt:lpstr>
      <vt:lpstr>et_List06_4</vt:lpstr>
      <vt:lpstr>et_List07_1</vt:lpstr>
      <vt:lpstr>fil</vt:lpstr>
      <vt:lpstr>fil_flag</vt:lpstr>
      <vt:lpstr>FirstLine</vt:lpstr>
      <vt:lpstr>flag_internet</vt:lpstr>
      <vt:lpstr>flag_ipr</vt:lpstr>
      <vt:lpstr>flag_publication</vt:lpstr>
      <vt:lpstr>Info_FilFlag</vt:lpstr>
      <vt:lpstr>Info_ForMOInListMO</vt:lpstr>
      <vt:lpstr>Info_ForMRInListMO</vt:lpstr>
      <vt:lpstr>Info_ForSKIInListMO</vt:lpstr>
      <vt:lpstr>Info_ForSKINumberInListMO</vt:lpstr>
      <vt:lpstr>Info_PeriodInTitle</vt:lpstr>
      <vt:lpstr>Info_PublicationEIAS</vt:lpstr>
      <vt:lpstr>Info_PublicationNotDisclosed</vt:lpstr>
      <vt:lpstr>Info_PublicationPdf</vt:lpstr>
      <vt:lpstr>Info_PublicationWeb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kind_of_activity</vt:lpstr>
      <vt:lpstr>kind_of_activity_01</vt:lpstr>
      <vt:lpstr>kind_of_activity_02</vt:lpstr>
      <vt:lpstr>kind_of_activity_03</vt:lpstr>
      <vt:lpstr>kind_of_fuels</vt:lpstr>
      <vt:lpstr>kind_of_NDS</vt:lpstr>
      <vt:lpstr>kind_of_NDS_tariff</vt:lpstr>
      <vt:lpstr>kind_of_NDS_tariff_etc</vt:lpstr>
      <vt:lpstr>kind_of_publication</vt:lpstr>
      <vt:lpstr>kind_of_purchase_method</vt:lpstr>
      <vt:lpstr>kind_of_service_WARM</vt:lpstr>
      <vt:lpstr>kpp</vt:lpstr>
      <vt:lpstr>LIST_MR_MO_OKTMO</vt:lpstr>
      <vt:lpstr>List02_costs_OPS</vt:lpstr>
      <vt:lpstr>List02_costs_PH</vt:lpstr>
      <vt:lpstr>List02_flag_index_2</vt:lpstr>
      <vt:lpstr>List02_flag_index_2_2</vt:lpstr>
      <vt:lpstr>List02_p1</vt:lpstr>
      <vt:lpstr>List02_p1_minus_p3</vt:lpstr>
      <vt:lpstr>List02_p3</vt:lpstr>
      <vt:lpstr>List02_p4</vt:lpstr>
      <vt:lpstr>List02_revenue_from_activity_80_flag</vt:lpstr>
      <vt:lpstr>List03_ipr_pub</vt:lpstr>
      <vt:lpstr>List06_date_ip</vt:lpstr>
      <vt:lpstr>List06_date_r_ip</vt:lpstr>
      <vt:lpstr>List06_flag_year</vt:lpstr>
      <vt:lpstr>List06_main_column</vt:lpstr>
      <vt:lpstr>List06_objective_of_IPR</vt:lpstr>
      <vt:lpstr>List07_date_c_ip</vt:lpstr>
      <vt:lpstr>logical</vt:lpstr>
      <vt:lpstr>logical_two</vt:lpstr>
      <vt:lpstr>mo_List01</vt:lpstr>
      <vt:lpstr>MONTH</vt:lpstr>
      <vt:lpstr>mr_List01</vt:lpstr>
      <vt:lpstr>nalog</vt:lpstr>
      <vt:lpstr>objective_of_IPR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pDel_List02_1</vt:lpstr>
      <vt:lpstr>pDel_List02_4</vt:lpstr>
      <vt:lpstr>pDel_List02_5</vt:lpstr>
      <vt:lpstr>pDel_List03</vt:lpstr>
      <vt:lpstr>pDel_List04_1</vt:lpstr>
      <vt:lpstr>pDel_List04_2</vt:lpstr>
      <vt:lpstr>pDel_List04_3</vt:lpstr>
      <vt:lpstr>pDel_List04_4</vt:lpstr>
      <vt:lpstr>pDel_List04_5</vt:lpstr>
      <vt:lpstr>pDel_List04_6</vt:lpstr>
      <vt:lpstr>pDel_List05_1</vt:lpstr>
      <vt:lpstr>pDel_List06_1</vt:lpstr>
      <vt:lpstr>pDel_List06_2</vt:lpstr>
      <vt:lpstr>pDel_List06_3</vt:lpstr>
      <vt:lpstr>pDel_List06_4</vt:lpstr>
      <vt:lpstr>pDel_List07_1</vt:lpstr>
      <vt:lpstr>pIns_Comm</vt:lpstr>
      <vt:lpstr>pIns_List01_1</vt:lpstr>
      <vt:lpstr>pIns_List02_1</vt:lpstr>
      <vt:lpstr>pIns_List02_4</vt:lpstr>
      <vt:lpstr>pIns_List02_5</vt:lpstr>
      <vt:lpstr>pIns_List03</vt:lpstr>
      <vt:lpstr>pIns_List04_1</vt:lpstr>
      <vt:lpstr>pIns_List04_4</vt:lpstr>
      <vt:lpstr>pIns_List05_1</vt:lpstr>
      <vt:lpstr>pIns_List06_1</vt:lpstr>
      <vt:lpstr>pIns_List06_2</vt:lpstr>
      <vt:lpstr>pIns_List06_3</vt:lpstr>
      <vt:lpstr>pIns_List07_1</vt:lpstr>
      <vt:lpstr>Posting_ref</vt:lpstr>
      <vt:lpstr>pVDel_List06_1</vt:lpstr>
      <vt:lpstr>pVIns_List06_1</vt:lpstr>
      <vt:lpstr>QUARTER</vt:lpstr>
      <vt:lpstr>REESTR_ORG_RANGE</vt:lpstr>
      <vt:lpstr>REGION</vt:lpstr>
      <vt:lpstr>region_name</vt:lpstr>
      <vt:lpstr>RegulatoryPeriod</vt:lpstr>
      <vt:lpstr>revenue_from_activity_80_flag</vt:lpstr>
      <vt:lpstr>share_of_costs_List04</vt:lpstr>
      <vt:lpstr>SKI_number</vt:lpstr>
      <vt:lpstr>source_of_funding</vt:lpstr>
      <vt:lpstr>strPublication</vt:lpstr>
      <vt:lpstr>TECH_ORG_ID</vt:lpstr>
      <vt:lpstr>unit_for_List02</vt:lpstr>
      <vt:lpstr>UpdStatus</vt:lpstr>
      <vt:lpstr>vdet</vt:lpstr>
      <vt:lpstr>vdet2</vt:lpstr>
      <vt:lpstr>vdet2_note</vt:lpstr>
      <vt:lpstr>version</vt:lpstr>
      <vt:lpstr>Vet_List06_1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организациями, осуществляющими холодное водоснабжение</dc:title>
  <dc:subject>Показатели, подлежащие раскрытию организациями, осуществляющими холодное водоснабжение</dc:subject>
  <dc:creator>--</dc:creator>
  <cp:lastModifiedBy>Савина Елена Сергеевна</cp:lastModifiedBy>
  <cp:lastPrinted>2015-04-22T08:43:38Z</cp:lastPrinted>
  <dcterms:created xsi:type="dcterms:W3CDTF">2004-05-21T07:18:45Z</dcterms:created>
  <dcterms:modified xsi:type="dcterms:W3CDTF">2021-07-20T03:15:13Z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JKH.OPEN.INFO.BALANCE.HVS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6.0.3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