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  <c r="F26" i="54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<sst xmlns="http://schemas.openxmlformats.org/spreadsheetml/2006/main" count="2451" uniqueCount="1443">
  <si>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</si>
  <si>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</si>
  <si>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</si>
  <si>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</si>
  <si>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</si>
  <si>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</si>
  <si>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</si>
  <si>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</si>
  <si>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</si>
  <si>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</si>
  <si>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</si>
  <si>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</si>
  <si>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</si>
  <si>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</si>
  <si>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</si>
  <si>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</si>
  <si>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</si>
  <si>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</si>
  <si>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</si>
  <si>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</si>
  <si>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</si>
  <si>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</si>
  <si>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</si>
  <si>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</si>
  <si>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</si>
  <si>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</si>
  <si>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</si>
  <si>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</si>
  <si>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</si>
  <si>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</si>
  <si>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</si>
  <si>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</si>
  <si>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</si>
  <si>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</si>
  <si>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</si>
  <si>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</si>
  <si>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</si>
  <si>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</si>
  <si>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</si>
  <si>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</si>
  <si>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</si>
  <si>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</si>
  <si>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</si>
  <si>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</si>
  <si>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</si>
  <si>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</si>
  <si>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</si>
  <si>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</si>
  <si>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</si>
  <si>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</si>
  <si>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</si>
  <si>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</si>
  <si>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</si>
  <si>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</si>
  <si>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</si>
  <si>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</si>
  <si>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</si>
  <si>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</si>
  <si>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</si>
  <si>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</si>
  <si>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</si>
  <si>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</si>
  <si>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</si>
  <si>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</si>
  <si>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</si>
  <si>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</si>
  <si>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</si>
  <si>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</si>
  <si>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</si>
  <si>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</si>
  <si>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</si>
  <si>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</si>
  <si>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</si>
  <si>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</si>
  <si>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</si>
  <si>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</si>
  <si>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</si>
  <si>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</si>
  <si>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</si>
  <si>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</si>
  <si>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</si>
  <si>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</si>
  <si>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</si>
  <si>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</si>
  <si>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</si>
  <si>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</si>
  <si>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</si>
  <si>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</si>
  <si>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</si>
  <si>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</si>
  <si>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</si>
  <si>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</si>
  <si>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</si>
  <si>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</si>
  <si>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</si>
  <si>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</si>
  <si>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</si>
  <si>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</si>
  <si>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</si>
  <si>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</si>
  <si>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</si>
  <si>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</si>
  <si>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</si>
  <si>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</si>
  <si>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</si>
  <si>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</si>
  <si>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</si>
  <si>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</si>
  <si>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</si>
  <si>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</si>
  <si>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</si>
  <si>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</si>
  <si>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</si>
  <si>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</si>
  <si>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</si>
  <si>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</si>
  <si>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</si>
  <si>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</si>
  <si>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</si>
  <si>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</si>
  <si>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</si>
  <si>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</si>
  <si>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</si>
  <si>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</si>
  <si>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</si>
  <si>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</si>
  <si>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</si>
  <si>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</si>
  <si>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</si>
  <si>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</si>
  <si>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</si>
  <si>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</si>
  <si>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</si>
  <si>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</si>
  <si>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</si>
  <si>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</si>
  <si>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</si>
  <si>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</si>
  <si>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</si>
  <si>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</si>
  <si>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</si>
  <si>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</si>
  <si>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</si>
  <si>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</si>
  <si>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</si>
  <si>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</si>
  <si>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</si>
  <si>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</si>
  <si>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</si>
  <si>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</si>
  <si>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</si>
  <si>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</si>
  <si>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</si>
  <si>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</si>
  <si>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</si>
  <si>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</si>
  <si>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</si>
  <si>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</si>
  <si>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</si>
  <si>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</si>
  <si>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</si>
  <si>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</si>
  <si>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</si>
  <si>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</si>
  <si>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</si>
  <si>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</si>
  <si>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</si>
  <si>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</si>
  <si>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</si>
  <si>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</si>
  <si>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</si>
  <si>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</si>
  <si>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</si>
  <si>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</si>
  <si>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</si>
  <si>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</si>
  <si>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</si>
  <si>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</si>
  <si>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</si>
  <si>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</si>
  <si>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</si>
  <si>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</si>
  <si>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</si>
  <si>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</si>
  <si>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</si>
  <si>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</si>
  <si>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</si>
  <si>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</si>
  <si>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</si>
  <si>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</si>
  <si>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</si>
  <si>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</si>
  <si>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</si>
  <si>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</si>
  <si>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</si>
  <si>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</si>
  <si>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</si>
  <si>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</si>
  <si>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</si>
  <si>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</si>
  <si>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</si>
  <si>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</si>
  <si>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</si>
  <si>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</si>
  <si>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</si>
  <si>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</si>
  <si>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</si>
  <si>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</si>
  <si>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</si>
  <si>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</si>
  <si>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</si>
  <si>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</si>
  <si>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</si>
  <si>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</si>
  <si>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</si>
  <si>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</si>
  <si>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</si>
  <si>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</si>
  <si>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</si>
  <si>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</si>
  <si>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</si>
  <si>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</si>
  <si>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</si>
  <si>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</si>
  <si>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</si>
  <si>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</si>
  <si>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</si>
  <si>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</si>
  <si>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</si>
  <si>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</si>
  <si>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</si>
  <si>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</si>
  <si>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</si>
  <si>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</si>
  <si>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</si>
  <si>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</si>
  <si>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</si>
  <si>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</si>
  <si>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</si>
  <si>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</si>
  <si>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</si>
  <si>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</si>
  <si>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</si>
  <si>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</si>
  <si>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</si>
  <si>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</si>
  <si>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</si>
  <si>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</si>
  <si>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</si>
  <si>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</si>
  <si>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</si>
  <si>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</si>
  <si>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</si>
  <si>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</si>
  <si>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</si>
  <si>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</si>
  <si>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</si>
  <si>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</si>
  <si>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</si>
  <si>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</si>
  <si>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</si>
  <si>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</si>
  <si>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</si>
  <si>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</si>
  <si>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</si>
  <si>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</si>
  <si>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</si>
  <si>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</si>
  <si>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</si>
  <si>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</si>
  <si>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</si>
  <si>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</si>
  <si>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</si>
  <si>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</si>
  <si>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</si>
  <si>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</si>
  <si>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</si>
  <si>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</si>
  <si>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</si>
  <si>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</si>
  <si>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</si>
  <si>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</si>
  <si>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</si>
  <si>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</si>
  <si>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</si>
  <si>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</si>
  <si>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</si>
  <si>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</si>
  <si>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</si>
  <si>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</si>
  <si>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</si>
  <si>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</si>
  <si>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</si>
  <si>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</si>
  <si>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</si>
  <si>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</si>
  <si>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</si>
  <si>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</si>
  <si>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</si>
  <si>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</si>
  <si>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</si>
  <si>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</si>
  <si>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</si>
  <si>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</si>
  <si>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</si>
  <si>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</si>
  <si>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</si>
  <si>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</si>
  <si>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</si>
  <si>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</si>
  <si>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</si>
  <si>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</si>
  <si>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</si>
  <si>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</si>
  <si>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</si>
  <si>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</si>
  <si>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</si>
  <si>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</si>
  <si>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</si>
  <si>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</si>
  <si>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</si>
  <si>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</si>
  <si>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</si>
  <si>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</si>
  <si>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</si>
  <si>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</si>
  <si>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</si>
  <si>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</si>
  <si>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</si>
  <si>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</si>
  <si>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</si>
  <si>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</si>
  <si>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</si>
  <si>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</si>
  <si>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</si>
  <si>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</si>
  <si>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</si>
  <si>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</si>
  <si>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</si>
  <si>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</si>
  <si>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</si>
  <si>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</si>
  <si>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</si>
  <si>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</si>
  <si>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</si>
  <si>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</si>
  <si>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</si>
  <si>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</si>
  <si>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</si>
  <si>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</si>
  <si>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</si>
  <si>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</si>
  <si>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</si>
  <si>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</si>
  <si>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</si>
  <si>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</si>
  <si>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</si>
  <si>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</si>
  <si>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</si>
  <si>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</si>
  <si>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</si>
  <si>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</si>
  <si>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</si>
  <si>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</si>
  <si>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</si>
  <si>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</si>
  <si>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</si>
  <si>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</si>
  <si>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</si>
  <si>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</si>
  <si>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</si>
  <si>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</si>
  <si>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</si>
  <si>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</si>
  <si>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</si>
  <si>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</si>
  <si>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</si>
  <si>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</si>
  <si>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</si>
  <si>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</si>
  <si>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</si>
  <si>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</si>
  <si>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</si>
  <si>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</si>
  <si>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</si>
  <si>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</si>
  <si>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</si>
  <si>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</si>
  <si>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</si>
  <si>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</si>
  <si>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</si>
  <si>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</si>
  <si>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</si>
  <si>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</si>
  <si>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</si>
  <si>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</si>
  <si>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</si>
  <si>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</si>
  <si>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</si>
  <si>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</si>
  <si>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</si>
  <si>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</si>
  <si>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</si>
  <si>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</si>
  <si>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</si>
  <si>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</si>
  <si>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</si>
  <si>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</si>
  <si>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</si>
  <si>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</si>
  <si>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</si>
  <si>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</si>
  <si>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</si>
  <si>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</si>
  <si>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</si>
  <si>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</si>
  <si>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</si>
  <si>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</si>
  <si>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</si>
  <si>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</si>
  <si>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</si>
  <si>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</si>
  <si>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</si>
  <si>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</si>
  <si>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</si>
  <si>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</si>
  <si>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</si>
  <si>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</si>
  <si>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</si>
  <si>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</si>
  <si>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</si>
  <si>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</si>
  <si>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</si>
  <si>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</si>
  <si>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</si>
  <si>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</si>
  <si>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</si>
  <si>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</si>
  <si>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</si>
  <si>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</si>
  <si>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</si>
  <si>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</si>
  <si>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</si>
  <si>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</si>
  <si>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</si>
  <si>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</si>
  <si>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</si>
  <si>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</si>
  <si>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</si>
  <si>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</si>
  <si>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</si>
  <si>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</si>
  <si>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</si>
  <si>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</si>
  <si>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</si>
  <si>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</si>
  <si>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</si>
  <si>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</si>
  <si>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</si>
  <si>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</si>
  <si>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</si>
  <si>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</si>
  <si>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</si>
  <si>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</si>
  <si>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</si>
  <si>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</si>
  <si>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</si>
  <si>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</si>
  <si>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</si>
  <si>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</si>
  <si>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</si>
  <si>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</si>
  <si>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</si>
  <si>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</si>
  <si>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</si>
  <si>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</si>
  <si>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</si>
  <si>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</si>
  <si>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</si>
  <si>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</si>
  <si>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</si>
  <si>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</si>
  <si>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</si>
  <si>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</si>
  <si>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</si>
  <si>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</si>
  <si>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</si>
  <si>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</si>
  <si>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</si>
  <si>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</si>
  <si>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</si>
  <si>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</si>
  <si>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</si>
  <si>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</si>
  <si>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</si>
  <si>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</si>
  <si>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</si>
  <si>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</si>
  <si>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</si>
  <si>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</si>
  <si>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</si>
  <si>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</si>
  <si>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</si>
  <si>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</si>
  <si>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</si>
  <si>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</si>
  <si>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</si>
  <si>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</si>
  <si>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</si>
  <si>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</si>
  <si>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</si>
  <si>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</si>
  <si>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</si>
  <si>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</si>
  <si>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</si>
  <si>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</si>
  <si>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</si>
  <si>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</si>
  <si>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</si>
  <si>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</si>
  <si>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</si>
  <si>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</si>
  <si>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</si>
  <si>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</si>
  <si>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</si>
  <si>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</si>
  <si>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</si>
  <si>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</si>
  <si>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</si>
  <si>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</si>
  <si>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</si>
  <si>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</si>
  <si>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</si>
  <si>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</si>
  <si>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</si>
  <si>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</si>
  <si>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</si>
  <si>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</si>
  <si>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</si>
  <si>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</si>
  <si>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</si>
  <si>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</si>
  <si>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</si>
  <si>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</si>
  <si>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</si>
  <si>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</si>
  <si>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</si>
  <si>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</si>
  <si>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</si>
  <si>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</si>
  <si>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</si>
  <si>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</si>
  <si>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</si>
  <si>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</si>
  <si>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</si>
  <si>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</si>
  <si>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</si>
  <si>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</si>
  <si>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</si>
  <si>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</si>
  <si>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</si>
  <si>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</si>
  <si>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</si>
  <si>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</si>
  <si>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</si>
  <si>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</si>
  <si>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</si>
  <si>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</si>
  <si>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</si>
  <si>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</si>
  <si>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</si>
  <si>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</si>
  <si>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</si>
  <si>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</si>
  <si>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</si>
  <si>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</si>
  <si>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</si>
  <si>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</si>
  <si>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</si>
  <si>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</si>
  <si>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</si>
  <si>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</si>
  <si>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</si>
  <si>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</si>
  <si>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</si>
  <si>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</si>
  <si>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</si>
  <si>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</si>
  <si>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</si>
  <si>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</si>
  <si>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</si>
  <si>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</si>
  <si>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</si>
  <si>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</si>
  <si>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</si>
  <si>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</si>
  <si>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</si>
  <si>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</si>
  <si>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</si>
  <si>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</si>
  <si>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</si>
  <si>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</si>
  <si>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</si>
  <si>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</si>
  <si>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</si>
  <si>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</si>
  <si>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</si>
  <si>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</si>
  <si>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</si>
  <si>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</si>
  <si>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</si>
  <si>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</si>
  <si>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</si>
  <si>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</si>
  <si>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</si>
  <si>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</si>
  <si>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</si>
  <si>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</si>
  <si>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</si>
  <si>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</si>
  <si>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</si>
  <si>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</si>
  <si>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</si>
  <si>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</si>
  <si>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</si>
  <si>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</si>
  <si>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</si>
  <si>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</si>
  <si>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</si>
  <si>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</si>
  <si>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</si>
  <si>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</si>
  <si>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</si>
  <si>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</si>
  <si>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</si>
  <si>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</si>
  <si>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</si>
  <si>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</si>
  <si>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</si>
  <si>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</si>
  <si>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</si>
  <si>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</si>
  <si>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</si>
  <si>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</si>
  <si>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</si>
  <si>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</si>
  <si>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</si>
  <si>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</si>
  <si>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</si>
  <si>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</si>
  <si>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</si>
  <si>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</si>
  <si>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</si>
  <si>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</si>
  <si>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</si>
  <si>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</si>
  <si>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</si>
  <si>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</si>
  <si>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</si>
  <si>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</si>
  <si>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</si>
  <si>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</si>
  <si>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</si>
  <si>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</si>
  <si>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</si>
  <si>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</si>
  <si>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</si>
  <si>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</si>
  <si>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</si>
  <si>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</si>
  <si>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</si>
  <si>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</si>
  <si>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</si>
  <si>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</si>
  <si>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</si>
  <si>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</si>
  <si>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</si>
  <si>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</si>
  <si>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</si>
  <si>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</si>
  <si>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</si>
  <si>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</si>
  <si>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</si>
  <si>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</si>
  <si>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</si>
  <si>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</si>
  <si>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</si>
  <si>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</si>
  <si>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</si>
  <si>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</si>
  <si>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</si>
  <si>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</si>
  <si>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</si>
  <si>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</si>
  <si>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</si>
  <si>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</si>
  <si>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</si>
  <si>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</si>
  <si>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</si>
  <si>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</si>
  <si>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</si>
  <si>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</si>
  <si>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</si>
  <si>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</si>
  <si>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</si>
  <si>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</si>
  <si>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</si>
  <si>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</si>
  <si>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</si>
  <si>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</si>
  <si>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</si>
  <si>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</si>
  <si>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</si>
  <si>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</si>
  <si>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</si>
  <si>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</si>
  <si>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</si>
  <si>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</si>
  <si>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</si>
  <si>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</si>
  <si>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</si>
  <si>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</si>
  <si>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</si>
  <si>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</si>
  <si>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</si>
  <si>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</si>
  <si>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</si>
  <si>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</si>
  <si>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</si>
  <si>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</si>
  <si>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</si>
  <si>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</si>
  <si>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</si>
  <si>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</si>
  <si>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</si>
  <si>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</si>
  <si>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</si>
  <si>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</si>
  <si>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</si>
  <si>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</si>
  <si>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</si>
  <si>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</si>
  <si>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</si>
  <si>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</si>
  <si>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</si>
  <si>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</si>
  <si>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</si>
  <si>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</si>
  <si>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</si>
  <si>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</si>
  <si>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</si>
  <si>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</si>
  <si>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</si>
  <si>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</si>
  <si>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</si>
  <si>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</si>
  <si>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</si>
  <si>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</si>
  <si>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</si>
  <si>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</si>
  <si>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</si>
  <si>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</si>
  <si>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</si>
  <si>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</si>
  <si>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</si>
  <si>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</si>
  <si>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</si>
  <si>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</si>
  <si>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</si>
  <si>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</si>
  <si>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</si>
  <si>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</si>
  <si>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</si>
  <si>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</si>
  <si>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</si>
  <si>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</si>
  <si>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</si>
  <si>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</si>
  <si>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</si>
  <si>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</si>
  <si>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</si>
  <si>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</si>
  <si>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</si>
  <si>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</si>
  <si>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</si>
  <si>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</si>
  <si>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</si>
  <si>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</si>
  <si>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</si>
  <si>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</si>
  <si>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</si>
  <si>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</si>
  <si>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</si>
  <si>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</si>
  <si>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</si>
  <si>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</si>
  <si>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</si>
  <si>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</si>
  <si>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</si>
  <si>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</si>
  <si>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</si>
  <si>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</si>
  <si>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</si>
  <si>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</si>
  <si>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</si>
  <si>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</si>
  <si>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</si>
  <si>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</si>
  <si>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</si>
  <si>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</si>
  <si>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</si>
  <si>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</si>
  <si>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</si>
  <si>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</si>
  <si>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</si>
  <si>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</si>
  <si>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</si>
  <si>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</si>
  <si>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</si>
  <si>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</si>
  <si>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</si>
  <si>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</si>
  <si>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</si>
  <si>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</si>
  <si>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</si>
  <si>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</si>
  <si>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</si>
  <si>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</si>
  <si>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</si>
  <si>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</si>
  <si>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</si>
  <si>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</si>
  <si>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</si>
  <si>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</si>
  <si>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</si>
  <si>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</si>
  <si>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</si>
  <si>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</si>
  <si>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</si>
  <si>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</si>
  <si>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</si>
  <si>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</si>
  <si>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</si>
  <si>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</si>
  <si>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</si>
  <si>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</si>
  <si>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</si>
  <si>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</si>
  <si>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</si>
  <si>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</si>
  <si>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</si>
  <si>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</si>
  <si>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</si>
  <si>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</si>
  <si>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</si>
  <si>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</si>
  <si>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</si>
  <si>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</si>
  <si>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</si>
  <si>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</si>
  <si>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</si>
  <si>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</si>
  <si>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</si>
  <si>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</si>
  <si>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</si>
  <si>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</si>
  <si>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</si>
  <si>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</si>
  <si>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</si>
  <si>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</si>
  <si>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</si>
  <si>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</si>
  <si>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</si>
  <si>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</si>
  <si>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</si>
  <si>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</si>
  <si>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</si>
  <si>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</si>
  <si>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</si>
  <si>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</si>
  <si>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</si>
  <si>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</si>
  <si>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</si>
  <si>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</si>
  <si>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</si>
  <si>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</si>
  <si>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</si>
  <si>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</si>
  <si>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</si>
  <si>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</si>
  <si>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</si>
  <si>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</si>
  <si>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</si>
  <si>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</si>
  <si>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</si>
  <si>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</si>
  <si>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</si>
  <si>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</si>
  <si>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</si>
  <si>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</si>
  <si>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</si>
  <si>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</si>
  <si>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</si>
  <si>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</si>
  <si>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</si>
  <si>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</si>
  <si>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</si>
  <si>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</si>
  <si>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</si>
  <si>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</si>
  <si>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</si>
  <si>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</si>
  <si>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</si>
  <si>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</si>
  <si>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</si>
  <si>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</si>
  <si>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</si>
  <si>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</si>
  <si>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</si>
  <si>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</si>
  <si>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</si>
  <si>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</si>
  <si>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</si>
  <si>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</si>
  <si>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</si>
  <si>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</si>
  <si>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</si>
  <si>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</si>
  <si>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</si>
  <si>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</si>
  <si>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</si>
  <si>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</si>
  <si>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</si>
  <si>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</si>
  <si>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</si>
  <si>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</si>
  <si>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</si>
  <si>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</si>
  <si>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</si>
  <si>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</si>
  <si>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</si>
  <si>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</si>
  <si>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</si>
  <si>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</si>
  <si>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</si>
  <si>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</si>
  <si>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</si>
  <si>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</si>
  <si>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</si>
  <si>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</si>
  <si>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</si>
  <si>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</si>
  <si>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</si>
  <si>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</si>
  <si>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</si>
  <si>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</si>
  <si>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</si>
  <si>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</si>
  <si>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</si>
  <si>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</si>
  <si>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</si>
  <si>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</si>
  <si>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</si>
  <si>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</si>
  <si>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</si>
  <si>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</si>
  <si>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</si>
  <si>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</si>
  <si>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</si>
  <si>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</si>
  <si>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</si>
  <si>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</si>
  <si>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</si>
  <si>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</si>
  <si>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</si>
  <si>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</si>
  <si>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</si>
  <si>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</si>
  <si>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</si>
  <si>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</si>
  <si>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</si>
  <si>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</si>
  <si>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</si>
  <si>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</si>
  <si>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</si>
  <si>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</si>
  <si>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</si>
  <si>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</si>
  <si>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</si>
  <si>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</si>
  <si>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</si>
  <si>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</si>
  <si>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</si>
  <si>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</si>
  <si>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</si>
  <si>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</si>
  <si>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</si>
  <si>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</si>
  <si>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</si>
  <si>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</si>
  <si>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</si>
  <si>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</si>
  <si>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</si>
  <si>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</si>
  <si>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</si>
  <si>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</si>
  <si>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</si>
  <si>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</si>
  <si>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</si>
  <si>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</si>
  <si>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</si>
  <si>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</si>
  <si>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</si>
  <si>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</si>
  <si>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</si>
  <si>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</si>
  <si>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</si>
  <si>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</si>
  <si>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</si>
  <si>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</si>
  <si>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</si>
  <si>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</si>
  <si>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</si>
  <si>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</si>
  <si>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</si>
  <si>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</si>
  <si>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</si>
  <si>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</si>
  <si>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</si>
  <si>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</si>
  <si>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</si>
  <si>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</si>
  <si>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</si>
  <si>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</si>
  <si>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</si>
  <si>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</si>
  <si>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</si>
  <si>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</si>
  <si>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</si>
  <si>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</si>
  <si>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</si>
  <si>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</si>
  <si>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</si>
  <si>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</si>
  <si>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</si>
  <si>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</si>
  <si>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</si>
  <si>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</si>
  <si>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</si>
  <si>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</si>
  <si>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</si>
  <si>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</si>
  <si>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</si>
  <si>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</si>
  <si>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</si>
  <si>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</si>
  <si>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</si>
  <si>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</si>
  <si>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</si>
  <si>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</si>
  <si>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</si>
  <si>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</si>
  <si>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</si>
  <si>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</si>
  <si>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</si>
  <si>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</si>
  <si>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</si>
  <si>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</si>
  <si>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</si>
  <si>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</si>
  <si>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</si>
  <si>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</si>
  <si>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</si>
  <si>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</si>
  <si>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</si>
  <si>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</si>
  <si>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</si>
  <si>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</si>
  <si>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</si>
  <si>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</si>
  <si>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</si>
  <si>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</si>
  <si>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</si>
  <si>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</si>
  <si>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</si>
  <si>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</si>
  <si>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</si>
  <si>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</si>
  <si>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</si>
  <si>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</si>
  <si>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</si>
  <si>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</si>
  <si>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</si>
  <si>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</si>
  <si>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</si>
  <si>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</si>
  <si>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</si>
  <si>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</si>
  <si>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</si>
  <si>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</si>
  <si>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</si>
  <si>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</si>
  <si>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</si>
  <si>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</si>
  <si>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</si>
  <si>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</si>
  <si>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</si>
  <si>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</si>
  <si>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</si>
  <si>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</si>
  <si>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</si>
  <si>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</si>
  <si>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</si>
  <si>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</si>
  <si>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</si>
  <si>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</si>
  <si>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</si>
  <si>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</si>
  <si>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</si>
  <si>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</si>
  <si>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</si>
  <si>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</si>
  <si>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</si>
  <si>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</si>
  <si>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</si>
  <si>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</si>
  <si>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</si>
  <si>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</si>
  <si>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</si>
  <si>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</si>
  <si>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</si>
  <si>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</si>
  <si>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</si>
  <si>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</si>
  <si>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</si>
  <si>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</si>
  <si>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</si>
  <si>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</si>
  <si>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</si>
  <si>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</si>
  <si>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</si>
  <si>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</si>
  <si>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</si>
  <si>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</si>
  <si>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</si>
  <si>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</si>
  <si>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</si>
  <si>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</si>
  <si>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</si>
  <si>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</si>
  <si>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</si>
  <si>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</si>
  <si>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</si>
  <si>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</si>
  <si>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</si>
  <si>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</si>
  <si>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</si>
  <si>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</si>
  <si>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</si>
  <si>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</si>
  <si>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</si>
  <si>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</si>
  <si>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</si>
  <si>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</si>
  <si>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</si>
  <si>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</si>
  <si>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</si>
  <si>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</si>
  <si>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</si>
  <si>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</si>
  <si>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</si>
  <si>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</si>
  <si>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</si>
  <si>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</si>
  <si>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</si>
  <si>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</si>
  <si>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</si>
  <si>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</si>
  <si>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</si>
  <si>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</si>
  <si>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</si>
  <si>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</si>
  <si>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</si>
  <si>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</si>
  <si>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</si>
  <si>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</si>
  <si>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</si>
  <si>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</si>
  <si>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</si>
  <si>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</si>
  <si>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</si>
  <si>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</si>
  <si>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</si>
  <si>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</si>
  <si>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</si>
  <si>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</si>
  <si>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</si>
  <si>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</si>
  <si>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</si>
  <si>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</si>
  <si>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</si>
  <si>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</si>
  <si>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</si>
  <si>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</si>
  <si>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</si>
  <si>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</si>
  <si>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</si>
  <si>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</si>
  <si>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</si>
  <si>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</si>
  <si>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</si>
  <si>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</si>
  <si>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</si>
  <si>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</si>
  <si>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</si>
  <si>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</si>
  <si>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</si>
  <si>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</si>
  <si>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</si>
  <si>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</si>
  <si>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</si>
  <si>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</si>
  <si>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</si>
  <si>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</si>
  <si>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</si>
  <si>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</si>
  <si>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</si>
  <si>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</si>
  <si>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</si>
  <si>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</si>
  <si>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</si>
  <si>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</si>
  <si>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</si>
  <si>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</si>
  <si>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</si>
  <si>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</si>
  <si>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</si>
  <si>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</si>
  <si>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</si>
  <si>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</si>
  <si>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</si>
  <si>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</si>
  <si>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</si>
  <si>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</si>
  <si>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</si>
  <si>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</si>
  <si>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</si>
  <si>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</si>
  <si>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</si>
  <si>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</si>
  <si>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</si>
  <si>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</si>
  <si>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</si>
  <si>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</si>
  <si>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</si>
  <si>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</si>
  <si>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</si>
  <si>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</si>
  <si>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</si>
  <si>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</si>
  <si>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</si>
  <si>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</si>
  <si>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</si>
  <si>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</si>
  <si>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</si>
  <si>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</si>
  <si>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</si>
  <si>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</si>
  <si>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</si>
  <si>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</si>
  <si>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</si>
  <si>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</si>
  <si>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</si>
  <si>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</si>
  <si>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</si>
  <si>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</si>
  <si>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</si>
  <si>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</si>
  <si>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</si>
  <si>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</si>
  <si>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</si>
  <si>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</si>
  <si>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</si>
  <si>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</si>
  <si>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</si>
  <si>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</si>
  <si>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</si>
  <si>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</si>
  <si>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</si>
  <si>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</si>
  <si>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</si>
  <si>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</si>
  <si>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</si>
  <si>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</si>
  <si>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</si>
  <si>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</si>
  <si>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</si>
  <si>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</si>
  <si>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</si>
  <si>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</si>
  <si>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</si>
  <si>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</si>
  <si>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</si>
  <si>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</si>
  <si>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</si>
  <si>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</si>
  <si>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</si>
  <si>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</si>
  <si>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</si>
  <si>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</si>
  <si>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</si>
  <si>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</si>
  <si>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</si>
  <si>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</si>
  <si>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</si>
  <si>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</si>
  <si>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</si>
  <si>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</si>
  <si>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</si>
  <si>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</si>
  <si>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</si>
  <si>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</si>
  <si>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</si>
  <si>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</si>
  <si>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</si>
  <si>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</si>
  <si>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</si>
  <si>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</si>
  <si>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</si>
  <si>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</si>
  <si>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</si>
  <si>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</si>
  <si>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</si>
  <si>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</si>
  <si>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</si>
  <si>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</si>
  <si>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</si>
  <si>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</si>
  <si>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</si>
  <si>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</si>
  <si>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</si>
  <si>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</si>
  <si>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</si>
  <si>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</si>
  <si>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</si>
  <si>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</si>
  <si>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</si>
  <si>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</si>
  <si>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</si>
  <si>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</si>
  <si>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</si>
  <si>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</si>
  <si>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</si>
  <si>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</si>
  <si>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</si>
  <si>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</si>
  <si>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</si>
  <si>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</si>
  <si>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</si>
  <si>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</si>
  <si>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</si>
  <si>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</si>
  <si>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</si>
  <si>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</si>
  <si>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</si>
  <si>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</si>
  <si>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</si>
  <si>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</si>
  <si>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</si>
  <si>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</si>
  <si>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</si>
  <si>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</si>
  <si>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</si>
  <si>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</si>
  <si>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</si>
  <si>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</si>
  <si>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</si>
  <si>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</si>
  <si>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</si>
  <si>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</si>
  <si>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</si>
  <si>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</si>
  <si>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</si>
  <si>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</si>
  <si>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</si>
  <si>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</si>
  <si>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</si>
  <si>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</si>
  <si>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</si>
  <si>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</si>
  <si>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</si>
  <si>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</si>
  <si>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</si>
  <si>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</si>
  <si>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</si>
  <si>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Изменения в части протяженности сетей холодного водоснабжения (в связи с приемом на обслуживание бесхозяйных сетей)</t>
  </si>
  <si>
    <t>АО "Водоканал"</t>
  </si>
  <si>
    <t>24.08.2016</t>
  </si>
  <si>
    <t>29.08.2016</t>
  </si>
  <si>
    <t>https://tariff.eias.ru/disclo/get_file?p_guid=f1daac4a-6afc-4a1c-ba53-224dc44779bf</t>
  </si>
  <si>
    <t>АУ СОН ТО и ДПО  «Региональный центр активного долголетия, геронтологии и реабилитации»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</si>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</sst>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8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84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84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284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284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284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284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284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285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285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285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285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285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285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285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285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285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285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286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286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286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78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790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79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79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8793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7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7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79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24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620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860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86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1862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0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44390.654374999998</v>
      </c>
      <c r="B79" s="14" t="s">
        <v>564</v>
      </c>
      <c r="C79" s="14" t="s">
        <v>565</v>
      </c>
    </row>
    <row r="80" spans="1:3" x14ac:dyDescent="0.15">
      <c r="A80" s="332">
        <v>44390.654374999998</v>
      </c>
      <c r="B80" s="14" t="s">
        <v>582</v>
      </c>
      <c r="C80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L19" sqref="L19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1397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1371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1372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1367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1370</v>
      </c>
      <c r="D10" s="380">
        <v>1</v>
      </c>
      <c r="E10" s="377" t="s">
        <v>1171</v>
      </c>
      <c r="F10" s="167"/>
      <c r="G10" s="380">
        <v>1</v>
      </c>
      <c r="H10" s="386" t="s">
        <v>1171</v>
      </c>
      <c r="I10" s="382" t="s">
        <v>1172</v>
      </c>
      <c r="J10" s="383"/>
      <c r="K10" s="384" t="s">
        <v>1373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1370</v>
      </c>
      <c r="D13" s="380">
        <v>2</v>
      </c>
      <c r="E13" s="377" t="s">
        <v>1362</v>
      </c>
      <c r="F13" s="167"/>
      <c r="G13" s="380">
        <v>1</v>
      </c>
      <c r="H13" s="381" t="s">
        <v>1362</v>
      </c>
      <c r="I13" s="382" t="s">
        <v>1363</v>
      </c>
      <c r="J13" s="383"/>
      <c r="K13" s="384" t="s">
        <v>1373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1370</v>
      </c>
      <c r="D16" s="380">
        <v>3</v>
      </c>
      <c r="E16" s="377" t="s">
        <v>1038</v>
      </c>
      <c r="F16" s="167"/>
      <c r="G16" s="380">
        <v>1</v>
      </c>
      <c r="H16" s="381" t="s">
        <v>1038</v>
      </c>
      <c r="I16" s="382" t="s">
        <v>1039</v>
      </c>
      <c r="J16" s="383"/>
      <c r="K16" s="384" t="s">
        <v>1373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2" sqref="F32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4" t="s">
        <v>446</v>
      </c>
      <c r="E4" s="395"/>
      <c r="F4" s="395"/>
      <c r="G4" s="396"/>
    </row>
    <row r="5" spans="1:7" ht="17.25" customHeight="1" x14ac:dyDescent="0.15">
      <c r="D5" s="397" t="str">
        <f>IF(org=0,"Не определено",org)</f>
        <v>ООО "Тюмень Водоканал"</v>
      </c>
      <c r="E5" s="398"/>
      <c r="F5" s="398"/>
      <c r="G5" s="399"/>
    </row>
    <row r="6" spans="1:7" ht="12" customHeight="1" x14ac:dyDescent="0.15">
      <c r="D6" s="400"/>
      <c r="E6" s="400"/>
      <c r="F6" s="400"/>
      <c r="G6" s="400"/>
    </row>
    <row r="7" spans="1:7" ht="33.75" hidden="1" customHeight="1" x14ac:dyDescent="0.15">
      <c r="A7" s="198"/>
      <c r="B7" s="198"/>
      <c r="C7" s="198"/>
      <c r="D7" s="245"/>
      <c r="E7" s="401" t="s">
        <v>296</v>
      </c>
      <c r="F7" s="401"/>
    </row>
    <row r="8" spans="1:7" x14ac:dyDescent="0.15">
      <c r="A8" s="198"/>
      <c r="B8" s="198"/>
      <c r="C8" s="198"/>
      <c r="D8" s="402" t="s">
        <v>44</v>
      </c>
      <c r="E8" s="403" t="s">
        <v>297</v>
      </c>
      <c r="F8" s="403" t="s">
        <v>298</v>
      </c>
      <c r="G8" s="403" t="s">
        <v>274</v>
      </c>
    </row>
    <row r="9" spans="1:7" ht="9.75" customHeight="1" x14ac:dyDescent="0.15">
      <c r="A9" s="198"/>
      <c r="B9" s="198"/>
      <c r="C9" s="198"/>
      <c r="D9" s="402"/>
      <c r="E9" s="403"/>
      <c r="F9" s="403"/>
      <c r="G9" s="403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1374</v>
      </c>
      <c r="G12" s="331" t="s">
        <v>1373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1373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1373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1375</v>
      </c>
      <c r="G15" s="331" t="s">
        <v>1373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1376</v>
      </c>
      <c r="G16" s="331" t="s">
        <v>1373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1373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1372</v>
      </c>
      <c r="G18" s="331" t="s">
        <v>1373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1368</v>
      </c>
      <c r="G19" s="331" t="s">
        <v>1373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1369</v>
      </c>
      <c r="G20" s="331" t="s">
        <v>1373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1393</v>
      </c>
      <c r="G21" s="331" t="s">
        <v>1373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404">
        <v>11</v>
      </c>
      <c r="B23" s="198"/>
      <c r="C23" s="405"/>
      <c r="D23" s="318">
        <f>A23</f>
        <v>11</v>
      </c>
      <c r="E23" s="242" t="s">
        <v>396</v>
      </c>
      <c r="F23" s="171" t="s">
        <v>1377</v>
      </c>
      <c r="G23" s="331" t="s">
        <v>1394</v>
      </c>
    </row>
    <row r="24" spans="1:9" ht="25.5" customHeight="1" x14ac:dyDescent="0.15">
      <c r="A24" s="404"/>
      <c r="B24" s="198"/>
      <c r="C24" s="405"/>
      <c r="D24" s="318" t="str">
        <f>A23&amp;".1"</f>
        <v>11.1</v>
      </c>
      <c r="E24" s="227" t="s">
        <v>397</v>
      </c>
      <c r="F24" s="171" t="s">
        <v>1377</v>
      </c>
      <c r="G24" s="331" t="s">
        <v>1394</v>
      </c>
    </row>
    <row r="25" spans="1:9" ht="25.5" customHeight="1" x14ac:dyDescent="0.15">
      <c r="A25" s="404"/>
      <c r="B25" s="198"/>
      <c r="C25" s="405"/>
      <c r="D25" s="318" t="str">
        <f>A23&amp;".2"</f>
        <v>11.2</v>
      </c>
      <c r="E25" s="227" t="s">
        <v>398</v>
      </c>
      <c r="F25" s="171" t="s">
        <v>1377</v>
      </c>
      <c r="G25" s="331" t="s">
        <v>1394</v>
      </c>
    </row>
    <row r="26" spans="1:9" ht="25.5" customHeight="1" x14ac:dyDescent="0.15">
      <c r="A26" s="404"/>
      <c r="B26" s="198"/>
      <c r="C26" s="405"/>
      <c r="D26" s="318" t="str">
        <f>A23&amp;".3"</f>
        <v>11.3</v>
      </c>
      <c r="E26" s="227" t="s">
        <v>399</v>
      </c>
      <c r="F26" s="171" t="s">
        <v>1378</v>
      </c>
      <c r="G26" s="331" t="s">
        <v>1373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6">
        <v>7</v>
      </c>
      <c r="D29" s="407" t="s">
        <v>511</v>
      </c>
      <c r="E29" s="407"/>
      <c r="F29" s="407"/>
      <c r="G29" s="407"/>
      <c r="H29" s="179"/>
      <c r="I29" s="179"/>
    </row>
    <row r="30" spans="1:9" s="206" customFormat="1" ht="21.75" customHeight="1" x14ac:dyDescent="0.15">
      <c r="A30" s="203"/>
      <c r="B30" s="203"/>
      <c r="C30" s="406"/>
      <c r="D30" s="407"/>
      <c r="E30" s="407"/>
      <c r="F30" s="407"/>
      <c r="G30" s="40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1379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  <mergeCell ref="F8:F9"/>
    <mergeCell ref="G8:G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3" sqref="L13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</f>
        <v>960.57875999999999</v>
      </c>
      <c r="M12" s="262">
        <v>98</v>
      </c>
      <c r="N12" s="262">
        <f>91-1</f>
        <v>90</v>
      </c>
      <c r="O12" s="325"/>
      <c r="P12" s="326"/>
      <c r="Q12" s="325"/>
      <c r="R12" s="324"/>
      <c r="S12" s="325"/>
      <c r="T12" s="324"/>
      <c r="U12" s="325"/>
      <c r="V12" s="324"/>
      <c r="W12" s="341" t="s">
        <v>1373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1366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960.57875999999999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90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960.57875999999999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90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1398</v>
      </c>
      <c r="G13" s="272" t="s">
        <v>1369</v>
      </c>
      <c r="H13" s="272" t="s">
        <v>1399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f1daac4a-6afc-4a1c-ba53-224dc44779bf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17" sqref="G17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1395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404">
        <v>11</v>
      </c>
      <c r="B126" s="198"/>
      <c r="C126" s="40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404"/>
      <c r="B127" s="198"/>
      <c r="C127" s="40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404"/>
      <c r="B128" s="198"/>
      <c r="C128" s="40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404"/>
      <c r="B129" s="198"/>
      <c r="C129" s="40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1392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1381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1400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1396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1388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1401</v>
      </c>
      <c r="D19" s="6" t="s">
        <v>1402</v>
      </c>
      <c r="E19" s="6" t="s">
        <v>1403</v>
      </c>
      <c r="F19" s="6" t="s">
        <v>1404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1405</v>
      </c>
      <c r="D20" s="6" t="s">
        <v>1406</v>
      </c>
      <c r="E20" s="6" t="s">
        <v>1407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1408</v>
      </c>
      <c r="D21" s="6" t="s">
        <v>1409</v>
      </c>
      <c r="E21" s="6" t="s">
        <v>1410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1411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1412</v>
      </c>
      <c r="D27" s="6" t="s">
        <v>1413</v>
      </c>
      <c r="E27" s="6" t="s">
        <v>1414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1389</v>
      </c>
      <c r="D33" s="6" t="s">
        <v>1390</v>
      </c>
      <c r="E33" s="6" t="s">
        <v>1391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1415</v>
      </c>
      <c r="D34" s="6" t="s">
        <v>1416</v>
      </c>
      <c r="E34" s="6" t="s">
        <v>1417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1418</v>
      </c>
      <c r="D35" s="6" t="s">
        <v>1419</v>
      </c>
      <c r="E35" s="6" t="s">
        <v>1420</v>
      </c>
      <c r="F35" s="6" t="s">
        <v>1421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1422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1384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1423</v>
      </c>
      <c r="E42" s="6" t="s">
        <v>1424</v>
      </c>
      <c r="F42" s="6" t="s">
        <v>1425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1426</v>
      </c>
      <c r="D44" s="6" t="s">
        <v>1427</v>
      </c>
      <c r="E44" s="6" t="s">
        <v>1428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1429</v>
      </c>
      <c r="D45" s="6" t="s">
        <v>1430</v>
      </c>
      <c r="E45" s="6" t="s">
        <v>1431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1432</v>
      </c>
      <c r="D46" s="6" t="s">
        <v>1433</v>
      </c>
      <c r="E46" s="6" t="s">
        <v>1434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1435</v>
      </c>
      <c r="D53" s="6" t="s">
        <v>1436</v>
      </c>
      <c r="E53" s="6" t="s">
        <v>693</v>
      </c>
      <c r="F53" s="6" t="s">
        <v>1437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1438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1382</v>
      </c>
      <c r="D57" s="6" t="s">
        <v>1439</v>
      </c>
      <c r="E57" s="6" t="s">
        <v>1383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1385</v>
      </c>
      <c r="D58" s="6" t="s">
        <v>1386</v>
      </c>
      <c r="E58" s="6" t="s">
        <v>1387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1380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