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F84" i="471" l="1"/>
  <c r="F83" i="471"/>
  <c r="F22" i="541"/>
  <c r="F23" i="541"/>
  <c r="F26" i="541"/>
  <c r="F25" i="541"/>
  <c r="F24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1"/>
  <c r="F13" i="534"/>
  <c r="F74" i="471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8" i="542"/>
  <c r="F27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17" i="542"/>
  <c r="F102" i="471"/>
  <c r="B2" i="525"/>
  <c r="B3" i="525"/>
  <c r="F78" i="471"/>
  <c r="F14" i="542"/>
  <c r="F13" i="541"/>
  <c r="F99" i="471"/>
  <c r="F75" i="471"/>
  <c r="F4" i="437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<sst xmlns="http://schemas.openxmlformats.org/spreadsheetml/2006/main" count="2152" uniqueCount="1362">
  <si>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</si>
  <si>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</si>
  <si>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</si>
  <si>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</si>
  <si>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</si>
  <si>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</si>
  <si>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</si>
  <si>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</si>
  <si>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</si>
  <si>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</si>
  <si>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</si>
  <si>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</si>
  <si>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</si>
  <si>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</si>
  <si>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</si>
  <si>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</si>
  <si>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</si>
  <si>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</si>
  <si>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</si>
  <si>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</si>
  <si>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</si>
  <si>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</si>
  <si>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</si>
  <si>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</si>
  <si>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</si>
  <si>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</si>
  <si>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</si>
  <si>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</si>
  <si>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</si>
  <si>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</si>
  <si>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</si>
  <si>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</si>
  <si>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</si>
  <si>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</si>
  <si>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</si>
  <si>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</si>
  <si>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</si>
  <si>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</si>
  <si>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</si>
  <si>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</si>
  <si>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</si>
  <si>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</si>
  <si>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</si>
  <si>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</si>
  <si>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</si>
  <si>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</si>
  <si>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</si>
  <si>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</si>
  <si>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</si>
  <si>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</si>
  <si>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</si>
  <si>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</si>
  <si>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</si>
  <si>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</si>
  <si>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</si>
  <si>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</si>
  <si>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</si>
  <si>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</si>
  <si>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</si>
  <si>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</si>
  <si>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</si>
  <si>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</si>
  <si>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</si>
  <si>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</si>
  <si>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</si>
  <si>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</si>
  <si>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</si>
  <si>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</si>
  <si>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</si>
  <si>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</si>
  <si>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</si>
  <si>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</si>
  <si>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</si>
  <si>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</si>
  <si>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</si>
  <si>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</si>
  <si>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</si>
  <si>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</si>
  <si>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</si>
  <si>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</si>
  <si>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</si>
  <si>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</si>
  <si>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</si>
  <si>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</si>
  <si>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</si>
  <si>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</si>
  <si>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</si>
  <si>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</si>
  <si>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</si>
  <si>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</si>
  <si>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</si>
  <si>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</si>
  <si>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</si>
  <si>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</si>
  <si>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</si>
  <si>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</si>
  <si>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</si>
  <si>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</si>
  <si>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</si>
  <si>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</si>
  <si>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</si>
  <si>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</si>
  <si>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</si>
  <si>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</si>
  <si>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</si>
  <si>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</si>
  <si>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</si>
  <si>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</si>
  <si>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</si>
  <si>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</si>
  <si>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</si>
  <si>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</si>
  <si>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</si>
  <si>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</si>
  <si>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</si>
  <si>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</si>
  <si>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</si>
  <si>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</si>
  <si>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</si>
  <si>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</si>
  <si>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</si>
  <si>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</si>
  <si>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</si>
  <si>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</si>
  <si>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</si>
  <si>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</si>
  <si>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</si>
  <si>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</si>
  <si>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</si>
  <si>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</si>
  <si>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</si>
  <si>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</si>
  <si>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</si>
  <si>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</si>
  <si>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</si>
  <si>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</si>
  <si>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</si>
  <si>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</si>
  <si>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</si>
  <si>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</si>
  <si>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</si>
  <si>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</si>
  <si>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</si>
  <si>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</si>
  <si>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</si>
  <si>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</si>
  <si>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</si>
  <si>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</si>
  <si>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</si>
  <si>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</si>
  <si>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</si>
  <si>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</si>
  <si>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</si>
  <si>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</si>
  <si>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</si>
  <si>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</si>
  <si>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</si>
  <si>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</si>
  <si>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</si>
  <si>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</si>
  <si>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</si>
  <si>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</si>
  <si>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</si>
  <si>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</si>
  <si>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</si>
  <si>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</si>
  <si>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</si>
  <si>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</si>
  <si>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</si>
  <si>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</si>
  <si>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</si>
  <si>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</si>
  <si>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</si>
  <si>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</si>
  <si>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</si>
  <si>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</si>
  <si>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</si>
  <si>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</si>
  <si>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</si>
  <si>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</si>
  <si>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</si>
  <si>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</si>
  <si>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</si>
  <si>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</si>
  <si>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</si>
  <si>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</si>
  <si>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</si>
  <si>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</si>
  <si>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</si>
  <si>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</si>
  <si>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</si>
  <si>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</si>
  <si>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</si>
  <si>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</si>
  <si>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</si>
  <si>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</si>
  <si>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</si>
  <si>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</si>
  <si>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</si>
  <si>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</si>
  <si>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</si>
  <si>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</si>
  <si>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</si>
  <si>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</si>
  <si>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</si>
  <si>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</si>
  <si>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</si>
  <si>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</si>
  <si>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</si>
  <si>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</si>
  <si>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</si>
  <si>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</si>
  <si>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</si>
  <si>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</si>
  <si>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</si>
  <si>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</si>
  <si>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</si>
  <si>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</si>
  <si>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</si>
  <si>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</si>
  <si>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</si>
  <si>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</si>
  <si>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</si>
  <si>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</si>
  <si>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</si>
  <si>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</si>
  <si>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</si>
  <si>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</si>
  <si>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</si>
  <si>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</si>
  <si>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</si>
  <si>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</si>
  <si>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</si>
  <si>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</si>
  <si>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</si>
  <si>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</si>
  <si>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</si>
  <si>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</si>
  <si>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</si>
  <si>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</si>
  <si>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</si>
  <si>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</si>
  <si>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</si>
  <si>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</si>
  <si>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</si>
  <si>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</si>
  <si>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</si>
  <si>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</si>
  <si>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</si>
  <si>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</si>
  <si>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</si>
  <si>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</si>
  <si>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</si>
  <si>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</si>
  <si>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</si>
  <si>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</si>
  <si>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</si>
  <si>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</si>
  <si>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</si>
  <si>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</si>
  <si>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</si>
  <si>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</si>
  <si>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</si>
  <si>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</si>
  <si>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</si>
  <si>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</si>
  <si>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</si>
  <si>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</si>
  <si>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</si>
  <si>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</si>
  <si>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</si>
  <si>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</si>
  <si>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</si>
  <si>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</si>
  <si>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</si>
  <si>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</si>
  <si>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</si>
  <si>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</si>
  <si>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</si>
  <si>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</si>
  <si>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</si>
  <si>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</si>
  <si>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</si>
  <si>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</si>
  <si>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</si>
  <si>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</si>
  <si>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</si>
  <si>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</si>
  <si>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</si>
  <si>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</si>
  <si>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</si>
  <si>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</si>
  <si>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</si>
  <si>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</si>
  <si>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</si>
  <si>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</si>
  <si>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</si>
  <si>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</si>
  <si>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</si>
  <si>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</si>
  <si>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</si>
  <si>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</si>
  <si>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</si>
  <si>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</si>
  <si>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</si>
  <si>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</si>
  <si>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</si>
  <si>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</si>
  <si>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</si>
  <si>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</si>
  <si>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</si>
  <si>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</si>
  <si>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</si>
  <si>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</si>
  <si>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</si>
  <si>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</si>
  <si>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</si>
  <si>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</si>
  <si>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</si>
  <si>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</si>
  <si>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</si>
  <si>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</si>
  <si>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</si>
  <si>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</si>
  <si>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</si>
  <si>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</si>
  <si>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</si>
  <si>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</si>
  <si>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</si>
  <si>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</si>
  <si>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</si>
  <si>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</si>
  <si>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</si>
  <si>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</si>
  <si>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</si>
  <si>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</si>
  <si>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</si>
  <si>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</si>
  <si>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</si>
  <si>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</si>
  <si>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</si>
  <si>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</si>
  <si>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</si>
  <si>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</si>
  <si>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</si>
  <si>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</si>
  <si>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</si>
  <si>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</si>
  <si>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</si>
  <si>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</si>
  <si>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</si>
  <si>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</si>
  <si>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</si>
  <si>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</si>
  <si>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</si>
  <si>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</si>
  <si>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</si>
  <si>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</si>
  <si>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</si>
  <si>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</si>
  <si>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</si>
  <si>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</si>
  <si>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</si>
  <si>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</si>
  <si>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</si>
  <si>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</si>
  <si>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</si>
  <si>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</si>
  <si>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</si>
  <si>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</si>
  <si>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</si>
  <si>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</si>
  <si>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</si>
  <si>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</si>
  <si>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</si>
  <si>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</si>
  <si>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</si>
  <si>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</si>
  <si>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</si>
  <si>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</si>
  <si>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</si>
  <si>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</si>
  <si>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</si>
  <si>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</si>
  <si>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</si>
  <si>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</si>
  <si>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</si>
  <si>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</si>
  <si>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</si>
  <si>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</si>
  <si>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</si>
  <si>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</si>
  <si>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</si>
  <si>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</si>
  <si>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</si>
  <si>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</si>
  <si>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</si>
  <si>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</si>
  <si>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</si>
  <si>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</si>
  <si>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</si>
  <si>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</si>
  <si>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</si>
  <si>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</si>
  <si>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</si>
  <si>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</si>
  <si>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</si>
  <si>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</si>
  <si>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</si>
  <si>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</si>
  <si>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</si>
  <si>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</si>
  <si>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</si>
  <si>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</si>
  <si>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</si>
  <si>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</si>
  <si>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</si>
  <si>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</si>
  <si>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</si>
  <si>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</si>
  <si>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</si>
  <si>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</si>
  <si>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</si>
  <si>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</si>
  <si>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</si>
  <si>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</si>
  <si>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</si>
  <si>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</si>
  <si>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</si>
  <si>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</si>
  <si>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</si>
  <si>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</si>
  <si>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</si>
  <si>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</si>
  <si>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</si>
  <si>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</si>
  <si>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</si>
  <si>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</si>
  <si>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</si>
  <si>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</si>
  <si>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</si>
  <si>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</si>
  <si>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</si>
  <si>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</si>
  <si>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</si>
  <si>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</si>
  <si>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</si>
  <si>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</si>
  <si>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</si>
  <si>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</si>
  <si>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</si>
  <si>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</si>
  <si>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</si>
  <si>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</si>
  <si>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</si>
  <si>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</si>
  <si>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</si>
  <si>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</si>
  <si>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</si>
  <si>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</si>
  <si>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</si>
  <si>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</si>
  <si>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</si>
  <si>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</si>
  <si>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</si>
  <si>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</si>
  <si>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</si>
  <si>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</si>
  <si>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</si>
  <si>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</si>
  <si>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</si>
  <si>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</si>
  <si>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</si>
  <si>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</si>
  <si>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</si>
  <si>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</si>
  <si>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</si>
  <si>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</si>
  <si>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</si>
  <si>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</si>
  <si>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</si>
  <si>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</si>
  <si>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</si>
  <si>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</si>
  <si>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</si>
  <si>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</si>
  <si>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</si>
  <si>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</si>
  <si>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</si>
  <si>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</si>
  <si>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</si>
  <si>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</si>
  <si>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</si>
  <si>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</si>
  <si>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</si>
  <si>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</si>
  <si>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</si>
  <si>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</si>
  <si>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</si>
  <si>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</si>
  <si>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</si>
  <si>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</si>
  <si>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</si>
  <si>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</si>
  <si>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</si>
  <si>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</si>
  <si>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</si>
  <si>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</si>
  <si>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</si>
  <si>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</si>
  <si>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</si>
  <si>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</si>
  <si>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</si>
  <si>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</si>
  <si>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</si>
  <si>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</si>
  <si>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</si>
  <si>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</si>
  <si>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</si>
  <si>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</si>
  <si>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</si>
  <si>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</si>
  <si>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</si>
  <si>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</si>
  <si>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</si>
  <si>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</si>
  <si>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</si>
  <si>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</si>
  <si>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</si>
  <si>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</si>
  <si>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</si>
  <si>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</si>
  <si>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</si>
  <si>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</si>
  <si>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</si>
  <si>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</si>
  <si>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</si>
  <si>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</si>
  <si>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</si>
  <si>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</si>
  <si>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</si>
  <si>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</si>
  <si>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</si>
  <si>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</si>
  <si>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</si>
  <si>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</si>
  <si>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</si>
  <si>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</si>
  <si>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</si>
  <si>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</si>
  <si>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</si>
  <si>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</si>
  <si>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</si>
  <si>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</si>
  <si>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</si>
  <si>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</si>
  <si>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</si>
  <si>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</si>
  <si>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</si>
  <si>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</si>
  <si>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</si>
  <si>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</si>
  <si>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</si>
  <si>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</si>
  <si>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</si>
  <si>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</si>
  <si>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</si>
  <si>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</si>
  <si>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</si>
  <si>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</si>
  <si>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</si>
  <si>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</si>
  <si>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</si>
  <si>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</si>
  <si>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</si>
  <si>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</si>
  <si>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</si>
  <si>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</si>
  <si>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</si>
  <si>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</si>
  <si>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</si>
  <si>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</si>
  <si>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</si>
  <si>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</si>
  <si>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</si>
  <si>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</si>
  <si>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</si>
  <si>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</si>
  <si>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</si>
  <si>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</si>
  <si>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</si>
  <si>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</si>
  <si>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</si>
  <si>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</si>
  <si>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</si>
  <si>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</si>
  <si>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</si>
  <si>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</si>
  <si>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</si>
  <si>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</si>
  <si>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</si>
  <si>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</si>
  <si>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</si>
  <si>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</si>
  <si>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</si>
  <si>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</si>
  <si>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</si>
  <si>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</si>
  <si>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</si>
  <si>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</si>
  <si>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</si>
  <si>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</si>
  <si>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</si>
  <si>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</si>
  <si>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</si>
  <si>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</si>
  <si>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</si>
  <si>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</si>
  <si>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</si>
  <si>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</si>
  <si>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</si>
  <si>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</si>
  <si>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</si>
  <si>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</si>
  <si>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</si>
  <si>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</si>
  <si>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</si>
  <si>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</si>
  <si>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</si>
  <si>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</si>
  <si>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</si>
  <si>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</si>
  <si>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</si>
  <si>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</si>
  <si>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</si>
  <si>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</si>
  <si>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</si>
  <si>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</si>
  <si>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</si>
  <si>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</si>
  <si>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</si>
  <si>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</si>
  <si>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</si>
  <si>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</si>
  <si>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</si>
  <si>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</si>
  <si>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</si>
  <si>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</si>
  <si>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</si>
  <si>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</si>
  <si>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</si>
  <si>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</si>
  <si>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</si>
  <si>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</si>
  <si>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</si>
  <si>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</si>
  <si>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</si>
  <si>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</si>
  <si>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</si>
  <si>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</si>
  <si>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</si>
  <si>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</si>
  <si>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</si>
  <si>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</si>
  <si>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</si>
  <si>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</si>
  <si>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</si>
  <si>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</si>
  <si>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</si>
  <si>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</si>
  <si>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</si>
  <si>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</si>
  <si>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</si>
  <si>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</si>
  <si>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</si>
  <si>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</si>
  <si>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</si>
  <si>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</si>
  <si>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</si>
  <si>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</si>
  <si>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</si>
  <si>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</si>
  <si>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</si>
  <si>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</si>
  <si>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</si>
  <si>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</si>
  <si>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</si>
  <si>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</si>
  <si>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</si>
  <si>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</si>
  <si>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</si>
  <si>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</si>
  <si>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</si>
  <si>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</si>
  <si>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</si>
  <si>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</si>
  <si>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</si>
  <si>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</si>
  <si>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</si>
  <si>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</si>
  <si>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</si>
  <si>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</si>
  <si>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</si>
  <si>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</si>
  <si>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</si>
  <si>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</si>
  <si>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</si>
  <si>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</si>
  <si>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</si>
  <si>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</si>
  <si>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</si>
  <si>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</si>
  <si>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</si>
  <si>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</si>
  <si>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</si>
  <si>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</si>
  <si>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</si>
  <si>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</si>
  <si>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</si>
  <si>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</si>
  <si>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</si>
  <si>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</si>
  <si>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</si>
  <si>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</si>
  <si>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</si>
  <si>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</si>
  <si>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</si>
  <si>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</si>
  <si>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</si>
  <si>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</si>
  <si>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</si>
  <si>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</si>
  <si>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</si>
  <si>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</si>
  <si>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</si>
  <si>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</si>
  <si>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</si>
  <si>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</si>
  <si>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</si>
  <si>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</si>
  <si>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</si>
  <si>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</si>
  <si>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</si>
  <si>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</si>
  <si>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</si>
  <si>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</si>
  <si>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</si>
  <si>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</si>
  <si>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</si>
  <si>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</si>
  <si>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</si>
  <si>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</si>
  <si>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</si>
  <si>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</si>
  <si>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</si>
  <si>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</si>
  <si>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</si>
  <si>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</si>
  <si>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</si>
  <si>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</si>
  <si>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</si>
  <si>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</si>
  <si>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</si>
  <si>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</si>
  <si>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</si>
  <si>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</si>
  <si>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</si>
  <si>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</si>
  <si>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</si>
  <si>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</si>
  <si>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</si>
  <si>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</si>
  <si>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</si>
  <si>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</si>
  <si>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</si>
  <si>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</si>
  <si>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</si>
  <si>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</si>
  <si>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</si>
  <si>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</si>
  <si>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</si>
  <si>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</si>
  <si>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</si>
  <si>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</si>
  <si>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</si>
  <si>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</si>
  <si>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</si>
  <si>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</si>
  <si>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</si>
  <si>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</si>
  <si>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</si>
  <si>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</si>
  <si>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</si>
  <si>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</si>
  <si>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</si>
  <si>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</si>
  <si>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</si>
  <si>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</si>
  <si>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</si>
  <si>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</si>
  <si>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</si>
  <si>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</si>
  <si>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</si>
  <si>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</si>
  <si>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</si>
  <si>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</si>
  <si>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</si>
  <si>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</si>
  <si>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</si>
  <si>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</si>
  <si>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</si>
  <si>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</si>
  <si>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</si>
  <si>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</si>
  <si>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</si>
  <si>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</si>
  <si>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</si>
  <si>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</si>
  <si>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</si>
  <si>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</si>
  <si>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</si>
  <si>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</si>
  <si>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</si>
  <si>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</si>
  <si>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</si>
  <si>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</si>
  <si>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</si>
  <si>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</si>
  <si>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</si>
  <si>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</si>
  <si>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</si>
  <si>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</si>
  <si>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</si>
  <si>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</si>
  <si>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</si>
  <si>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</si>
  <si>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</si>
  <si>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</si>
  <si>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</si>
  <si>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</si>
  <si>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</si>
  <si>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</si>
  <si>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</si>
  <si>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</si>
  <si>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</si>
  <si>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</si>
  <si>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</si>
  <si>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</si>
  <si>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</si>
  <si>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</si>
  <si>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</si>
  <si>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</si>
  <si>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</si>
  <si>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</si>
  <si>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</si>
  <si>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</si>
  <si>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</si>
  <si>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</si>
  <si>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</si>
  <si>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</si>
  <si>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</si>
  <si>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</si>
  <si>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</si>
  <si>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</si>
  <si>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</si>
  <si>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</si>
  <si>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</si>
  <si>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</si>
  <si>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</si>
  <si>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</si>
  <si>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</si>
  <si>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</si>
  <si>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</si>
  <si>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</si>
  <si>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</si>
  <si>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</si>
  <si>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</si>
  <si>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</si>
  <si>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</si>
  <si>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</si>
  <si>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</si>
  <si>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</si>
  <si>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</si>
  <si>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</si>
  <si>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</si>
  <si>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</si>
  <si>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</si>
  <si>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</si>
  <si>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</si>
  <si>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</si>
  <si>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</si>
  <si>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</si>
  <si>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</si>
  <si>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</si>
  <si>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</si>
  <si>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</si>
  <si>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</si>
  <si>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</si>
  <si>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</si>
  <si>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</si>
  <si>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</si>
  <si>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</si>
  <si>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</si>
  <si>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</si>
  <si>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</si>
  <si>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</si>
  <si>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</si>
  <si>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</si>
  <si>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</si>
  <si>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</si>
  <si>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</si>
  <si>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</si>
  <si>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</si>
  <si>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</si>
  <si>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</si>
  <si>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</si>
  <si>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</si>
  <si>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</si>
  <si>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</si>
  <si>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</si>
  <si>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</si>
  <si>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</si>
  <si>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</si>
  <si>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</si>
  <si>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</si>
  <si>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</si>
  <si>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</si>
  <si>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</si>
  <si>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</si>
  <si>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</si>
  <si>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</si>
  <si>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</si>
  <si>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</si>
  <si>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</si>
  <si>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</si>
  <si>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</si>
  <si>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</si>
  <si>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</si>
  <si>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</si>
  <si>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</si>
  <si>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</si>
  <si>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</si>
  <si>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</si>
  <si>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</si>
  <si>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</si>
  <si>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</si>
  <si>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</si>
  <si>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</si>
  <si>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</si>
  <si>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</si>
  <si>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</si>
  <si>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</si>
  <si>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</si>
  <si>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</si>
  <si>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</si>
  <si>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</si>
  <si>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</si>
  <si>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</si>
  <si>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</si>
  <si>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</si>
  <si>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</si>
  <si>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</si>
  <si>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</si>
  <si>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</si>
  <si>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</si>
  <si>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</si>
  <si>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</si>
  <si>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</si>
  <si>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</si>
  <si>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</si>
  <si>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</si>
  <si>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</si>
  <si>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</si>
  <si>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</si>
  <si>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</si>
  <si>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</si>
  <si>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</si>
  <si>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</si>
  <si>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</si>
  <si>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</si>
  <si>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</si>
  <si>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</si>
  <si>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</si>
  <si>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</si>
  <si>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</si>
  <si>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</si>
  <si>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</si>
  <si>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</si>
  <si>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</si>
  <si>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</si>
  <si>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</si>
  <si>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</si>
  <si>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</si>
  <si>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</si>
  <si>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</si>
  <si>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</si>
  <si>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</si>
  <si>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</si>
  <si>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</si>
  <si>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</si>
  <si>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</si>
  <si>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</si>
  <si>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</si>
  <si>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</si>
  <si>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</si>
  <si>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</si>
  <si>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</si>
  <si>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</si>
  <si>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</si>
  <si>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</si>
  <si>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</si>
  <si>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</si>
  <si>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</si>
  <si>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</si>
  <si>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</si>
  <si>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</si>
  <si>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</si>
  <si>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</si>
  <si>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</si>
  <si>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</si>
  <si>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</si>
  <si>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</si>
  <si>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</si>
  <si>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</si>
  <si>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</si>
  <si>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</si>
  <si>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</si>
  <si>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</si>
  <si>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</si>
  <si>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</si>
  <si>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</si>
  <si>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</si>
  <si>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</si>
  <si>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</si>
  <si>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</si>
  <si>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</si>
  <si>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</si>
  <si>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</si>
  <si>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</si>
  <si>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</si>
  <si>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</si>
  <si>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</si>
  <si>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</si>
  <si>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</si>
  <si>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</si>
  <si>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</si>
  <si>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</si>
  <si>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</si>
  <si>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</si>
  <si>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</si>
  <si>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</si>
  <si>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</si>
  <si>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</si>
  <si>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</si>
  <si>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</si>
  <si>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</si>
  <si>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</si>
  <si>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</si>
  <si>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</si>
  <si>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</si>
  <si>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</si>
  <si>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</si>
  <si>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</si>
  <si>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</si>
  <si>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</si>
  <si>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</si>
  <si>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</si>
  <si>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</si>
  <si>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</si>
  <si>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</si>
  <si>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</si>
  <si>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</si>
  <si>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</si>
  <si>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</si>
  <si>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</si>
  <si>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</si>
  <si>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</si>
  <si>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</si>
  <si>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</si>
  <si>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</si>
  <si>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</si>
  <si>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</si>
  <si>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</si>
  <si>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</si>
  <si>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</si>
  <si>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</si>
  <si>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</si>
  <si>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</si>
  <si>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</si>
  <si>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</si>
  <si>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</si>
  <si>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</si>
  <si>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</si>
  <si>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</si>
  <si>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</si>
  <si>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</si>
  <si>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</si>
  <si>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</si>
  <si>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</si>
  <si>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</si>
  <si>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</si>
  <si>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</si>
  <si>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</si>
  <si>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</si>
  <si>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</si>
  <si>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</si>
  <si>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</si>
  <si>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</si>
  <si>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</si>
  <si>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</si>
  <si>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</si>
  <si>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</si>
  <si>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</si>
  <si>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</si>
  <si>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</si>
  <si>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</si>
  <si>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</si>
  <si>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</si>
  <si>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</si>
  <si>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</si>
  <si>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</si>
  <si>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</si>
  <si>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</si>
  <si>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</si>
  <si>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</si>
  <si>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</si>
  <si>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</si>
  <si>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</si>
  <si>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</si>
  <si>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</si>
  <si>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</si>
  <si>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</si>
  <si>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</si>
  <si>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</si>
  <si>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</si>
  <si>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</si>
  <si>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</si>
  <si>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</si>
  <si>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</si>
  <si>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</si>
  <si>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</si>
  <si>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</si>
  <si>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</si>
  <si>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</si>
  <si>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</si>
  <si>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</si>
  <si>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</si>
  <si>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</si>
  <si>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</si>
  <si>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</si>
  <si>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</si>
  <si>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</si>
  <si>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</si>
  <si>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</si>
  <si>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</si>
  <si>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</si>
  <si>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</si>
  <si>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</si>
  <si>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</si>
  <si>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</si>
  <si>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</si>
  <si>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</si>
  <si>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</si>
  <si>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</si>
  <si>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</si>
  <si>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</si>
  <si>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</si>
  <si>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</si>
  <si>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</si>
  <si>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</si>
  <si>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</si>
  <si>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</si>
  <si>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</si>
  <si>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</si>
  <si>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</si>
  <si>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</si>
  <si>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</si>
  <si>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</si>
  <si>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</si>
  <si>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</si>
  <si>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</si>
  <si>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</si>
  <si>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</si>
  <si>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</si>
  <si>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</si>
  <si>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</si>
  <si>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</si>
  <si>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</si>
  <si>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</si>
  <si>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</si>
  <si>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</si>
  <si>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</si>
  <si>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</si>
  <si>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</si>
  <si>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</si>
  <si>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</si>
  <si>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</si>
  <si>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</si>
  <si>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</si>
  <si>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</si>
  <si>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</si>
  <si>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</si>
  <si>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</si>
  <si>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</si>
  <si>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</si>
  <si>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</si>
  <si>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</si>
  <si>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</si>
  <si>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</si>
  <si>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</si>
  <si>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</si>
  <si>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</si>
  <si>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</si>
  <si>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</si>
  <si>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</si>
  <si>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</si>
  <si>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</si>
  <si>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</si>
  <si>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</si>
  <si>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</si>
  <si>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</si>
  <si>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</si>
  <si>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</si>
  <si>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</si>
  <si>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</si>
  <si>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</si>
  <si>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</si>
  <si>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</si>
  <si>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</si>
  <si>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</si>
  <si>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</si>
  <si>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</si>
  <si>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</si>
  <si>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</si>
  <si>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</si>
  <si>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</si>
  <si>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</si>
  <si>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</si>
  <si>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</si>
  <si>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</si>
  <si>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</si>
  <si>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</si>
  <si>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</si>
  <si>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</si>
  <si>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</si>
  <si>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</si>
  <si>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</si>
  <si>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</si>
  <si>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</si>
  <si>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</si>
  <si>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</si>
  <si>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</si>
  <si>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</si>
  <si>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</si>
  <si>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</si>
  <si>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</si>
  <si>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</si>
  <si>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</si>
  <si>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</si>
  <si>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</si>
  <si>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</si>
  <si>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</si>
  <si>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</si>
  <si>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</si>
  <si>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</si>
  <si>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</si>
  <si>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</si>
  <si>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</si>
  <si>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</si>
  <si>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</si>
  <si>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</si>
  <si>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</si>
  <si>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</si>
  <si>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</si>
  <si>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</si>
  <si>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</si>
  <si>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</si>
  <si>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</si>
  <si>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</si>
  <si>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</si>
  <si>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</si>
  <si>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</si>
  <si>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</si>
  <si>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</si>
  <si>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</si>
  <si>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</si>
  <si>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</si>
  <si>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</si>
  <si>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</si>
  <si>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</si>
  <si>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</si>
  <si>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</si>
  <si>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</si>
  <si>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</si>
  <si>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</si>
  <si>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</si>
  <si>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</si>
  <si>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</si>
  <si>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</si>
  <si>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</si>
  <si>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</si>
  <si>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</si>
  <si>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</si>
  <si>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</si>
  <si>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</si>
  <si>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</si>
  <si>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priemnaya@vodokanal.info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</si>
  <si>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</si>
  <si>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</si>
  <si>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</si>
  <si>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</si>
  <si>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</si>
  <si>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</si>
  <si>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</si>
  <si>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</si>
  <si>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</si>
  <si>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</si>
  <si>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</si>
  <si>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05.08.2015</t>
  </si>
  <si>
    <t>27.07.2015</t>
  </si>
  <si>
    <t>Изменения в части протяженности сетей водоотведения</t>
  </si>
  <si>
    <t>https://eias.fstrf.ru/disclo/get_file?p_guid=9355939e-a6ab-4618-8bb7-e0daea1a7794</t>
  </si>
  <si>
    <t>АО "Тюменский электромеханический завод"</t>
  </si>
  <si>
    <t>АО "Аэропорт Рощино"</t>
  </si>
  <si>
    <t>28277194</t>
  </si>
  <si>
    <t>МУП ЖКХ "Заречье"</t>
  </si>
  <si>
    <t>7207012950</t>
  </si>
  <si>
    <t>31456063</t>
  </si>
  <si>
    <t>ООО "ЗапСибНефтехим"</t>
  </si>
  <si>
    <t>1658087524</t>
  </si>
  <si>
    <t>МП "Городские водопроводно-канализационные сети"</t>
  </si>
  <si>
    <t>АО "ПРОДО Тюменский бройлер"</t>
  </si>
  <si>
    <t>ООО "СИБУР Тобольск"</t>
  </si>
  <si>
    <t>30357202</t>
  </si>
  <si>
    <t>Публичное акционерное общество "Тюменские моторостроители"</t>
  </si>
  <si>
    <t>7203001556</t>
  </si>
  <si>
    <t>30914574</t>
  </si>
  <si>
    <t>Филиал ФГБУ "ЦЖКУ" МИНОБОРОНЫ РОССИИ (по ЦВО)</t>
  </si>
  <si>
    <t>7729314745</t>
  </si>
  <si>
    <t>667043001</t>
  </si>
  <si>
    <t>31475492</t>
  </si>
  <si>
    <t>МУП "РЖКУ"-западное</t>
  </si>
  <si>
    <t>7224083172</t>
  </si>
  <si>
    <t>30391854</t>
  </si>
  <si>
    <t>АО "Терминал-Рощино"</t>
  </si>
  <si>
    <t>7204003620</t>
  </si>
  <si>
    <t>АО "Водоканал"</t>
  </si>
  <si>
    <t>30934103</t>
  </si>
  <si>
    <t>АСУСОН ТО "Винзилинский психоневрологический интернат"</t>
  </si>
  <si>
    <t>7224013707</t>
  </si>
  <si>
    <t>26320028</t>
  </si>
  <si>
    <t>ООО "ДСК-Энерго"</t>
  </si>
  <si>
    <t>7203144385</t>
  </si>
  <si>
    <t>26551662</t>
  </si>
  <si>
    <t>ПАО "Фортум"</t>
  </si>
  <si>
    <t>997150001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</si>
  <si>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</si>
  <si>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</si>
  <si>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</si>
  <si>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ПАО "Птицефабрика "Боровская"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</si>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</sst>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49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8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81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881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881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881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881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881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881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881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881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882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88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0882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882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882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0882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0882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0882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0882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883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883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74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74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674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674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6749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7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7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675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3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636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6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6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580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8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8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580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8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8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0581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8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8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40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priemnaya@vodokanal.info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656.39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64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4" sqref="H14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3" t="s">
        <v>554</v>
      </c>
      <c r="F13" s="147" t="s">
        <v>1318</v>
      </c>
      <c r="G13" s="272" t="s">
        <v>1305</v>
      </c>
      <c r="H13" s="272" t="s">
        <v>1321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eias.fstrf.ru/disclo/get_file?p_guid=9355939e-a6ab-4618-8bb7-e0daea1a7794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14" sqref="E1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15" customHeight="1" x14ac:dyDescent="0.15">
      <c r="C13" s="250"/>
      <c r="D13" s="253">
        <v>1</v>
      </c>
      <c r="E13" s="344" t="s">
        <v>1320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2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5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5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5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5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5"/>
      <c r="E76" s="303"/>
      <c r="F76" s="304"/>
      <c r="G76" s="313"/>
    </row>
    <row r="77" spans="1:7" s="74" customFormat="1" hidden="1" x14ac:dyDescent="0.15">
      <c r="D77" s="335"/>
      <c r="E77" s="303"/>
      <c r="F77" s="304"/>
      <c r="G77" s="313"/>
    </row>
    <row r="78" spans="1:7" s="74" customFormat="1" ht="123.75" x14ac:dyDescent="0.15">
      <c r="D78" s="335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5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5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5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67.5" x14ac:dyDescent="0.15">
      <c r="D82" s="335"/>
      <c r="E82" s="303" t="s">
        <v>299</v>
      </c>
      <c r="F82" s="304" t="str">
        <f>IF(email="","",email)</f>
        <v>priemnaya@vodokanal.info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5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5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5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5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5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67.5" x14ac:dyDescent="0.15">
      <c r="D106" s="302" t="s">
        <v>134</v>
      </c>
      <c r="E106" s="315" t="s">
        <v>299</v>
      </c>
      <c r="F106" s="304" t="str">
        <f>IF(email="","",email)</f>
        <v>priemnaya@vodokanal.info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1322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594</v>
      </c>
      <c r="D5" s="6" t="s">
        <v>595</v>
      </c>
      <c r="E5" s="6" t="s">
        <v>596</v>
      </c>
      <c r="F5" s="6" t="s">
        <v>597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591</v>
      </c>
      <c r="D6" s="6" t="s">
        <v>592</v>
      </c>
      <c r="E6" s="6" t="s">
        <v>593</v>
      </c>
      <c r="F6" s="6" t="s">
        <v>584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651</v>
      </c>
      <c r="D8" s="6" t="s">
        <v>1323</v>
      </c>
      <c r="E8" s="6" t="s">
        <v>652</v>
      </c>
      <c r="F8" s="6" t="s">
        <v>580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656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1324</v>
      </c>
      <c r="D10" s="6" t="s">
        <v>1325</v>
      </c>
      <c r="E10" s="6" t="s">
        <v>1326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1327</v>
      </c>
      <c r="D11" s="6" t="s">
        <v>1328</v>
      </c>
      <c r="E11" s="6" t="s">
        <v>1329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625</v>
      </c>
      <c r="D13" s="6" t="s">
        <v>626</v>
      </c>
      <c r="E13" s="6" t="s">
        <v>627</v>
      </c>
      <c r="F13" s="6" t="s">
        <v>668</v>
      </c>
      <c r="G13" s="6" t="s">
        <v>608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653</v>
      </c>
      <c r="D14" s="6" t="s">
        <v>654</v>
      </c>
      <c r="E14" s="6" t="s">
        <v>655</v>
      </c>
      <c r="F14" s="6" t="s">
        <v>668</v>
      </c>
      <c r="G14" s="6" t="s">
        <v>581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618</v>
      </c>
      <c r="D15" s="6" t="s">
        <v>1330</v>
      </c>
      <c r="E15" s="6" t="s">
        <v>619</v>
      </c>
      <c r="F15" s="6" t="s">
        <v>598</v>
      </c>
      <c r="G15" s="6" t="s">
        <v>581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1331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1332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620</v>
      </c>
      <c r="D18" s="6" t="s">
        <v>621</v>
      </c>
      <c r="E18" s="6" t="s">
        <v>617</v>
      </c>
      <c r="F18" s="6" t="s">
        <v>622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1333</v>
      </c>
      <c r="D19" s="6" t="s">
        <v>1334</v>
      </c>
      <c r="E19" s="6" t="s">
        <v>1335</v>
      </c>
      <c r="F19" s="6" t="s">
        <v>580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1336</v>
      </c>
      <c r="D20" s="6" t="s">
        <v>1337</v>
      </c>
      <c r="E20" s="6" t="s">
        <v>1338</v>
      </c>
      <c r="F20" s="6" t="s">
        <v>1339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1340</v>
      </c>
      <c r="D21" s="6" t="s">
        <v>1341</v>
      </c>
      <c r="E21" s="6" t="s">
        <v>1342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1343</v>
      </c>
      <c r="D22" s="6" t="s">
        <v>1344</v>
      </c>
      <c r="E22" s="6" t="s">
        <v>1345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1346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1347</v>
      </c>
      <c r="D25" s="6" t="s">
        <v>1348</v>
      </c>
      <c r="E25" s="6" t="s">
        <v>1349</v>
      </c>
      <c r="F25" s="6" t="s">
        <v>584</v>
      </c>
      <c r="G25" s="6" t="s">
        <v>581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1350</v>
      </c>
      <c r="D26" s="6" t="s">
        <v>1351</v>
      </c>
      <c r="E26" s="6" t="s">
        <v>1352</v>
      </c>
      <c r="F26" s="6" t="s">
        <v>580</v>
      </c>
      <c r="G26" s="6" t="s">
        <v>608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1353</v>
      </c>
      <c r="D27" s="6" t="s">
        <v>1354</v>
      </c>
      <c r="E27" s="6" t="s">
        <v>599</v>
      </c>
      <c r="F27" s="6" t="s">
        <v>1355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1356</v>
      </c>
      <c r="D35" s="6" t="s">
        <v>1357</v>
      </c>
      <c r="E35" s="6" t="s">
        <v>1358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1359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1360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1361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2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4">
        <v>42116.450555555559</v>
      </c>
      <c r="B2" s="14" t="s">
        <v>560</v>
      </c>
      <c r="C2" s="14" t="s">
        <v>561</v>
      </c>
    </row>
    <row r="3" spans="1:4" x14ac:dyDescent="0.15">
      <c r="A3" s="334">
        <v>42116.450555555559</v>
      </c>
      <c r="B3" s="14" t="s">
        <v>562</v>
      </c>
      <c r="C3" s="14" t="s">
        <v>561</v>
      </c>
    </row>
    <row r="4" spans="1:4" ht="22.5" x14ac:dyDescent="0.15">
      <c r="A4" s="334">
        <v>42116.450555555559</v>
      </c>
      <c r="B4" s="14" t="s">
        <v>563</v>
      </c>
      <c r="C4" s="14" t="s">
        <v>561</v>
      </c>
    </row>
    <row r="5" spans="1:4" x14ac:dyDescent="0.15">
      <c r="A5" s="334">
        <v>42116.450555555559</v>
      </c>
      <c r="B5" s="14" t="s">
        <v>564</v>
      </c>
      <c r="C5" s="14" t="s">
        <v>561</v>
      </c>
    </row>
    <row r="6" spans="1:4" x14ac:dyDescent="0.15">
      <c r="A6" s="334">
        <v>42116.450590277775</v>
      </c>
      <c r="B6" s="14" t="s">
        <v>565</v>
      </c>
      <c r="C6" s="14" t="s">
        <v>566</v>
      </c>
    </row>
    <row r="7" spans="1:4" x14ac:dyDescent="0.15">
      <c r="A7" s="334">
        <v>42116.450601851851</v>
      </c>
      <c r="B7" s="14" t="s">
        <v>560</v>
      </c>
      <c r="C7" s="14" t="s">
        <v>561</v>
      </c>
    </row>
    <row r="8" spans="1:4" x14ac:dyDescent="0.15">
      <c r="A8" s="334">
        <v>42116.450601851851</v>
      </c>
      <c r="B8" s="14" t="s">
        <v>562</v>
      </c>
      <c r="C8" s="14" t="s">
        <v>561</v>
      </c>
    </row>
    <row r="9" spans="1:4" ht="22.5" x14ac:dyDescent="0.15">
      <c r="A9" s="334">
        <v>42116.450601851851</v>
      </c>
      <c r="B9" s="14" t="s">
        <v>563</v>
      </c>
      <c r="C9" s="14" t="s">
        <v>561</v>
      </c>
    </row>
    <row r="10" spans="1:4" x14ac:dyDescent="0.15">
      <c r="A10" s="334">
        <v>42116.450601851851</v>
      </c>
      <c r="B10" s="14" t="s">
        <v>564</v>
      </c>
      <c r="C10" s="14" t="s">
        <v>561</v>
      </c>
    </row>
    <row r="11" spans="1:4" x14ac:dyDescent="0.15">
      <c r="A11" s="334">
        <v>42116.450636574074</v>
      </c>
      <c r="B11" s="14" t="s">
        <v>567</v>
      </c>
      <c r="C11" s="14" t="s">
        <v>561</v>
      </c>
    </row>
    <row r="12" spans="1:4" ht="33.75" x14ac:dyDescent="0.15">
      <c r="A12" s="334">
        <v>42116.450671296298</v>
      </c>
      <c r="B12" s="14" t="s">
        <v>568</v>
      </c>
      <c r="C12" s="14" t="s">
        <v>561</v>
      </c>
    </row>
    <row r="13" spans="1:4" ht="33.75" x14ac:dyDescent="0.15">
      <c r="A13" s="334">
        <v>42116.450787037036</v>
      </c>
      <c r="B13" s="14" t="s">
        <v>569</v>
      </c>
      <c r="C13" s="14" t="s">
        <v>561</v>
      </c>
    </row>
    <row r="14" spans="1:4" x14ac:dyDescent="0.15">
      <c r="A14" s="334">
        <v>42116.450787037036</v>
      </c>
      <c r="B14" s="14" t="s">
        <v>570</v>
      </c>
      <c r="C14" s="14" t="s">
        <v>561</v>
      </c>
    </row>
    <row r="15" spans="1:4" ht="33.75" x14ac:dyDescent="0.15">
      <c r="A15" s="334">
        <v>42116.450983796298</v>
      </c>
      <c r="B15" s="14" t="s">
        <v>571</v>
      </c>
      <c r="C15" s="14" t="s">
        <v>561</v>
      </c>
    </row>
    <row r="16" spans="1:4" ht="22.5" x14ac:dyDescent="0.15">
      <c r="A16" s="334">
        <v>42116.45113425926</v>
      </c>
      <c r="B16" s="14" t="s">
        <v>576</v>
      </c>
      <c r="C16" s="14" t="s">
        <v>561</v>
      </c>
    </row>
    <row r="17" spans="1:3" x14ac:dyDescent="0.15">
      <c r="A17" s="334">
        <v>42221.554328703707</v>
      </c>
      <c r="B17" s="14" t="s">
        <v>560</v>
      </c>
      <c r="C17" s="14" t="s">
        <v>561</v>
      </c>
    </row>
    <row r="18" spans="1:3" x14ac:dyDescent="0.15">
      <c r="A18" s="334">
        <v>42221.554328703707</v>
      </c>
      <c r="B18" s="14" t="s">
        <v>1317</v>
      </c>
      <c r="C18" s="14" t="s">
        <v>561</v>
      </c>
    </row>
    <row r="19" spans="1:3" x14ac:dyDescent="0.15">
      <c r="A19" s="334">
        <v>42221.58489583333</v>
      </c>
      <c r="B19" s="14" t="s">
        <v>560</v>
      </c>
      <c r="C19" s="14" t="s">
        <v>561</v>
      </c>
    </row>
    <row r="20" spans="1:3" x14ac:dyDescent="0.15">
      <c r="A20" s="334">
        <v>42221.58489583333</v>
      </c>
      <c r="B20" s="14" t="s">
        <v>1317</v>
      </c>
      <c r="C20" s="14" t="s">
        <v>561</v>
      </c>
    </row>
    <row r="21" spans="1:3" x14ac:dyDescent="0.15">
      <c r="A21" s="334">
        <v>44391.645196759258</v>
      </c>
      <c r="B21" s="14" t="s">
        <v>560</v>
      </c>
      <c r="C21" s="14" t="s">
        <v>561</v>
      </c>
    </row>
    <row r="22" spans="1:3" x14ac:dyDescent="0.15">
      <c r="A22" s="334">
        <v>44391.645196759258</v>
      </c>
      <c r="B22" s="14" t="s">
        <v>1317</v>
      </c>
      <c r="C22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L34" sqref="L34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1318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2" t="s">
        <v>545</v>
      </c>
      <c r="F19" s="341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1319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K15" sqref="K15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1307</v>
      </c>
      <c r="D10" s="380">
        <v>1</v>
      </c>
      <c r="E10" s="386" t="s">
        <v>1104</v>
      </c>
      <c r="F10" s="167"/>
      <c r="G10" s="380">
        <v>1</v>
      </c>
      <c r="H10" s="389" t="s">
        <v>1104</v>
      </c>
      <c r="I10" s="382" t="s">
        <v>1105</v>
      </c>
      <c r="J10" s="383"/>
      <c r="K10" s="391" t="s">
        <v>1310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1307</v>
      </c>
      <c r="D13" s="380">
        <v>2</v>
      </c>
      <c r="E13" s="386" t="s">
        <v>1295</v>
      </c>
      <c r="F13" s="167"/>
      <c r="G13" s="380">
        <v>1</v>
      </c>
      <c r="H13" s="381" t="s">
        <v>1295</v>
      </c>
      <c r="I13" s="382" t="s">
        <v>1296</v>
      </c>
      <c r="J13" s="383"/>
      <c r="K13" s="391" t="s">
        <v>1310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27" sqref="G27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1311</v>
      </c>
      <c r="G12" s="331" t="s">
        <v>1310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1310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1310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1312</v>
      </c>
      <c r="G15" s="331" t="s">
        <v>1310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1313</v>
      </c>
      <c r="G16" s="331" t="s">
        <v>1310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1310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1309</v>
      </c>
      <c r="G18" s="331" t="s">
        <v>1310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1" t="s">
        <v>1310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1" t="s">
        <v>1310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21" t="s">
        <v>1306</v>
      </c>
      <c r="G21" s="331" t="s">
        <v>1310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1314</v>
      </c>
      <c r="G23" s="331" t="s">
        <v>1310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1314</v>
      </c>
      <c r="G24" s="331" t="s">
        <v>1310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1314</v>
      </c>
      <c r="G25" s="331" t="s">
        <v>1310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1315</v>
      </c>
      <c r="G26" s="331" t="s">
        <v>1310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1316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M20" sqref="M2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2"/>
      <c r="P7" s="322"/>
      <c r="Q7" s="322"/>
      <c r="R7" s="322"/>
      <c r="S7" s="322"/>
      <c r="T7" s="322"/>
      <c r="U7" s="322"/>
      <c r="V7" s="323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2"/>
      <c r="P8" s="322"/>
      <c r="Q8" s="323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2"/>
      <c r="K12" s="309" t="s">
        <v>1299</v>
      </c>
      <c r="L12" s="261">
        <v>656.39</v>
      </c>
      <c r="M12" s="262">
        <v>64</v>
      </c>
      <c r="N12" s="262">
        <v>1</v>
      </c>
      <c r="O12" s="325"/>
      <c r="P12" s="326"/>
      <c r="Q12" s="325"/>
      <c r="R12" s="324"/>
      <c r="S12" s="325"/>
      <c r="T12" s="324"/>
      <c r="U12" s="325"/>
      <c r="V12" s="324"/>
      <c r="W12" s="343" t="s">
        <v>1310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555</v>
      </c>
    </row>
    <row r="5" spans="4:7" x14ac:dyDescent="0.15">
      <c r="F5" s="327" t="s">
        <v>533</v>
      </c>
    </row>
    <row r="6" spans="4:7" x14ac:dyDescent="0.15">
      <c r="F6" s="327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5"/>
      <c r="E11" s="302" t="s">
        <v>449</v>
      </c>
      <c r="F11" s="311" t="s">
        <v>298</v>
      </c>
      <c r="G11" s="336"/>
    </row>
    <row r="12" spans="4:7" ht="22.5" x14ac:dyDescent="0.15">
      <c r="D12" s="335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7"/>
    </row>
    <row r="13" spans="4:7" ht="22.5" x14ac:dyDescent="0.15">
      <c r="D13" s="335"/>
      <c r="E13" s="315" t="s">
        <v>450</v>
      </c>
      <c r="F13" s="304" t="str">
        <f>IF(org_dir="","",org_dir)</f>
        <v>Галиуллин Мугаммир Файзуллович</v>
      </c>
      <c r="G13" s="337"/>
    </row>
    <row r="14" spans="4:7" ht="56.25" x14ac:dyDescent="0.15">
      <c r="D14" s="335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7"/>
    </row>
    <row r="15" spans="4:7" x14ac:dyDescent="0.15">
      <c r="D15" s="335"/>
      <c r="E15" s="315"/>
      <c r="F15" s="304"/>
      <c r="G15" s="337"/>
    </row>
    <row r="16" spans="4:7" x14ac:dyDescent="0.15">
      <c r="D16" s="335"/>
      <c r="E16" s="315"/>
      <c r="F16" s="304"/>
      <c r="G16" s="337"/>
    </row>
    <row r="17" spans="1:7" x14ac:dyDescent="0.15">
      <c r="D17" s="335"/>
      <c r="E17" s="315" t="s">
        <v>452</v>
      </c>
      <c r="F17" s="304" t="str">
        <f>IF(mail_post="","",mail_post)</f>
        <v>625007 г.Тюмень, ул.30 лет Победы, 31</v>
      </c>
      <c r="G17" s="337"/>
    </row>
    <row r="18" spans="1:7" ht="22.5" x14ac:dyDescent="0.15">
      <c r="D18" s="335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7"/>
    </row>
    <row r="19" spans="1:7" x14ac:dyDescent="0.15">
      <c r="D19" s="335"/>
      <c r="E19" s="315" t="s">
        <v>483</v>
      </c>
      <c r="F19" s="304" t="str">
        <f>IF(tel="","",tel)</f>
        <v>8 (3452) 54-09-22</v>
      </c>
      <c r="G19" s="337"/>
    </row>
    <row r="20" spans="1:7" ht="22.5" x14ac:dyDescent="0.15">
      <c r="D20" s="335"/>
      <c r="E20" s="315" t="s">
        <v>535</v>
      </c>
      <c r="F20" s="304" t="str">
        <f>IF(url="","",url)</f>
        <v>www.vodokanal.info</v>
      </c>
      <c r="G20" s="337"/>
    </row>
    <row r="21" spans="1:7" x14ac:dyDescent="0.15">
      <c r="D21" s="335"/>
      <c r="E21" s="315" t="s">
        <v>299</v>
      </c>
      <c r="F21" s="304" t="str">
        <f>IF(email="","",email)</f>
        <v>priemnaya@vodokanal.info</v>
      </c>
      <c r="G21" s="337"/>
    </row>
    <row r="22" spans="1:7" ht="45" x14ac:dyDescent="0.15">
      <c r="D22" s="335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7"/>
    </row>
    <row r="23" spans="1:7" ht="22.5" x14ac:dyDescent="0.15">
      <c r="A23" s="74" t="s">
        <v>516</v>
      </c>
      <c r="D23" s="335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8"/>
    </row>
    <row r="24" spans="1:7" ht="22.5" x14ac:dyDescent="0.15">
      <c r="A24" s="74" t="s">
        <v>517</v>
      </c>
      <c r="D24" s="335"/>
      <c r="E24" s="315" t="s">
        <v>575</v>
      </c>
      <c r="F24" s="306">
        <f>'Общая информация (показатели)'!L12</f>
        <v>656.39</v>
      </c>
      <c r="G24" s="339"/>
    </row>
    <row r="25" spans="1:7" x14ac:dyDescent="0.15">
      <c r="A25" s="74" t="s">
        <v>518</v>
      </c>
      <c r="D25" s="335"/>
      <c r="E25" s="315" t="s">
        <v>551</v>
      </c>
      <c r="F25" s="307">
        <f>'Общая информация (показатели)'!M12</f>
        <v>64</v>
      </c>
      <c r="G25" s="339"/>
    </row>
    <row r="26" spans="1:7" x14ac:dyDescent="0.15">
      <c r="A26" s="74" t="s">
        <v>519</v>
      </c>
      <c r="D26" s="335"/>
      <c r="E26" s="315" t="s">
        <v>552</v>
      </c>
      <c r="F26" s="307">
        <f>'Общая информация (показатели)'!N12</f>
        <v>1</v>
      </c>
      <c r="G26" s="339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2021-07-14T10:29:42Z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