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84" i="471" l="1"/>
  <c r="F83" i="471"/>
  <c r="F22" i="541"/>
  <c r="F23" i="541"/>
  <c r="F26" i="541"/>
  <c r="F25" i="541"/>
  <c r="F24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17" i="541"/>
  <c r="F14" i="534"/>
  <c r="F14" i="542"/>
  <c r="F14" i="541"/>
  <c r="F13" i="534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8" i="542"/>
  <c r="F27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8" i="471"/>
  <c r="F13" i="541"/>
  <c r="F99" i="471"/>
  <c r="B2" i="525"/>
  <c r="B3" i="525"/>
  <c r="F4" i="437"/>
  <c r="F75" i="471"/>
  <c r="F17" i="542"/>
  <c r="F98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<sst xmlns="http://schemas.openxmlformats.org/spreadsheetml/2006/main" count="2160" uniqueCount="1362">
  <si>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</si>
  <si>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</si>
  <si>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</si>
  <si>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</si>
  <si>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</si>
  <si>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</si>
  <si>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</si>
  <si>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</si>
  <si>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</si>
  <si>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</si>
  <si>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</si>
  <si>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</si>
  <si>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</si>
  <si>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</si>
  <si>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</si>
  <si>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</si>
  <si>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</si>
  <si>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</si>
  <si>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</si>
  <si>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</si>
  <si>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</si>
  <si>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</si>
  <si>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</si>
  <si>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</si>
  <si>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</si>
  <si>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</si>
  <si>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</si>
  <si>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</si>
  <si>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</si>
  <si>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</si>
  <si>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</si>
  <si>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</si>
  <si>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</si>
  <si>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</si>
  <si>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</si>
  <si>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</si>
  <si>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</si>
  <si>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</si>
  <si>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</si>
  <si>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</si>
  <si>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</si>
  <si>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</si>
  <si>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</si>
  <si>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</si>
  <si>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</si>
  <si>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</si>
  <si>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</si>
  <si>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</si>
  <si>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</si>
  <si>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</si>
  <si>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</si>
  <si>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</si>
  <si>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</si>
  <si>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</si>
  <si>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</si>
  <si>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</si>
  <si>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</si>
  <si>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</si>
  <si>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</si>
  <si>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</si>
  <si>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</si>
  <si>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</si>
  <si>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</si>
  <si>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</si>
  <si>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</si>
  <si>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</si>
  <si>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</si>
  <si>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</si>
  <si>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</si>
  <si>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</si>
  <si>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</si>
  <si>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</si>
  <si>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</si>
  <si>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</si>
  <si>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</si>
  <si>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</si>
  <si>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</si>
  <si>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</si>
  <si>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</si>
  <si>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</si>
  <si>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</si>
  <si>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</si>
  <si>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</si>
  <si>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</si>
  <si>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</si>
  <si>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</si>
  <si>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</si>
  <si>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</si>
  <si>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</si>
  <si>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</si>
  <si>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</si>
  <si>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</si>
  <si>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</si>
  <si>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</si>
  <si>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</si>
  <si>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</si>
  <si>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</si>
  <si>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</si>
  <si>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</si>
  <si>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</si>
  <si>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</si>
  <si>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</si>
  <si>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</si>
  <si>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</si>
  <si>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</si>
  <si>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</si>
  <si>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</si>
  <si>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</si>
  <si>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</si>
  <si>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</si>
  <si>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</si>
  <si>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</si>
  <si>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</si>
  <si>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</si>
  <si>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</si>
  <si>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</si>
  <si>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</si>
  <si>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</si>
  <si>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</si>
  <si>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</si>
  <si>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</si>
  <si>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</si>
  <si>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</si>
  <si>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</si>
  <si>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</si>
  <si>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</si>
  <si>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</si>
  <si>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</si>
  <si>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</si>
  <si>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</si>
  <si>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</si>
  <si>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</si>
  <si>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</si>
  <si>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</si>
  <si>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</si>
  <si>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</si>
  <si>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</si>
  <si>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</si>
  <si>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</si>
  <si>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</si>
  <si>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</si>
  <si>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</si>
  <si>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</si>
  <si>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</si>
  <si>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</si>
  <si>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</si>
  <si>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</si>
  <si>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</si>
  <si>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</si>
  <si>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</si>
  <si>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</si>
  <si>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</si>
  <si>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</si>
  <si>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</si>
  <si>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</si>
  <si>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</si>
  <si>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</si>
  <si>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</si>
  <si>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</si>
  <si>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</si>
  <si>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</si>
  <si>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</si>
  <si>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</si>
  <si>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</si>
  <si>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</si>
  <si>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</si>
  <si>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</si>
  <si>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</si>
  <si>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</si>
  <si>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</si>
  <si>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</si>
  <si>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</si>
  <si>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</si>
  <si>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</si>
  <si>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</si>
  <si>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</si>
  <si>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</si>
  <si>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</si>
  <si>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</si>
  <si>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</si>
  <si>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</si>
  <si>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</si>
  <si>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</si>
  <si>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</si>
  <si>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</si>
  <si>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</si>
  <si>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</si>
  <si>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</si>
  <si>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</si>
  <si>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</si>
  <si>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</si>
  <si>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</si>
  <si>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</si>
  <si>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</si>
  <si>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</si>
  <si>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</si>
  <si>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</si>
  <si>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</si>
  <si>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</si>
  <si>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</si>
  <si>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</si>
  <si>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</si>
  <si>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</si>
  <si>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</si>
  <si>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</si>
  <si>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</si>
  <si>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</si>
  <si>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</si>
  <si>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</si>
  <si>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</si>
  <si>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</si>
  <si>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</si>
  <si>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</si>
  <si>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</si>
  <si>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</si>
  <si>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</si>
  <si>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</si>
  <si>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</si>
  <si>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</si>
  <si>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</si>
  <si>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</si>
  <si>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</si>
  <si>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</si>
  <si>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</si>
  <si>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</si>
  <si>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</si>
  <si>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</si>
  <si>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</si>
  <si>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</si>
  <si>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</si>
  <si>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</si>
  <si>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</si>
  <si>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</si>
  <si>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</si>
  <si>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</si>
  <si>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</si>
  <si>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</si>
  <si>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</si>
  <si>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</si>
  <si>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</si>
  <si>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</si>
  <si>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</si>
  <si>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</si>
  <si>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</si>
  <si>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</si>
  <si>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</si>
  <si>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</si>
  <si>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</si>
  <si>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</si>
  <si>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</si>
  <si>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</si>
  <si>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</si>
  <si>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</si>
  <si>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</si>
  <si>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</si>
  <si>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</si>
  <si>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</si>
  <si>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</si>
  <si>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</si>
  <si>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</si>
  <si>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</si>
  <si>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</si>
  <si>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</si>
  <si>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</si>
  <si>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</si>
  <si>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</si>
  <si>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</si>
  <si>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</si>
  <si>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</si>
  <si>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</si>
  <si>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</si>
  <si>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</si>
  <si>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</si>
  <si>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</si>
  <si>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</si>
  <si>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</si>
  <si>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</si>
  <si>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</si>
  <si>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</si>
  <si>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</si>
  <si>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</si>
  <si>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</si>
  <si>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</si>
  <si>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</si>
  <si>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</si>
  <si>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</si>
  <si>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</si>
  <si>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</si>
  <si>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</si>
  <si>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</si>
  <si>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</si>
  <si>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</si>
  <si>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</si>
  <si>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</si>
  <si>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</si>
  <si>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</si>
  <si>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</si>
  <si>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</si>
  <si>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</si>
  <si>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</si>
  <si>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</si>
  <si>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</si>
  <si>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</si>
  <si>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</si>
  <si>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</si>
  <si>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</si>
  <si>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</si>
  <si>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</si>
  <si>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</si>
  <si>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</si>
  <si>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</si>
  <si>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</si>
  <si>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</si>
  <si>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</si>
  <si>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</si>
  <si>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</si>
  <si>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</si>
  <si>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</si>
  <si>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</si>
  <si>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</si>
  <si>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</si>
  <si>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</si>
  <si>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</si>
  <si>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</si>
  <si>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</si>
  <si>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</si>
  <si>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</si>
  <si>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</si>
  <si>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</si>
  <si>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</si>
  <si>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</si>
  <si>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</si>
  <si>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</si>
  <si>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</si>
  <si>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</si>
  <si>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</si>
  <si>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</si>
  <si>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</si>
  <si>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</si>
  <si>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</si>
  <si>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</si>
  <si>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</si>
  <si>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</si>
  <si>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</si>
  <si>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</si>
  <si>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</si>
  <si>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</si>
  <si>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</si>
  <si>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</si>
  <si>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</si>
  <si>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</si>
  <si>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</si>
  <si>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</si>
  <si>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</si>
  <si>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</si>
  <si>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</si>
  <si>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</si>
  <si>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</si>
  <si>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</si>
  <si>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</si>
  <si>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</si>
  <si>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</si>
  <si>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</si>
  <si>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</si>
  <si>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</si>
  <si>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</si>
  <si>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</si>
  <si>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</si>
  <si>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</si>
  <si>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</si>
  <si>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</si>
  <si>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</si>
  <si>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</si>
  <si>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</si>
  <si>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</si>
  <si>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</si>
  <si>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</si>
  <si>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</si>
  <si>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</si>
  <si>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</si>
  <si>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</si>
  <si>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</si>
  <si>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</si>
  <si>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</si>
  <si>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</si>
  <si>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</si>
  <si>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</si>
  <si>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</si>
  <si>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</si>
  <si>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</si>
  <si>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</si>
  <si>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</si>
  <si>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</si>
  <si>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</si>
  <si>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</si>
  <si>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</si>
  <si>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</si>
  <si>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</si>
  <si>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</si>
  <si>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</si>
  <si>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</si>
  <si>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</si>
  <si>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</si>
  <si>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</si>
  <si>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</si>
  <si>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</si>
  <si>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</si>
  <si>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</si>
  <si>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</si>
  <si>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</si>
  <si>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</si>
  <si>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</si>
  <si>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</si>
  <si>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</si>
  <si>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</si>
  <si>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</si>
  <si>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</si>
  <si>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</si>
  <si>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</si>
  <si>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</si>
  <si>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</si>
  <si>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</si>
  <si>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</si>
  <si>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</si>
  <si>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</si>
  <si>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</si>
  <si>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</si>
  <si>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</si>
  <si>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</si>
  <si>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</si>
  <si>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</si>
  <si>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</si>
  <si>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</si>
  <si>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</si>
  <si>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</si>
  <si>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</si>
  <si>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</si>
  <si>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</si>
  <si>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</si>
  <si>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</si>
  <si>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</si>
  <si>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</si>
  <si>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</si>
  <si>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</si>
  <si>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</si>
  <si>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</si>
  <si>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</si>
  <si>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</si>
  <si>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</si>
  <si>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</si>
  <si>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</si>
  <si>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</si>
  <si>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</si>
  <si>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</si>
  <si>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</si>
  <si>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</si>
  <si>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</si>
  <si>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</si>
  <si>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</si>
  <si>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</si>
  <si>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</si>
  <si>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</si>
  <si>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</si>
  <si>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</si>
  <si>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</si>
  <si>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</si>
  <si>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</si>
  <si>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</si>
  <si>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</si>
  <si>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</si>
  <si>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</si>
  <si>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</si>
  <si>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</si>
  <si>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</si>
  <si>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</si>
  <si>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</si>
  <si>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</si>
  <si>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</si>
  <si>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</si>
  <si>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</si>
  <si>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</si>
  <si>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</si>
  <si>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</si>
  <si>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</si>
  <si>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</si>
  <si>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</si>
  <si>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</si>
  <si>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</si>
  <si>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</si>
  <si>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</si>
  <si>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</si>
  <si>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</si>
  <si>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</si>
  <si>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</si>
  <si>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</si>
  <si>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</si>
  <si>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</si>
  <si>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</si>
  <si>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</si>
  <si>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</si>
  <si>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</si>
  <si>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</si>
  <si>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</si>
  <si>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</si>
  <si>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</si>
  <si>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</si>
  <si>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</si>
  <si>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</si>
  <si>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</si>
  <si>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</si>
  <si>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</si>
  <si>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</si>
  <si>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</si>
  <si>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</si>
  <si>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</si>
  <si>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</si>
  <si>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</si>
  <si>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</si>
  <si>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</si>
  <si>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</si>
  <si>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</si>
  <si>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</si>
  <si>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</si>
  <si>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</si>
  <si>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</si>
  <si>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</si>
  <si>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</si>
  <si>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</si>
  <si>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</si>
  <si>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</si>
  <si>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</si>
  <si>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</si>
  <si>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</si>
  <si>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</si>
  <si>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</si>
  <si>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</si>
  <si>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</si>
  <si>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</si>
  <si>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</si>
  <si>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</si>
  <si>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</si>
  <si>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</si>
  <si>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</si>
  <si>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</si>
  <si>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</si>
  <si>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</si>
  <si>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</si>
  <si>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</si>
  <si>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</si>
  <si>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</si>
  <si>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</si>
  <si>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</si>
  <si>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</si>
  <si>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</si>
  <si>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</si>
  <si>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</si>
  <si>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</si>
  <si>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</si>
  <si>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</si>
  <si>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</si>
  <si>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</si>
  <si>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</si>
  <si>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</si>
  <si>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</si>
  <si>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</si>
  <si>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</si>
  <si>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</si>
  <si>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</si>
  <si>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</si>
  <si>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</si>
  <si>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</si>
  <si>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</si>
  <si>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</si>
  <si>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</si>
  <si>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</si>
  <si>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</si>
  <si>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</si>
  <si>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</si>
  <si>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</si>
  <si>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</si>
  <si>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</si>
  <si>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</si>
  <si>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</si>
  <si>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</si>
  <si>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</si>
  <si>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</si>
  <si>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</si>
  <si>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</si>
  <si>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</si>
  <si>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</si>
  <si>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</si>
  <si>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</si>
  <si>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</si>
  <si>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</si>
  <si>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</si>
  <si>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</si>
  <si>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</si>
  <si>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</si>
  <si>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</si>
  <si>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</si>
  <si>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</si>
  <si>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</si>
  <si>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</si>
  <si>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</si>
  <si>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</si>
  <si>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</si>
  <si>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</si>
  <si>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</si>
  <si>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</si>
  <si>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</si>
  <si>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</si>
  <si>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</si>
  <si>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</si>
  <si>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</si>
  <si>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</si>
  <si>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</si>
  <si>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</si>
  <si>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</si>
  <si>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</si>
  <si>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</si>
  <si>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</si>
  <si>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</si>
  <si>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</si>
  <si>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</si>
  <si>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</si>
  <si>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</si>
  <si>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</si>
  <si>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</si>
  <si>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</si>
  <si>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</si>
  <si>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</si>
  <si>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</si>
  <si>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</si>
  <si>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</si>
  <si>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</si>
  <si>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</si>
  <si>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</si>
  <si>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</si>
  <si>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</si>
  <si>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</si>
  <si>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</si>
  <si>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</si>
  <si>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</si>
  <si>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</si>
  <si>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</si>
  <si>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</si>
  <si>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</si>
  <si>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</si>
  <si>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</si>
  <si>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</si>
  <si>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</si>
  <si>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</si>
  <si>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</si>
  <si>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</si>
  <si>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</si>
  <si>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</si>
  <si>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</si>
  <si>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</si>
  <si>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</si>
  <si>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</si>
  <si>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</si>
  <si>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</si>
  <si>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</si>
  <si>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</si>
  <si>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</si>
  <si>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</si>
  <si>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</si>
  <si>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</si>
  <si>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</si>
  <si>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</si>
  <si>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</si>
  <si>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</si>
  <si>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</si>
  <si>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</si>
  <si>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</si>
  <si>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</si>
  <si>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</si>
  <si>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</si>
  <si>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</si>
  <si>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</si>
  <si>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</si>
  <si>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</si>
  <si>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</si>
  <si>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</si>
  <si>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</si>
  <si>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</si>
  <si>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</si>
  <si>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</si>
  <si>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</si>
  <si>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</si>
  <si>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</si>
  <si>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</si>
  <si>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</si>
  <si>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</si>
  <si>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</si>
  <si>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</si>
  <si>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</si>
  <si>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</si>
  <si>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</si>
  <si>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</si>
  <si>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</si>
  <si>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</si>
  <si>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</si>
  <si>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</si>
  <si>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</si>
  <si>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</si>
  <si>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</si>
  <si>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</si>
  <si>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</si>
  <si>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</si>
  <si>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</si>
  <si>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</si>
  <si>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</si>
  <si>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</si>
  <si>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</si>
  <si>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</si>
  <si>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</si>
  <si>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</si>
  <si>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</si>
  <si>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</si>
  <si>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</si>
  <si>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</si>
  <si>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</si>
  <si>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</si>
  <si>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</si>
  <si>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</si>
  <si>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</si>
  <si>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</si>
  <si>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</si>
  <si>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</si>
  <si>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</si>
  <si>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</si>
  <si>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</si>
  <si>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</si>
  <si>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</si>
  <si>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</si>
  <si>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</si>
  <si>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</si>
  <si>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</si>
  <si>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</si>
  <si>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</si>
  <si>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</si>
  <si>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</si>
  <si>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</si>
  <si>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</si>
  <si>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</si>
  <si>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</si>
  <si>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</si>
  <si>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</si>
  <si>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</si>
  <si>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</si>
  <si>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</si>
  <si>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</si>
  <si>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</si>
  <si>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</si>
  <si>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</si>
  <si>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</si>
  <si>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</si>
  <si>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</si>
  <si>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</si>
  <si>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</si>
  <si>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</si>
  <si>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</si>
  <si>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</si>
  <si>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</si>
  <si>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</si>
  <si>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</si>
  <si>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</si>
  <si>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</si>
  <si>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</si>
  <si>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</si>
  <si>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</si>
  <si>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</si>
  <si>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</si>
  <si>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</si>
  <si>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</si>
  <si>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</si>
  <si>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</si>
  <si>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</si>
  <si>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</si>
  <si>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</si>
  <si>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</si>
  <si>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</si>
  <si>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</si>
  <si>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</si>
  <si>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</si>
  <si>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</si>
  <si>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</si>
  <si>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</si>
  <si>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</si>
  <si>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</si>
  <si>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</si>
  <si>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</si>
  <si>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</si>
  <si>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</si>
  <si>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</si>
  <si>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</si>
  <si>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</si>
  <si>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</si>
  <si>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</si>
  <si>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</si>
  <si>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</si>
  <si>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</si>
  <si>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</si>
  <si>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</si>
  <si>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</si>
  <si>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</si>
  <si>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</si>
  <si>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</si>
  <si>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</si>
  <si>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</si>
  <si>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</si>
  <si>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</si>
  <si>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</si>
  <si>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</si>
  <si>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</si>
  <si>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</si>
  <si>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</si>
  <si>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</si>
  <si>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</si>
  <si>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</si>
  <si>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</si>
  <si>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</si>
  <si>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</si>
  <si>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</si>
  <si>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</si>
  <si>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</si>
  <si>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</si>
  <si>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</si>
  <si>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</si>
  <si>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</si>
  <si>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</si>
  <si>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</si>
  <si>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</si>
  <si>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</si>
  <si>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</si>
  <si>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</si>
  <si>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</si>
  <si>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</si>
  <si>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</si>
  <si>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</si>
  <si>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</si>
  <si>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</si>
  <si>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</si>
  <si>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</si>
  <si>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</si>
  <si>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</si>
  <si>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</si>
  <si>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</si>
  <si>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</si>
  <si>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</si>
  <si>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</si>
  <si>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</si>
  <si>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</si>
  <si>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</si>
  <si>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</si>
  <si>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</si>
  <si>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</si>
  <si>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</si>
  <si>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</si>
  <si>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</si>
  <si>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</si>
  <si>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</si>
  <si>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</si>
  <si>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</si>
  <si>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</si>
  <si>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</si>
  <si>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</si>
  <si>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</si>
  <si>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</si>
  <si>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</si>
  <si>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</si>
  <si>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</si>
  <si>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</si>
  <si>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</si>
  <si>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</si>
  <si>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</si>
  <si>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</si>
  <si>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</si>
  <si>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</si>
  <si>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</si>
  <si>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</si>
  <si>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</si>
  <si>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</si>
  <si>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</si>
  <si>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</si>
  <si>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</si>
  <si>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</si>
  <si>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</si>
  <si>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</si>
  <si>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</si>
  <si>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</si>
  <si>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</si>
  <si>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</si>
  <si>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</si>
  <si>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</si>
  <si>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</si>
  <si>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</si>
  <si>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</si>
  <si>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</si>
  <si>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</si>
  <si>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</si>
  <si>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</si>
  <si>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</si>
  <si>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</si>
  <si>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</si>
  <si>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</si>
  <si>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</si>
  <si>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</si>
  <si>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</si>
  <si>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</si>
  <si>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</si>
  <si>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</si>
  <si>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</si>
  <si>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</si>
  <si>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</si>
  <si>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</si>
  <si>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</si>
  <si>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</si>
  <si>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</si>
  <si>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</si>
  <si>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</si>
  <si>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</si>
  <si>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</si>
  <si>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</si>
  <si>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</si>
  <si>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</si>
  <si>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</si>
  <si>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</si>
  <si>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</si>
  <si>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</si>
  <si>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</si>
  <si>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</si>
  <si>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</si>
  <si>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</si>
  <si>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</si>
  <si>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</si>
  <si>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</si>
  <si>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</si>
  <si>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</si>
  <si>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</si>
  <si>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</si>
  <si>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</si>
  <si>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</si>
  <si>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</si>
  <si>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</si>
  <si>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</si>
  <si>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</si>
  <si>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</si>
  <si>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</si>
  <si>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</si>
  <si>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</si>
  <si>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</si>
  <si>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</si>
  <si>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</si>
  <si>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</si>
  <si>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</si>
  <si>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</si>
  <si>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</si>
  <si>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</si>
  <si>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</si>
  <si>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</si>
  <si>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</si>
  <si>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</si>
  <si>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</si>
  <si>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</si>
  <si>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</si>
  <si>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</si>
  <si>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</si>
  <si>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</si>
  <si>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</si>
  <si>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</si>
  <si>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</si>
  <si>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</si>
  <si>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</si>
  <si>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</si>
  <si>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</si>
  <si>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</si>
  <si>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</si>
  <si>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</si>
  <si>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</si>
  <si>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</si>
  <si>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</si>
  <si>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</si>
  <si>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</si>
  <si>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</si>
  <si>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</si>
  <si>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</si>
  <si>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</si>
  <si>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</si>
  <si>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</si>
  <si>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</si>
  <si>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</si>
  <si>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</si>
  <si>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</si>
  <si>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</si>
  <si>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</si>
  <si>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</si>
  <si>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</si>
  <si>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</si>
  <si>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</si>
  <si>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</si>
  <si>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</si>
  <si>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</si>
  <si>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</si>
  <si>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</si>
  <si>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</si>
  <si>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</si>
  <si>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</si>
  <si>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</si>
  <si>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</si>
  <si>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</si>
  <si>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</si>
  <si>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</si>
  <si>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</si>
  <si>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</si>
  <si>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</si>
  <si>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</si>
  <si>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</si>
  <si>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</si>
  <si>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</si>
  <si>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</si>
  <si>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</si>
  <si>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</si>
  <si>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</si>
  <si>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</si>
  <si>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</si>
  <si>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</si>
  <si>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</si>
  <si>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</si>
  <si>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</si>
  <si>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</si>
  <si>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</si>
  <si>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</si>
  <si>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</si>
  <si>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</si>
  <si>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</si>
  <si>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</si>
  <si>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</si>
  <si>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</si>
  <si>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</si>
  <si>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</si>
  <si>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</si>
  <si>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</si>
  <si>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</si>
  <si>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</si>
  <si>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</si>
  <si>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</si>
  <si>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</si>
  <si>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</si>
  <si>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</si>
  <si>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</si>
  <si>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</si>
  <si>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</si>
  <si>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</si>
  <si>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</si>
  <si>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</si>
  <si>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</si>
  <si>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</si>
  <si>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</si>
  <si>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</si>
  <si>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</si>
  <si>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</si>
  <si>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</si>
  <si>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</si>
  <si>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</si>
  <si>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</si>
  <si>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</si>
  <si>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</si>
  <si>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</si>
  <si>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</si>
  <si>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</si>
  <si>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</si>
  <si>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</si>
  <si>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</si>
  <si>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</si>
  <si>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</si>
  <si>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</si>
  <si>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</si>
  <si>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</si>
  <si>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</si>
  <si>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</si>
  <si>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</si>
  <si>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</si>
  <si>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</si>
  <si>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</si>
  <si>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</si>
  <si>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</si>
  <si>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</si>
  <si>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</si>
  <si>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</si>
  <si>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</si>
  <si>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</si>
  <si>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</si>
  <si>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</si>
  <si>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</si>
  <si>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</si>
  <si>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</si>
  <si>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</si>
  <si>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</si>
  <si>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</si>
  <si>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</si>
  <si>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</si>
  <si>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</si>
  <si>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</si>
  <si>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</si>
  <si>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</si>
  <si>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</si>
  <si>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</si>
  <si>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</si>
  <si>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</si>
  <si>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</si>
  <si>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</si>
  <si>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</si>
  <si>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</si>
  <si>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</si>
  <si>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</si>
  <si>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</si>
  <si>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</si>
  <si>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</si>
  <si>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</si>
  <si>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</si>
  <si>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</si>
  <si>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</si>
  <si>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</si>
  <si>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</si>
  <si>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</si>
  <si>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</si>
  <si>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</si>
  <si>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</si>
  <si>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</si>
  <si>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</si>
  <si>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</si>
  <si>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</si>
  <si>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</si>
  <si>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</si>
  <si>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</si>
  <si>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</si>
  <si>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</si>
  <si>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</si>
  <si>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</si>
  <si>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</si>
  <si>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</si>
  <si>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</si>
  <si>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</si>
  <si>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</si>
  <si>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</si>
  <si>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</si>
  <si>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</si>
  <si>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</si>
  <si>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</si>
  <si>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</si>
  <si>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</si>
  <si>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</si>
  <si>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</si>
  <si>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</si>
  <si>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</si>
  <si>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</si>
  <si>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</si>
  <si>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</si>
  <si>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</si>
  <si>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</si>
  <si>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</si>
  <si>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</si>
  <si>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</si>
  <si>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</si>
  <si>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</si>
  <si>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</si>
  <si>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</si>
  <si>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</si>
  <si>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</si>
  <si>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</si>
  <si>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</si>
  <si>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</si>
  <si>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</si>
  <si>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</si>
  <si>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</si>
  <si>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</si>
  <si>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</si>
  <si>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</si>
  <si>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</si>
  <si>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</si>
  <si>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</si>
  <si>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</si>
  <si>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</si>
  <si>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</si>
  <si>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</si>
  <si>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</si>
  <si>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</si>
  <si>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</si>
  <si>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</si>
  <si>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</si>
  <si>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</si>
  <si>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</si>
  <si>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</si>
  <si>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</si>
  <si>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</si>
  <si>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</si>
  <si>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</si>
  <si>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</si>
  <si>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</si>
  <si>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</si>
  <si>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</si>
  <si>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</si>
  <si>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</si>
  <si>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</si>
  <si>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</si>
  <si>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</si>
  <si>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</si>
  <si>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</si>
  <si>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</si>
  <si>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</si>
  <si>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</si>
  <si>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</si>
  <si>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</si>
  <si>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</si>
  <si>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</si>
  <si>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</si>
  <si>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</si>
  <si>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</si>
  <si>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</si>
  <si>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</si>
  <si>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</si>
  <si>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</si>
  <si>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</si>
  <si>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</si>
  <si>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</si>
  <si>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</si>
  <si>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</si>
  <si>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</si>
  <si>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</si>
  <si>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</si>
  <si>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</si>
  <si>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</si>
  <si>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</si>
  <si>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</si>
  <si>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</si>
  <si>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</si>
  <si>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</si>
  <si>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</si>
  <si>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</si>
  <si>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</si>
  <si>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</si>
  <si>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</si>
  <si>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</si>
  <si>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</si>
  <si>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</si>
  <si>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</si>
  <si>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</si>
  <si>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</si>
  <si>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</si>
  <si>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</si>
  <si>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</si>
  <si>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</si>
  <si>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</si>
  <si>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</si>
  <si>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</si>
  <si>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</si>
  <si>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</si>
  <si>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</si>
  <si>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</si>
  <si>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</si>
  <si>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</si>
  <si>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</si>
  <si>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</si>
  <si>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</si>
  <si>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</si>
  <si>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</si>
  <si>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</si>
  <si>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</si>
  <si>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</si>
  <si>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</si>
  <si>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</si>
  <si>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</si>
  <si>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</si>
  <si>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</si>
  <si>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</si>
  <si>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</si>
  <si>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</si>
  <si>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</si>
  <si>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</si>
  <si>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</si>
  <si>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</si>
  <si>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</si>
  <si>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</si>
  <si>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</si>
  <si>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</si>
  <si>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</si>
  <si>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</si>
  <si>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</si>
  <si>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</si>
  <si>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</si>
  <si>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</si>
  <si>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</si>
  <si>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</si>
  <si>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</si>
  <si>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</si>
  <si>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</si>
  <si>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</si>
  <si>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</si>
  <si>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</si>
  <si>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</si>
  <si>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</si>
  <si>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</si>
  <si>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</si>
  <si>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</si>
  <si>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</si>
  <si>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</si>
  <si>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</si>
  <si>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</si>
  <si>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</si>
  <si>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</si>
  <si>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</si>
  <si>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</si>
  <si>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</si>
  <si>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</si>
  <si>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</si>
  <si>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Изменения в части протяженности сетей водоотведения</t>
  </si>
  <si>
    <t>priemnaya@vodokanal.info (Office_tmn@rosvodokanal.ru)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</si>
  <si>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</si>
  <si>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</si>
  <si>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</si>
  <si>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</si>
  <si>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</si>
  <si>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</si>
  <si>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</si>
  <si>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</si>
  <si>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</si>
  <si>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</si>
  <si>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</si>
  <si>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</si>
  <si>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</si>
  <si>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</si>
  <si>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12.04.2016</t>
  </si>
  <si>
    <t>11.04.2016</t>
  </si>
  <si>
    <t>https://eias.fstrf.ru/disclo/get_file?p_guid=b754676b-a4a9-4637-9f66-945077fcbecb</t>
  </si>
  <si>
    <t>АО "Аэропорт Рощино"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</si>
  <si>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</si>
  <si>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</si>
  <si>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</si>
  <si>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</si>
  <si>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</si>
  <si>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Публичное акционерное общество "Тюменские моторостроители"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</si>
  <si>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</si>
  <si>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</si>
  <si>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</si>
  <si>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</si>
  <si>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</si>
  <si>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</si>
  <si>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</si>
  <si>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АО "Водоканал"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</si>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</sst>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9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89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89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89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89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89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89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89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90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90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090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0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0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0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0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090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090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90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90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79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79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679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679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6794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7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7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679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4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651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6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6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85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8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8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854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8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8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5855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8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8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44391.660266203704</v>
      </c>
      <c r="B25" s="14" t="s">
        <v>560</v>
      </c>
      <c r="C25" s="14" t="s">
        <v>561</v>
      </c>
    </row>
    <row r="26" spans="1:3" x14ac:dyDescent="0.15">
      <c r="A26" s="333">
        <v>44391.660266203704</v>
      </c>
      <c r="B26" s="14" t="s">
        <v>1316</v>
      </c>
      <c r="C26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21" sqref="L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1334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1333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K15" sqref="K1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0">
        <v>1</v>
      </c>
      <c r="E10" s="386" t="s">
        <v>1104</v>
      </c>
      <c r="F10" s="167"/>
      <c r="G10" s="380">
        <v>1</v>
      </c>
      <c r="H10" s="389" t="s">
        <v>1104</v>
      </c>
      <c r="I10" s="382" t="s">
        <v>1105</v>
      </c>
      <c r="J10" s="383"/>
      <c r="K10" s="391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0">
        <v>2</v>
      </c>
      <c r="E13" s="386" t="s">
        <v>1295</v>
      </c>
      <c r="F13" s="167"/>
      <c r="G13" s="380">
        <v>1</v>
      </c>
      <c r="H13" s="381" t="s">
        <v>1295</v>
      </c>
      <c r="I13" s="382" t="s">
        <v>1296</v>
      </c>
      <c r="J13" s="383"/>
      <c r="K13" s="391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21" sqref="F2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1" t="s">
        <v>446</v>
      </c>
      <c r="E4" s="402"/>
      <c r="F4" s="402"/>
      <c r="G4" s="403"/>
    </row>
    <row r="5" spans="1:7" ht="17.25" customHeight="1" x14ac:dyDescent="0.15">
      <c r="D5" s="404" t="str">
        <f>IF(org=0,"Не определено",org)</f>
        <v>ООО "Тюмень Водоканал"</v>
      </c>
      <c r="E5" s="405"/>
      <c r="F5" s="405"/>
      <c r="G5" s="406"/>
    </row>
    <row r="6" spans="1:7" ht="12" customHeight="1" x14ac:dyDescent="0.15">
      <c r="D6" s="407"/>
      <c r="E6" s="407"/>
      <c r="F6" s="407"/>
      <c r="G6" s="407"/>
    </row>
    <row r="7" spans="1:7" ht="33.75" hidden="1" customHeight="1" x14ac:dyDescent="0.15">
      <c r="A7" s="198"/>
      <c r="B7" s="198"/>
      <c r="C7" s="198"/>
      <c r="D7" s="245"/>
      <c r="E7" s="408" t="s">
        <v>296</v>
      </c>
      <c r="F7" s="408"/>
    </row>
    <row r="8" spans="1:7" x14ac:dyDescent="0.15">
      <c r="A8" s="198"/>
      <c r="B8" s="198"/>
      <c r="C8" s="198"/>
      <c r="D8" s="409" t="s">
        <v>44</v>
      </c>
      <c r="E8" s="410" t="s">
        <v>297</v>
      </c>
      <c r="F8" s="410" t="s">
        <v>298</v>
      </c>
      <c r="G8" s="410" t="s">
        <v>274</v>
      </c>
    </row>
    <row r="9" spans="1:7" ht="9.75" customHeight="1" x14ac:dyDescent="0.15">
      <c r="A9" s="198"/>
      <c r="B9" s="198"/>
      <c r="C9" s="198"/>
      <c r="D9" s="409"/>
      <c r="E9" s="410"/>
      <c r="F9" s="410"/>
      <c r="G9" s="410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1318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7">
        <v>11</v>
      </c>
      <c r="B23" s="198"/>
      <c r="C23" s="398"/>
      <c r="D23" s="318">
        <f>A23</f>
        <v>11</v>
      </c>
      <c r="E23" s="242" t="s">
        <v>396</v>
      </c>
      <c r="F23" s="171" t="s">
        <v>1313</v>
      </c>
      <c r="G23" s="330" t="s">
        <v>1309</v>
      </c>
    </row>
    <row r="24" spans="1:9" ht="25.5" customHeight="1" x14ac:dyDescent="0.15">
      <c r="A24" s="397"/>
      <c r="B24" s="198"/>
      <c r="C24" s="398"/>
      <c r="D24" s="318" t="str">
        <f>A23&amp;".1"</f>
        <v>11.1</v>
      </c>
      <c r="E24" s="227" t="s">
        <v>397</v>
      </c>
      <c r="F24" s="171" t="s">
        <v>1313</v>
      </c>
      <c r="G24" s="330" t="s">
        <v>1309</v>
      </c>
    </row>
    <row r="25" spans="1:9" ht="25.5" customHeight="1" x14ac:dyDescent="0.15">
      <c r="A25" s="397"/>
      <c r="B25" s="198"/>
      <c r="C25" s="398"/>
      <c r="D25" s="318" t="str">
        <f>A23&amp;".2"</f>
        <v>11.2</v>
      </c>
      <c r="E25" s="227" t="s">
        <v>398</v>
      </c>
      <c r="F25" s="171" t="s">
        <v>1313</v>
      </c>
      <c r="G25" s="330" t="s">
        <v>1309</v>
      </c>
    </row>
    <row r="26" spans="1:9" ht="25.5" customHeight="1" x14ac:dyDescent="0.15">
      <c r="A26" s="397"/>
      <c r="B26" s="198"/>
      <c r="C26" s="398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9">
        <v>7</v>
      </c>
      <c r="D29" s="400" t="s">
        <v>510</v>
      </c>
      <c r="E29" s="400"/>
      <c r="F29" s="400"/>
      <c r="G29" s="400"/>
      <c r="H29" s="179"/>
      <c r="I29" s="179"/>
    </row>
    <row r="30" spans="1:9" s="206" customFormat="1" ht="21.75" customHeight="1" x14ac:dyDescent="0.15">
      <c r="A30" s="203"/>
      <c r="B30" s="203"/>
      <c r="C30" s="399"/>
      <c r="D30" s="400"/>
      <c r="E30" s="400"/>
      <c r="F30" s="400"/>
      <c r="G30" s="40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21" sqref="M2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1299</v>
      </c>
      <c r="L12" s="261">
        <v>660.36</v>
      </c>
      <c r="M12" s="262">
        <v>64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priemnaya@vodokanal.info (Office_tmn@rosvodokanal.ru)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660.36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64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priemnaya@vodokanal.info (Office_tmn@rosvodokanal.ru)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660.36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64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P13" sqref="P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1333</v>
      </c>
      <c r="G13" s="272" t="s">
        <v>1305</v>
      </c>
      <c r="H13" s="272" t="s">
        <v>1335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-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14" sqref="E1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15" customHeight="1" x14ac:dyDescent="0.15">
      <c r="C13" s="250"/>
      <c r="D13" s="253">
        <v>1</v>
      </c>
      <c r="E13" s="343" t="s">
        <v>1317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146.25" x14ac:dyDescent="0.15">
      <c r="D82" s="334"/>
      <c r="E82" s="303" t="s">
        <v>299</v>
      </c>
      <c r="F82" s="304" t="str">
        <f>IF(email="","",email)</f>
        <v>priemnaya@vodokanal.info (Office_tmn@rosvodokanal.ru)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146.25" x14ac:dyDescent="0.15">
      <c r="D106" s="302" t="s">
        <v>134</v>
      </c>
      <c r="E106" s="315" t="s">
        <v>299</v>
      </c>
      <c r="F106" s="304" t="str">
        <f>IF(email="","",email)</f>
        <v>priemnaya@vodokanal.info (Office_tmn@rosvodokanal.ru)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7">
        <v>11</v>
      </c>
      <c r="B126" s="198"/>
      <c r="C126" s="39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7"/>
      <c r="B127" s="198"/>
      <c r="C127" s="39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7"/>
      <c r="B128" s="198"/>
      <c r="C128" s="39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7"/>
      <c r="B129" s="198"/>
      <c r="C129" s="39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1319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1336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1320</v>
      </c>
      <c r="D10" s="6" t="s">
        <v>1321</v>
      </c>
      <c r="E10" s="6" t="s">
        <v>1322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1337</v>
      </c>
      <c r="D11" s="6" t="s">
        <v>1338</v>
      </c>
      <c r="E11" s="6" t="s">
        <v>1339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1340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1341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1323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1330</v>
      </c>
      <c r="D18" s="6" t="s">
        <v>1342</v>
      </c>
      <c r="E18" s="6" t="s">
        <v>1331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1343</v>
      </c>
      <c r="D20" s="6" t="s">
        <v>1344</v>
      </c>
      <c r="E20" s="6" t="s">
        <v>1345</v>
      </c>
      <c r="F20" s="6" t="s">
        <v>1346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1347</v>
      </c>
      <c r="D21" s="6" t="s">
        <v>1348</v>
      </c>
      <c r="E21" s="6" t="s">
        <v>1349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1324</v>
      </c>
      <c r="D22" s="6" t="s">
        <v>1325</v>
      </c>
      <c r="E22" s="6" t="s">
        <v>1326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1350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1351</v>
      </c>
      <c r="D25" s="6" t="s">
        <v>1352</v>
      </c>
      <c r="E25" s="6" t="s">
        <v>1353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1354</v>
      </c>
      <c r="D26" s="6" t="s">
        <v>1355</v>
      </c>
      <c r="E26" s="6" t="s">
        <v>1356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1357</v>
      </c>
      <c r="D27" s="6" t="s">
        <v>1358</v>
      </c>
      <c r="E27" s="6" t="s">
        <v>599</v>
      </c>
      <c r="F27" s="6" t="s">
        <v>1359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1327</v>
      </c>
      <c r="D35" s="6" t="s">
        <v>1328</v>
      </c>
      <c r="E35" s="6" t="s">
        <v>1329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1332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1360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1361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