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155" windowWidth="15225" windowHeight="249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3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МО'!$D$8:$I$16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3.1'!$2:$6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МО'!$J$8:$J$16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МО'!$J$9:$J$16</definedName>
    <definedName name="mo_List01">'Список МО'!$H$9:$H$16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MR_LIST!$A$1:$A$2</definedName>
    <definedName name="mr_List01">'Список МО'!$E$9:$E$16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МО'!$C$9:$C$16</definedName>
    <definedName name="pDel_List01_2">'Список МО'!$F$9:$F$16</definedName>
    <definedName name="pDel_List01_3">'Список МО'!$O$9:$O$16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МО'!$E$16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3.1'!$E$27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REESTR_ORG!$A$2:$H$41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3.1'!#REF!</definedName>
    <definedName name="sys_104">'Форма 3.1'!#REF!</definedName>
    <definedName name="sys_105">'Форма 3.1'!#REF!</definedName>
    <definedName name="sys_106">'Форма 3.1'!#REF!</definedName>
    <definedName name="sys_107">'Форма 3.1'!#REF!</definedName>
    <definedName name="sys_108">'Форма 3.1'!#REF!</definedName>
    <definedName name="sys_109">'Форма 3.1'!#REF!</definedName>
    <definedName name="sys_110">'Форма 3.1'!#REF!</definedName>
    <definedName name="sys_111">'Форма 3.1'!#REF!</definedName>
    <definedName name="sys_112">'Форма 3.1'!#REF!</definedName>
    <definedName name="sys_113">'Форма 3.1'!#REF!</definedName>
    <definedName name="sys_114">'Форма 3.1'!#REF!</definedName>
    <definedName name="sys_115">'Форма 3.1'!#REF!</definedName>
    <definedName name="sys_116">'Форма 3.1'!#REF!</definedName>
    <definedName name="sys_117">'Форма 3.1'!#REF!</definedName>
    <definedName name="sys_118">'Форма 3.1'!#REF!</definedName>
    <definedName name="sys_119">'Форма 3.1'!#REF!</definedName>
    <definedName name="sys_120">'Форма 3.1'!#REF!</definedName>
    <definedName name="sys_121">'Форма 3.1'!#REF!</definedName>
    <definedName name="sys_122">'Форма 3.1'!#REF!</definedName>
    <definedName name="sys_123">'Форма 3.1'!#REF!</definedName>
    <definedName name="sys_124">'Форма 3.1'!#REF!</definedName>
    <definedName name="sys_125">'Форма 3.1'!#REF!</definedName>
    <definedName name="sys_126">'Форма 3.1'!#REF!</definedName>
    <definedName name="sys_127">'Форма 3.1'!#REF!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F24" i="541"/>
  <c r="M12" i="532"/>
  <c r="F28" i="542"/>
  <c r="F84" i="471"/>
  <c r="F83" i="471"/>
  <c r="F22" i="541"/>
  <c r="F23" i="541"/>
  <c r="F26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78" i="471"/>
  <c r="F102" i="471"/>
  <c r="F14" i="534"/>
  <c r="F14" i="541"/>
  <c r="F13" i="534"/>
  <c r="F13" i="541"/>
  <c r="F74" i="471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9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3" i="542"/>
  <c r="F75" i="471"/>
  <c r="F98" i="471"/>
  <c r="F25" i="541"/>
  <c r="B3" i="525"/>
  <c r="B2" i="525"/>
  <c r="F4" i="437"/>
  <c r="F17" i="541"/>
  <c r="F14" i="542"/>
  <c r="F17" i="542"/>
  <c r="F99" i="471"/>
  <c r="F27" i="542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<sst xmlns="http://schemas.openxmlformats.org/spreadsheetml/2006/main" count="2296" uniqueCount="1363">
  <si>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</si>
  <si>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</si>
  <si>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</si>
  <si>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</si>
  <si>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</si>
  <si>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</si>
  <si>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</si>
  <si>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</si>
  <si>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</si>
  <si>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</si>
  <si>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</si>
  <si>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</si>
  <si>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</si>
  <si>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</si>
  <si>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</si>
  <si>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</si>
  <si>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</si>
  <si>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</si>
  <si>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</si>
  <si>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</si>
  <si>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</si>
  <si>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</si>
  <si>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</si>
  <si>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</si>
  <si>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</si>
  <si>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</si>
  <si>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</si>
  <si>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</si>
  <si>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</si>
  <si>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</si>
  <si>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</si>
  <si>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</si>
  <si>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</si>
  <si>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</si>
  <si>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</si>
  <si>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</si>
  <si>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</si>
  <si>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</si>
  <si>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</si>
  <si>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</si>
  <si>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</si>
  <si>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</si>
  <si>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</si>
  <si>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</si>
  <si>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</si>
  <si>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</si>
  <si>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</si>
  <si>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</si>
  <si>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</si>
  <si>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</si>
  <si>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</si>
  <si>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</si>
  <si>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</si>
  <si>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</si>
  <si>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</si>
  <si>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</si>
  <si>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</si>
  <si>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</si>
  <si>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</si>
  <si>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</si>
  <si>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</si>
  <si>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</si>
  <si>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</si>
  <si>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</si>
  <si>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</si>
  <si>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</si>
  <si>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</si>
  <si>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</si>
  <si>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</si>
  <si>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</si>
  <si>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</si>
  <si>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</si>
  <si>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</si>
  <si>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</si>
  <si>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</si>
  <si>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</si>
  <si>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</si>
  <si>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</si>
  <si>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</si>
  <si>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</si>
  <si>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</si>
  <si>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</si>
  <si>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</si>
  <si>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</si>
  <si>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</si>
  <si>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</si>
  <si>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</si>
  <si>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</si>
  <si>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</si>
  <si>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</si>
  <si>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</si>
  <si>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</si>
  <si>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</si>
  <si>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</si>
  <si>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</si>
  <si>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</si>
  <si>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</si>
  <si>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</si>
  <si>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</si>
  <si>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</si>
  <si>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</si>
  <si>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</si>
  <si>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</si>
  <si>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</si>
  <si>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</si>
  <si>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</si>
  <si>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</si>
  <si>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</si>
  <si>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</si>
  <si>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</si>
  <si>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</si>
  <si>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</si>
  <si>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</si>
  <si>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</si>
  <si>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</si>
  <si>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</si>
  <si>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</si>
  <si>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</si>
  <si>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</si>
  <si>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</si>
  <si>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</si>
  <si>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</si>
  <si>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</si>
  <si>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</si>
  <si>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</si>
  <si>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</si>
  <si>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</si>
  <si>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</si>
  <si>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</si>
  <si>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</si>
  <si>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</si>
  <si>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</si>
  <si>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</si>
  <si>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</si>
  <si>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</si>
  <si>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</si>
  <si>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</si>
  <si>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</si>
  <si>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</si>
  <si>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</si>
  <si>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</si>
  <si>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</si>
  <si>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</si>
  <si>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</si>
  <si>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</si>
  <si>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</si>
  <si>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</si>
  <si>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</si>
  <si>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</si>
  <si>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</si>
  <si>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</si>
  <si>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</si>
  <si>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</si>
  <si>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</si>
  <si>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</si>
  <si>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</si>
  <si>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</si>
  <si>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</si>
  <si>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</si>
  <si>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</si>
  <si>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</si>
  <si>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</si>
  <si>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</si>
  <si>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</si>
  <si>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</si>
  <si>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</si>
  <si>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</si>
  <si>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</si>
  <si>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</si>
  <si>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</si>
  <si>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</si>
  <si>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</si>
  <si>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</si>
  <si>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</si>
  <si>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</si>
  <si>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</si>
  <si>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</si>
  <si>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</si>
  <si>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</si>
  <si>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</si>
  <si>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</si>
  <si>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</si>
  <si>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</si>
  <si>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</si>
  <si>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</si>
  <si>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</si>
  <si>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</si>
  <si>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</si>
  <si>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</si>
  <si>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</si>
  <si>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</si>
  <si>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</si>
  <si>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</si>
  <si>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</si>
  <si>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</si>
  <si>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</si>
  <si>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</si>
  <si>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</si>
  <si>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</si>
  <si>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</si>
  <si>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</si>
  <si>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</si>
  <si>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</si>
  <si>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</si>
  <si>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</si>
  <si>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</si>
  <si>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</si>
  <si>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</si>
  <si>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</si>
  <si>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</si>
  <si>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</si>
  <si>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</si>
  <si>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</si>
  <si>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</si>
  <si>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</si>
  <si>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</si>
  <si>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</si>
  <si>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</si>
  <si>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</si>
  <si>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</si>
  <si>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</si>
  <si>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</si>
  <si>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</si>
  <si>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</si>
  <si>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</si>
  <si>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</si>
  <si>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</si>
  <si>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</si>
  <si>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</si>
  <si>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</si>
  <si>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</si>
  <si>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</si>
  <si>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</si>
  <si>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</si>
  <si>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</si>
  <si>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</si>
  <si>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</si>
  <si>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</si>
  <si>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</si>
  <si>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</si>
  <si>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</si>
  <si>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</si>
  <si>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</si>
  <si>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</si>
  <si>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</si>
  <si>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</si>
  <si>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</si>
  <si>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</si>
  <si>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</si>
  <si>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</si>
  <si>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</si>
  <si>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</si>
  <si>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</si>
  <si>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</si>
  <si>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</si>
  <si>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</si>
  <si>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</si>
  <si>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</si>
  <si>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</si>
  <si>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</si>
  <si>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</si>
  <si>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</si>
  <si>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</si>
  <si>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</si>
  <si>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</si>
  <si>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</si>
  <si>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</si>
  <si>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</si>
  <si>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</si>
  <si>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</si>
  <si>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</si>
  <si>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</si>
  <si>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</si>
  <si>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</si>
  <si>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</si>
  <si>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</si>
  <si>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</si>
  <si>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</si>
  <si>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</si>
  <si>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</si>
  <si>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</si>
  <si>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</si>
  <si>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</si>
  <si>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</si>
  <si>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</si>
  <si>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</si>
  <si>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</si>
  <si>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</si>
  <si>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</si>
  <si>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</si>
  <si>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</si>
  <si>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</si>
  <si>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</si>
  <si>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</si>
  <si>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</si>
  <si>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</si>
  <si>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</si>
  <si>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</si>
  <si>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</si>
  <si>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</si>
  <si>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</si>
  <si>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</si>
  <si>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</si>
  <si>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</si>
  <si>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</si>
  <si>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</si>
  <si>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</si>
  <si>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</si>
  <si>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</si>
  <si>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</si>
  <si>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</si>
  <si>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</si>
  <si>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</si>
  <si>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</si>
  <si>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</si>
  <si>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</si>
  <si>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</si>
  <si>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</si>
  <si>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</si>
  <si>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</si>
  <si>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</si>
  <si>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</si>
  <si>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</si>
  <si>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</si>
  <si>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</si>
  <si>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</si>
  <si>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</si>
  <si>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</si>
  <si>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</si>
  <si>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</si>
  <si>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</si>
  <si>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</si>
  <si>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</si>
  <si>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</si>
  <si>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</si>
  <si>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</si>
  <si>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</si>
  <si>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</si>
  <si>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</si>
  <si>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</si>
  <si>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</si>
  <si>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</si>
  <si>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</si>
  <si>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</si>
  <si>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</si>
  <si>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</si>
  <si>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</si>
  <si>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</si>
  <si>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</si>
  <si>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</si>
  <si>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</si>
  <si>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</si>
  <si>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</si>
  <si>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</si>
  <si>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</si>
  <si>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</si>
  <si>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</si>
  <si>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</si>
  <si>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</si>
  <si>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</si>
  <si>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</si>
  <si>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</si>
  <si>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</si>
  <si>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</si>
  <si>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</si>
  <si>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</si>
  <si>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</si>
  <si>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</si>
  <si>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</si>
  <si>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</si>
  <si>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</si>
  <si>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</si>
  <si>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</si>
  <si>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</si>
  <si>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</si>
  <si>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</si>
  <si>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</si>
  <si>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</si>
  <si>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</si>
  <si>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</si>
  <si>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</si>
  <si>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</si>
  <si>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</si>
  <si>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</si>
  <si>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</si>
  <si>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</si>
  <si>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</si>
  <si>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</si>
  <si>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</si>
  <si>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</si>
  <si>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</si>
  <si>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</si>
  <si>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</si>
  <si>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</si>
  <si>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</si>
  <si>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</si>
  <si>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</si>
  <si>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</si>
  <si>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</si>
  <si>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</si>
  <si>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</si>
  <si>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</si>
  <si>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</si>
  <si>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</si>
  <si>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</si>
  <si>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</si>
  <si>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</si>
  <si>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</si>
  <si>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</si>
  <si>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</si>
  <si>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</si>
  <si>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</si>
  <si>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</si>
  <si>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</si>
  <si>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</si>
  <si>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</si>
  <si>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</si>
  <si>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</si>
  <si>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</si>
  <si>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</si>
  <si>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</si>
  <si>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</si>
  <si>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</si>
  <si>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</si>
  <si>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</si>
  <si>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</si>
  <si>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</si>
  <si>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</si>
  <si>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</si>
  <si>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</si>
  <si>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</si>
  <si>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</si>
  <si>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</si>
  <si>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</si>
  <si>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</si>
  <si>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</si>
  <si>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</si>
  <si>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</si>
  <si>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</si>
  <si>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</si>
  <si>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</si>
  <si>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</si>
  <si>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</si>
  <si>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</si>
  <si>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</si>
  <si>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</si>
  <si>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</si>
  <si>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</si>
  <si>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</si>
  <si>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</si>
  <si>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</si>
  <si>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</si>
  <si>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</si>
  <si>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</si>
  <si>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</si>
  <si>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</si>
  <si>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</si>
  <si>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</si>
  <si>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</si>
  <si>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</si>
  <si>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</si>
  <si>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</si>
  <si>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</si>
  <si>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</si>
  <si>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</si>
  <si>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</si>
  <si>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</si>
  <si>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</si>
  <si>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</si>
  <si>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</si>
  <si>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</si>
  <si>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</si>
  <si>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</si>
  <si>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</si>
  <si>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</si>
  <si>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</si>
  <si>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</si>
  <si>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</si>
  <si>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</si>
  <si>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</si>
  <si>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</si>
  <si>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</si>
  <si>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</si>
  <si>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</si>
  <si>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</si>
  <si>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</si>
  <si>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</si>
  <si>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</si>
  <si>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</si>
  <si>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</si>
  <si>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</si>
  <si>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</si>
  <si>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</si>
  <si>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</si>
  <si>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</si>
  <si>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</si>
  <si>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</si>
  <si>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</si>
  <si>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</si>
  <si>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</si>
  <si>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</si>
  <si>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</si>
  <si>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</si>
  <si>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</si>
  <si>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</si>
  <si>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</si>
  <si>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</si>
  <si>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</si>
  <si>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</si>
  <si>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</si>
  <si>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</si>
  <si>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</si>
  <si>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</si>
  <si>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</si>
  <si>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</si>
  <si>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</si>
  <si>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</si>
  <si>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</si>
  <si>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</si>
  <si>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</si>
  <si>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</si>
  <si>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</si>
  <si>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</si>
  <si>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</si>
  <si>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</si>
  <si>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</si>
  <si>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</si>
  <si>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</si>
  <si>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</si>
  <si>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</si>
  <si>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</si>
  <si>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</si>
  <si>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</si>
  <si>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t>к приказу  ФСТ России</t>
  </si>
  <si>
    <t>от 15 мая 2013 г. №129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</si>
  <si>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</si>
  <si>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</si>
  <si>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 xml:space="preserve">Указывается ссылка на загруженный в Хранилище ЕИАС скан страницы, на которой размещена информация. При наличии.
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</si>
  <si>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</si>
  <si>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</si>
  <si>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r>
      <t>Общая информация о регулируемой организации (ВО)</t>
    </r>
    <r>
      <rPr>
        <vertAlign val="superscript"/>
        <sz val="10"/>
        <rFont val="Tahoma"/>
        <family val="2"/>
        <charset val="204"/>
      </rPr>
      <t>1</t>
    </r>
  </si>
  <si>
    <t>Общая информация о регулируемой организации (ВО)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</si>
  <si>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</si>
  <si>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</si>
  <si>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38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</si>
  <si>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>Применяется дифференциация тарифа по централизованным системам водоотведения</t>
  </si>
  <si>
    <t xml:space="preserve">Лист предназначен для заполнения показателей, предоставляемых  в разрезе видов деятельности и централизованных систем водоотведения.
</t>
  </si>
  <si>
    <t>Информация раскрывается отдельно по технологически не связанным между собой централизованным системам водоотведения, в отношении которых устанавливаются различные тарифы в сфере водоотведения. Укажите условное название централизованной системы водоотведения для целей идентификации. Под централизованной системой водоотведения понимается комплекс технологически связанных между собой инженерных сооружений, предназначенных для водоотведения</t>
  </si>
  <si>
    <r>
      <t>Централизованная система водоотведения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</si>
  <si>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водоотведения</t>
  </si>
  <si>
    <t>Протяженность канализационных сетей (в однотрубном исчислении) (км)</t>
  </si>
  <si>
    <t>Количество насосных станций (штук)</t>
  </si>
  <si>
    <t>Количество очистных сооружений (штук)</t>
  </si>
  <si>
    <t>Добавить централизованную систему водоотведения</t>
  </si>
  <si>
    <t>Общая информация о регулируемой организации (пункт 38 Постановления Правительства РФ от 17.01.2013 N 6 "О стандартах раскрытия информации в сфере водоснабжения и водоотведения")</t>
  </si>
  <si>
    <t>Приложение 3</t>
  </si>
  <si>
    <t>Форма 3.1</t>
  </si>
  <si>
    <t>REESTR_VT</t>
  </si>
  <si>
    <t>REESTR_VED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</si>
  <si>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</si>
  <si>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</si>
  <si>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</si>
  <si>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</si>
  <si>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</si>
  <si>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</si>
  <si>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Обновление отменено пользователем</t>
  </si>
  <si>
    <t>Предупреждение</t>
  </si>
  <si>
    <t>Подготовка к обновлению...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</si>
  <si>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</si>
  <si>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</si>
  <si>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</si>
  <si>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ЕИАС\UPDATE.JKH.OPEN.INFO.ORG.VO.6.TO.1.0.1.53.xls</t>
  </si>
  <si>
    <t>Форма 3.1. Общая информация о регулируемой организации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</si>
  <si>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</si>
  <si>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</si>
  <si>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канализационных сетей (в однотрубном исчислении) (километров)</t>
  </si>
  <si>
    <t>Обновление завершилось удачно! Шаблон JKH.OPEN.INFO.ORG.VO.6.xls сохранен под именем 'JKH.OPEN.INFO.ORG.VO.6(v1.0.1).xls'</t>
  </si>
  <si>
    <t>26320027</t>
  </si>
  <si>
    <t>ОАО ТТК "КРОСНО"</t>
  </si>
  <si>
    <t>7203001250</t>
  </si>
  <si>
    <t>720301001</t>
  </si>
  <si>
    <t>Оказание услуг в сфере водоотведения и очистки сточных вод</t>
  </si>
  <si>
    <t>26360450</t>
  </si>
  <si>
    <t>7224037151</t>
  </si>
  <si>
    <t>722401001</t>
  </si>
  <si>
    <t>26375268</t>
  </si>
  <si>
    <t>ФБУ "Центр реабилитации ФСС РФ "Тараскуль"</t>
  </si>
  <si>
    <t>7204013642</t>
  </si>
  <si>
    <t>26375272</t>
  </si>
  <si>
    <t>7205010267</t>
  </si>
  <si>
    <t>720501001</t>
  </si>
  <si>
    <t>26375345</t>
  </si>
  <si>
    <t>МУП ЖКХ п.Боровский</t>
  </si>
  <si>
    <t>7224002712</t>
  </si>
  <si>
    <t>26375362</t>
  </si>
  <si>
    <t>МП "Ивановское КП"</t>
  </si>
  <si>
    <t>7225004649</t>
  </si>
  <si>
    <t>722501001</t>
  </si>
  <si>
    <t>720701001</t>
  </si>
  <si>
    <t>7203162698</t>
  </si>
  <si>
    <t>28792615</t>
  </si>
  <si>
    <t>7205011944</t>
  </si>
  <si>
    <t>28858595</t>
  </si>
  <si>
    <t>ООО "Санаторий "Геолог"</t>
  </si>
  <si>
    <t>7224054816</t>
  </si>
  <si>
    <t>26776132</t>
  </si>
  <si>
    <t>7204003108</t>
  </si>
  <si>
    <t>720302001</t>
  </si>
  <si>
    <t>Оказание услуг по перекачке</t>
  </si>
  <si>
    <t>28147556</t>
  </si>
  <si>
    <t>ЗАО "Птицефабрика "Пышминская"</t>
  </si>
  <si>
    <t>7224006227</t>
  </si>
  <si>
    <t>26375283</t>
  </si>
  <si>
    <t>ООО "Теплосервис с. Абатское"</t>
  </si>
  <si>
    <t>7208003980</t>
  </si>
  <si>
    <t>27580677</t>
  </si>
  <si>
    <t>Тюменское УМН АО "Транснефть-Сибирь"</t>
  </si>
  <si>
    <t>7201000726</t>
  </si>
  <si>
    <t>26375280</t>
  </si>
  <si>
    <t>7207000761</t>
  </si>
  <si>
    <t>26551012</t>
  </si>
  <si>
    <t>Тобольское УМН АО "Транснефть-Сибирь"</t>
  </si>
  <si>
    <t>720602001</t>
  </si>
  <si>
    <t>26360435</t>
  </si>
  <si>
    <t>7224005872</t>
  </si>
  <si>
    <t>26375361</t>
  </si>
  <si>
    <t>МП "Демьянское КП"</t>
  </si>
  <si>
    <t>7225004624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</si>
  <si>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</si>
  <si>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</si>
  <si>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</si>
  <si>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</si>
  <si>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</si>
  <si>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</si>
  <si>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</si>
  <si>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</si>
  <si>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</si>
  <si>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26375352</t>
  </si>
  <si>
    <t>ООО "Ромист"</t>
  </si>
  <si>
    <t>7224032562</t>
  </si>
  <si>
    <t>26381312</t>
  </si>
  <si>
    <t>ООО "Тюмень Водоканал"</t>
  </si>
  <si>
    <t>7204095194</t>
  </si>
  <si>
    <t>26375276</t>
  </si>
  <si>
    <t>7206025040</t>
  </si>
  <si>
    <t>28003540</t>
  </si>
  <si>
    <t>МП "Стройсервис"</t>
  </si>
  <si>
    <t>7229008997</t>
  </si>
  <si>
    <t>28147584</t>
  </si>
  <si>
    <t>ИП Скачков В.К.</t>
  </si>
  <si>
    <t>720412296704</t>
  </si>
  <si>
    <t>26320038</t>
  </si>
  <si>
    <t>7204660086</t>
  </si>
  <si>
    <t>26375296</t>
  </si>
  <si>
    <t>МУП "Ремжилстройсервис"</t>
  </si>
  <si>
    <t>7212004641</t>
  </si>
  <si>
    <t>722001001</t>
  </si>
  <si>
    <t>26375346</t>
  </si>
  <si>
    <t>7224008030</t>
  </si>
  <si>
    <t>26433392</t>
  </si>
  <si>
    <t>МУП "Новотарманское ПЖЭРП"</t>
  </si>
  <si>
    <t>7224033358</t>
  </si>
  <si>
    <t>27356445</t>
  </si>
  <si>
    <t>ООО "Тавда-Уют"</t>
  </si>
  <si>
    <t>7224048202</t>
  </si>
  <si>
    <t>27915687</t>
  </si>
  <si>
    <t>МУП ЖКХ Тобольского района</t>
  </si>
  <si>
    <t>7206045872</t>
  </si>
  <si>
    <t>720601001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</si>
  <si>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</si>
  <si>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</si>
  <si>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</si>
  <si>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</si>
  <si>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</si>
  <si>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</si>
  <si>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</si>
  <si>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</si>
  <si>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</si>
  <si>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</si>
  <si>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</si>
  <si>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</si>
  <si>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</si>
  <si>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</si>
  <si>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</si>
  <si>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</si>
  <si>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</si>
  <si>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</si>
  <si>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</si>
  <si>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</si>
  <si>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</si>
  <si>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</si>
  <si>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</si>
  <si>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</si>
  <si>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</si>
  <si>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</si>
  <si>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</si>
  <si>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</si>
  <si>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</si>
  <si>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</si>
  <si>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</si>
  <si>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</si>
  <si>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</si>
  <si>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</si>
  <si>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</si>
  <si>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</si>
  <si>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</si>
  <si>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</si>
  <si>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</si>
  <si>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</si>
  <si>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</si>
  <si>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</si>
  <si>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</si>
  <si>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</si>
  <si>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</si>
  <si>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</si>
  <si>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</si>
  <si>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</si>
  <si>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</si>
  <si>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</si>
  <si>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</si>
  <si>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</si>
  <si>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</si>
  <si>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</si>
  <si>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</si>
  <si>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</si>
  <si>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</si>
  <si>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</si>
  <si>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</si>
  <si>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</si>
  <si>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</si>
  <si>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</si>
  <si>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</si>
  <si>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</si>
  <si>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</si>
  <si>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</si>
  <si>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</si>
  <si>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</si>
  <si>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</si>
  <si>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</si>
  <si>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</si>
  <si>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</si>
  <si>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</si>
  <si>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</si>
  <si>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</si>
  <si>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</si>
  <si>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</si>
  <si>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</si>
  <si>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</si>
  <si>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</si>
  <si>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</si>
  <si>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</si>
  <si>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</si>
  <si>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</si>
  <si>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</si>
  <si>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</si>
  <si>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</si>
  <si>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</si>
  <si>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</si>
  <si>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</si>
  <si>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</si>
  <si>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</si>
  <si>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</si>
  <si>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</si>
  <si>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</si>
  <si>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</si>
  <si>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</si>
  <si>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</si>
  <si>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</si>
  <si>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</si>
  <si>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</si>
  <si>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</si>
  <si>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</si>
  <si>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</si>
  <si>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</si>
  <si>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</si>
  <si>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</si>
  <si>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</si>
  <si>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</si>
  <si>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</si>
  <si>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</si>
  <si>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</si>
  <si>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</si>
  <si>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</si>
  <si>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</si>
  <si>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</si>
  <si>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</si>
  <si>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</si>
  <si>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</si>
  <si>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</si>
  <si>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</si>
  <si>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</si>
  <si>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</si>
  <si>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</si>
  <si>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</si>
  <si>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</si>
  <si>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</si>
  <si>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</si>
  <si>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</si>
  <si>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</si>
  <si>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</si>
  <si>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</si>
  <si>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</si>
  <si>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</si>
  <si>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</si>
  <si>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</si>
  <si>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</si>
  <si>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</si>
  <si>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</si>
  <si>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</si>
  <si>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</si>
  <si>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</si>
  <si>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</si>
  <si>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</si>
  <si>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</si>
  <si>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</si>
  <si>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</si>
  <si>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</si>
  <si>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</si>
  <si>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</si>
  <si>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</si>
  <si>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</si>
  <si>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</si>
  <si>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</si>
  <si>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</si>
  <si>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</si>
  <si>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</si>
  <si>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</si>
  <si>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</si>
  <si>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</si>
  <si>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</si>
  <si>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</si>
  <si>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</si>
  <si>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</si>
  <si>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</si>
  <si>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</si>
  <si>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</si>
  <si>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</si>
  <si>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</si>
  <si>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</si>
  <si>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</si>
  <si>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</si>
  <si>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</si>
  <si>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</si>
  <si>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</si>
  <si>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</si>
  <si>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</si>
  <si>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</si>
  <si>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</si>
  <si>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</si>
  <si>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</si>
  <si>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</si>
  <si>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</si>
  <si>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</si>
  <si>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</si>
  <si>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</si>
  <si>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</si>
  <si>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</si>
  <si>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</si>
  <si>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</si>
  <si>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</si>
  <si>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</si>
  <si>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</si>
  <si>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</si>
  <si>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</si>
  <si>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</si>
  <si>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</si>
  <si>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</si>
  <si>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</si>
  <si>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</si>
  <si>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</si>
  <si>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</si>
  <si>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</si>
  <si>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</si>
  <si>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</si>
  <si>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</si>
  <si>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</si>
  <si>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</si>
  <si>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</si>
  <si>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</si>
  <si>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</si>
  <si>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</si>
  <si>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</si>
  <si>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</si>
  <si>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</si>
  <si>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</si>
  <si>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</si>
  <si>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</si>
  <si>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</si>
  <si>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</si>
  <si>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</si>
  <si>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</si>
  <si>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</si>
  <si>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</si>
  <si>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</si>
  <si>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</si>
  <si>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</si>
  <si>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</si>
  <si>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</si>
  <si>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</si>
  <si>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</si>
  <si>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</si>
  <si>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</si>
  <si>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</si>
  <si>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</si>
  <si>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</si>
  <si>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</si>
  <si>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</si>
  <si>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</si>
  <si>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</si>
  <si>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</si>
  <si>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</si>
  <si>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</si>
  <si>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</si>
  <si>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</si>
  <si>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</si>
  <si>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</si>
  <si>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</si>
  <si>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</si>
  <si>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</si>
  <si>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</si>
  <si>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</si>
  <si>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</si>
  <si>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</si>
  <si>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</si>
  <si>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</si>
  <si>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</si>
  <si>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</si>
  <si>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</si>
  <si>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</si>
  <si>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</si>
  <si>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</si>
  <si>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</si>
  <si>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</si>
  <si>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</si>
  <si>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</si>
  <si>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</si>
  <si>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</si>
  <si>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</si>
  <si>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</si>
  <si>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</si>
  <si>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</si>
  <si>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</si>
  <si>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</si>
  <si>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</si>
  <si>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</si>
  <si>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</si>
  <si>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</si>
  <si>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</si>
  <si>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</si>
  <si>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</si>
  <si>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</si>
  <si>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</si>
  <si>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</si>
  <si>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</si>
  <si>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</si>
  <si>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</si>
  <si>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</si>
  <si>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</si>
  <si>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</si>
  <si>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</si>
  <si>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</si>
  <si>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</si>
  <si>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</si>
  <si>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</si>
  <si>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</si>
  <si>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</si>
  <si>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</si>
  <si>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</si>
  <si>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</si>
  <si>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</si>
  <si>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</si>
  <si>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</si>
  <si>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</si>
  <si>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</si>
  <si>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</si>
  <si>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</si>
  <si>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</si>
  <si>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</si>
  <si>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</si>
  <si>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</si>
  <si>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</si>
  <si>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</si>
  <si>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</si>
  <si>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</si>
  <si>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</si>
  <si>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</si>
  <si>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</si>
  <si>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</si>
  <si>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</si>
  <si>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</si>
  <si>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</si>
  <si>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</si>
  <si>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</si>
  <si>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</si>
  <si>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</si>
  <si>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</si>
  <si>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</si>
  <si>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</si>
  <si>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</si>
  <si>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</si>
  <si>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</si>
  <si>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</si>
  <si>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</si>
  <si>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</si>
  <si>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</si>
  <si>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</si>
  <si>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</si>
  <si>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</si>
  <si>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</si>
  <si>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</si>
  <si>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</si>
  <si>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</si>
  <si>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</si>
  <si>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</si>
  <si>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</si>
  <si>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</si>
  <si>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</si>
  <si>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</si>
  <si>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</si>
  <si>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</si>
  <si>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</si>
  <si>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</si>
  <si>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</si>
  <si>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</si>
  <si>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</si>
  <si>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</si>
  <si>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</si>
  <si>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</si>
  <si>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</si>
  <si>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</si>
  <si>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</si>
  <si>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</si>
  <si>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</si>
  <si>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</si>
  <si>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</si>
  <si>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</si>
  <si>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</si>
  <si>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</si>
  <si>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</si>
  <si>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</si>
  <si>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</si>
  <si>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</si>
  <si>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</si>
  <si>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</si>
  <si>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</si>
  <si>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</si>
  <si>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</si>
  <si>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</si>
  <si>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</si>
  <si>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</si>
  <si>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</si>
  <si>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</si>
  <si>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</si>
  <si>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</si>
  <si>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</si>
  <si>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</si>
  <si>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</si>
  <si>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</si>
  <si>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</si>
  <si>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</si>
  <si>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</si>
  <si>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</si>
  <si>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</si>
  <si>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</si>
  <si>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</si>
  <si>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</si>
  <si>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</si>
  <si>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</si>
  <si>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</si>
  <si>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</si>
  <si>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</si>
  <si>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</si>
  <si>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</si>
  <si>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</si>
  <si>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</si>
  <si>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</si>
  <si>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</si>
  <si>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</si>
  <si>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</si>
  <si>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</si>
  <si>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</si>
  <si>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</si>
  <si>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</si>
  <si>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</si>
  <si>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</si>
  <si>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</si>
  <si>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</si>
  <si>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</si>
  <si>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</si>
  <si>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</si>
  <si>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</si>
  <si>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</si>
  <si>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</si>
  <si>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</si>
  <si>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</si>
  <si>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</si>
  <si>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</si>
  <si>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</si>
  <si>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</si>
  <si>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</si>
  <si>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</si>
  <si>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</si>
  <si>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</si>
  <si>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</si>
  <si>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</si>
  <si>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</si>
  <si>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</si>
  <si>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</si>
  <si>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</si>
  <si>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</si>
  <si>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</si>
  <si>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</si>
  <si>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</si>
  <si>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</si>
  <si>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</si>
  <si>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</si>
  <si>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</si>
  <si>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</si>
  <si>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</si>
  <si>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</si>
  <si>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</si>
  <si>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</si>
  <si>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</si>
  <si>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</si>
  <si>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</si>
  <si>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</si>
  <si>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</si>
  <si>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</si>
  <si>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</si>
  <si>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</si>
  <si>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</si>
  <si>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</si>
  <si>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</si>
  <si>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</si>
  <si>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</si>
  <si>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</si>
  <si>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</si>
  <si>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</si>
  <si>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</si>
  <si>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</si>
  <si>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</si>
  <si>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</si>
  <si>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</si>
  <si>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</si>
  <si>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</si>
  <si>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</si>
  <si>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</si>
  <si>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</si>
  <si>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</si>
  <si>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</si>
  <si>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</si>
  <si>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</si>
  <si>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</si>
  <si>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</si>
  <si>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</si>
  <si>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</si>
  <si>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</si>
  <si>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</si>
  <si>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</si>
  <si>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</si>
  <si>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</si>
  <si>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</si>
  <si>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</si>
  <si>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</si>
  <si>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</si>
  <si>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</si>
  <si>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</si>
  <si>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</si>
  <si>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</si>
  <si>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</si>
  <si>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</si>
  <si>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</si>
  <si>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</si>
  <si>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</si>
  <si>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</si>
  <si>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</si>
  <si>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</si>
  <si>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</si>
  <si>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</si>
  <si>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</si>
  <si>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</si>
  <si>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</si>
  <si>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</si>
  <si>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</si>
  <si>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</si>
  <si>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</si>
  <si>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</si>
  <si>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</si>
  <si>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</si>
  <si>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</si>
  <si>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</si>
  <si>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</si>
  <si>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</si>
  <si>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</si>
  <si>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</si>
  <si>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</si>
  <si>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</si>
  <si>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</si>
  <si>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</si>
  <si>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</si>
  <si>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</si>
  <si>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</si>
  <si>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</si>
  <si>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</si>
  <si>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</si>
  <si>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</si>
  <si>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</si>
  <si>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</si>
  <si>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</si>
  <si>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</si>
  <si>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</si>
  <si>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</si>
  <si>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</si>
  <si>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</si>
  <si>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</si>
  <si>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</si>
  <si>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</si>
  <si>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</si>
  <si>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</si>
  <si>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</si>
  <si>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</si>
  <si>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</si>
  <si>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</si>
  <si>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</si>
  <si>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</si>
  <si>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</si>
  <si>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</si>
  <si>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</si>
  <si>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</si>
  <si>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</si>
  <si>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</si>
  <si>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</si>
  <si>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</si>
  <si>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</si>
  <si>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</si>
  <si>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</si>
  <si>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</si>
  <si>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</si>
  <si>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</si>
  <si>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</si>
  <si>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</si>
  <si>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</si>
  <si>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</si>
  <si>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</si>
  <si>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</si>
  <si>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</si>
  <si>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</si>
  <si>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</si>
  <si>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</si>
  <si>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</si>
  <si>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</si>
  <si>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</si>
  <si>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</si>
  <si>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</si>
  <si>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</si>
  <si>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</si>
  <si>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</si>
  <si>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</si>
  <si>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</si>
  <si>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</si>
  <si>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</si>
  <si>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</si>
  <si>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</si>
  <si>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</si>
  <si>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</si>
  <si>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</si>
  <si>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</si>
  <si>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</si>
  <si>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</si>
  <si>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</si>
  <si>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</si>
  <si>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</si>
  <si>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</si>
  <si>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</si>
  <si>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</si>
  <si>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</si>
  <si>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</si>
  <si>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</si>
  <si>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</si>
  <si>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</si>
  <si>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</si>
  <si>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</si>
  <si>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</si>
  <si>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</si>
  <si>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</si>
  <si>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</si>
  <si>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</si>
  <si>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</si>
  <si>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</si>
  <si>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</si>
  <si>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</si>
  <si>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</si>
  <si>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</si>
  <si>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</si>
  <si>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</si>
  <si>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</si>
  <si>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</si>
  <si>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</si>
  <si>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</si>
  <si>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Водоотведение, в том числе очистка сточных вод, обращение с осадком сточных вод</t>
  </si>
  <si>
    <t>Прием и транспортировка сточных вод</t>
  </si>
  <si>
    <t>Подключение (технологическое присоединение) к централизованной системе водоотведения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</si>
  <si>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</si>
  <si>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</si>
  <si>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</si>
  <si>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</si>
  <si>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</si>
  <si>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</si>
  <si>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</si>
  <si>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</si>
  <si>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</si>
  <si>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</si>
  <si>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</si>
  <si>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</si>
  <si>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</si>
  <si>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</si>
  <si>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Версия шаблона 1.0.1 актуальна, обновление не требуется</t>
  </si>
  <si>
    <t>АО "Тюменский электромеханический завод"</t>
  </si>
  <si>
    <t>28277194</t>
  </si>
  <si>
    <t>МУП ЖКХ "Заречье"</t>
  </si>
  <si>
    <t>7207012950</t>
  </si>
  <si>
    <t>ООО "СИБУР Тобольск"</t>
  </si>
  <si>
    <t>30391854</t>
  </si>
  <si>
    <t>АО "Терминал-Рощино"</t>
  </si>
  <si>
    <t>7204003620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</si>
  <si>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</si>
  <si>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</si>
  <si>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</si>
  <si>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30357202</t>
  </si>
  <si>
    <t>7203001556</t>
  </si>
  <si>
    <t>ПАО "Птицефабрика "Боровская"</t>
  </si>
  <si>
    <t>АО "Аэропорт Рощино"</t>
  </si>
  <si>
    <t>Office_tmn@rosvodokanal.ru</t>
  </si>
  <si>
    <t>в пт.: с 8:00 до 16:00</t>
  </si>
  <si>
    <t>АО "Водоканал"</t>
  </si>
  <si>
    <t>07.12.2016</t>
  </si>
  <si>
    <t>09.12.2016</t>
  </si>
  <si>
    <t>Изменения в части протяженности сетей водоотведения (в связи с отзывом ДГХ г.Тюмени передаточных актов)</t>
  </si>
  <si>
    <t>https://tariff.eias.ru/disclo/get_file?p_guid=af4f3040-1511-4cea-8631-4a393c4fec58</t>
  </si>
  <si>
    <t>31456063</t>
  </si>
  <si>
    <t>ООО "ЗапСибНефтехим"</t>
  </si>
  <si>
    <t>1658087524</t>
  </si>
  <si>
    <t>МП "Городские водопроводно-канализационные сети"</t>
  </si>
  <si>
    <t>АО "ПРОДО Тюменский бройлер"</t>
  </si>
  <si>
    <t>Публичное акционерное общество "Тюменские моторостроители"</t>
  </si>
  <si>
    <t>30914574</t>
  </si>
  <si>
    <t>Филиал ФГБУ "ЦЖКУ" МИНОБОРОНЫ РОССИИ (по ЦВО)</t>
  </si>
  <si>
    <t>7729314745</t>
  </si>
  <si>
    <t>667043001</t>
  </si>
  <si>
    <t>31475492</t>
  </si>
  <si>
    <t>МУП "РЖКУ"-западное</t>
  </si>
  <si>
    <t>7224083172</t>
  </si>
  <si>
    <t>30934103</t>
  </si>
  <si>
    <t>АСУСОН ТО "Винзилинский психоневрологический интернат"</t>
  </si>
  <si>
    <t>7224013707</t>
  </si>
  <si>
    <t>26320028</t>
  </si>
  <si>
    <t>ООО "ДСК-Энерго"</t>
  </si>
  <si>
    <t>7203144385</t>
  </si>
  <si>
    <t>26551662</t>
  </si>
  <si>
    <t>ПАО "Фортум"</t>
  </si>
  <si>
    <t>997150001</t>
  </si>
  <si>
    <t>АУ СОН ТО и ДПО  «Региональный центр активного долголетия, геронтологии и реабилитации»</t>
  </si>
  <si>
    <t>АО "СУЭНКО"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</si>
</sst>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9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0" fontId="5" fillId="0" borderId="0" xfId="88" applyFont="1" applyFill="1" applyBorder="1" applyAlignment="1" applyProtection="1">
      <alignment horizontal="right" vertical="center" wrapText="1" indent="1"/>
    </xf>
    <xf numFmtId="0" fontId="5" fillId="0" borderId="11" xfId="80" applyNumberFormat="1" applyFont="1" applyFill="1" applyBorder="1" applyAlignment="1" applyProtection="1">
      <alignment horizontal="left" vertical="center" wrapText="1" indent="1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8" fillId="8" borderId="39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6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49" fontId="14" fillId="6" borderId="36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24" borderId="0" xfId="82" applyFont="1" applyFill="1" applyBorder="1" applyAlignment="1">
      <alignment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74" fillId="0" borderId="0" xfId="36" applyFont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8" fillId="0" borderId="0" xfId="88" applyFont="1" applyFill="1" applyAlignment="1" applyProtection="1">
      <alignment horizontal="justify" vertical="top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11" xfId="90" applyFont="1" applyFill="1" applyBorder="1" applyAlignment="1" applyProtection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8" fillId="0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justify" vertical="top"/>
    </xf>
    <xf numFmtId="49" fontId="8" fillId="0" borderId="0" xfId="0" applyFont="1" applyAlignment="1">
      <alignment horizontal="justify" vertical="top" wrapText="1"/>
    </xf>
    <xf numFmtId="49" fontId="8" fillId="0" borderId="0" xfId="0" applyFont="1" applyAlignment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6" borderId="25" xfId="90" applyFont="1" applyFill="1" applyBorder="1" applyAlignment="1" applyProtection="1">
      <alignment horizontal="center" vertical="center" wrapText="1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118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053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053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053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10541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10542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10543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10544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10545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10546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10547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1054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1054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10550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10551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10552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10553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10554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10555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10556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10558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10560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125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07178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07179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0718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07181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07182" name="shCalendar" hidden="1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718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18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07183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3984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295780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578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578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11360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136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136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11361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136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136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11362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136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136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base.consultant.ru/cons/cgi/online.cgi?req=doc;base=LAW;n=148196;dst=0;ts=899D8B6AB436012EBA7587D9CE41445A;rnd=0.9508688275236636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9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8" t="s">
        <v>480</v>
      </c>
      <c r="E8" s="438"/>
      <c r="F8" s="438"/>
    </row>
    <row r="9" spans="4:6" x14ac:dyDescent="0.15">
      <c r="D9" s="438"/>
      <c r="E9" s="438"/>
      <c r="F9" s="438"/>
    </row>
    <row r="10" spans="4:6" x14ac:dyDescent="0.15">
      <c r="D10" s="437" t="str">
        <f>IF('Общая информация (показатели)'!J12="","",'Общая информация (показатели)'!J12)</f>
        <v/>
      </c>
      <c r="E10" s="437"/>
      <c r="F10" s="437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9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41"/>
      <c r="E15" s="316" t="s">
        <v>481</v>
      </c>
      <c r="F15" s="304" t="str">
        <f>IF(data_org="","",data_org)</f>
        <v>09.12.2005</v>
      </c>
    </row>
    <row r="16" spans="4:6" ht="56.25" x14ac:dyDescent="0.15">
      <c r="D16" s="440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9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41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41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40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22.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Водоотведение, в том числе очистка сточных вод, обращение с осадком сточных вод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683.22997000000009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65</v>
      </c>
    </row>
    <row r="29" spans="1:6" x14ac:dyDescent="0.15">
      <c r="A29" s="74" t="s">
        <v>464</v>
      </c>
      <c r="D29" s="439" t="s">
        <v>165</v>
      </c>
      <c r="E29" s="303" t="s">
        <v>456</v>
      </c>
      <c r="F29" s="307">
        <f>'Общая информация (показатели)'!N12</f>
        <v>1</v>
      </c>
    </row>
    <row r="30" spans="1:6" ht="22.5" x14ac:dyDescent="0.15">
      <c r="A30" s="74" t="s">
        <v>493</v>
      </c>
      <c r="D30" s="441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40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9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40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9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40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H14" sqref="H14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3" t="s">
        <v>443</v>
      </c>
      <c r="E5" s="393"/>
      <c r="F5" s="393"/>
      <c r="G5" s="393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4" t="str">
        <f>IF(org=0,"Не определено",org)</f>
        <v>ООО "Тюмень Водоканал"</v>
      </c>
      <c r="E6" s="394"/>
      <c r="F6" s="394"/>
      <c r="G6" s="394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50" t="s">
        <v>44</v>
      </c>
      <c r="E9" s="450" t="s">
        <v>131</v>
      </c>
      <c r="F9" s="452"/>
      <c r="G9" s="452"/>
      <c r="H9" s="452"/>
      <c r="I9" s="453" t="s">
        <v>408</v>
      </c>
      <c r="J9" s="453"/>
      <c r="K9" s="453"/>
      <c r="L9" s="453"/>
      <c r="M9" s="453"/>
      <c r="N9" s="78"/>
    </row>
    <row r="10" spans="1:14" ht="47.25" thickBot="1" x14ac:dyDescent="0.2">
      <c r="D10" s="451"/>
      <c r="E10" s="451"/>
      <c r="F10" s="248" t="s">
        <v>512</v>
      </c>
      <c r="G10" s="248" t="s">
        <v>515</v>
      </c>
      <c r="H10" s="248" t="s">
        <v>513</v>
      </c>
      <c r="I10" s="248" t="s">
        <v>405</v>
      </c>
      <c r="J10" s="248" t="s">
        <v>406</v>
      </c>
      <c r="K10" s="248" t="s">
        <v>407</v>
      </c>
      <c r="L10" s="248" t="s">
        <v>559</v>
      </c>
      <c r="M10" s="248" t="s">
        <v>514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7" t="s">
        <v>45</v>
      </c>
      <c r="B12" s="74"/>
      <c r="C12" s="87"/>
      <c r="D12" s="104"/>
      <c r="E12" s="448"/>
      <c r="F12" s="449"/>
      <c r="G12" s="449"/>
      <c r="H12" s="449"/>
      <c r="I12" s="449"/>
      <c r="J12" s="449"/>
      <c r="K12" s="449"/>
      <c r="L12" s="449"/>
      <c r="M12" s="449"/>
      <c r="N12" s="1"/>
    </row>
    <row r="13" spans="1:14" customFormat="1" ht="56.25" x14ac:dyDescent="0.15">
      <c r="A13" s="447"/>
      <c r="B13" s="74"/>
      <c r="C13" s="87"/>
      <c r="D13" s="247">
        <v>1</v>
      </c>
      <c r="E13" s="332" t="s">
        <v>554</v>
      </c>
      <c r="F13" s="147" t="s">
        <v>1336</v>
      </c>
      <c r="G13" s="272" t="s">
        <v>1305</v>
      </c>
      <c r="H13" s="272" t="s">
        <v>1338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2" t="s">
        <v>440</v>
      </c>
      <c r="E16" s="442"/>
      <c r="F16" s="442"/>
      <c r="G16" s="442"/>
      <c r="H16" s="442"/>
      <c r="I16" s="442"/>
    </row>
    <row r="17" spans="3:9" ht="11.25" customHeight="1" x14ac:dyDescent="0.15">
      <c r="C17" s="285" t="s">
        <v>165</v>
      </c>
      <c r="D17" s="443" t="s">
        <v>441</v>
      </c>
      <c r="E17" s="444"/>
      <c r="F17" s="444"/>
      <c r="G17" s="444"/>
      <c r="H17" s="444"/>
      <c r="I17" s="444"/>
    </row>
    <row r="18" spans="3:9" ht="11.25" customHeight="1" x14ac:dyDescent="0.15">
      <c r="C18" s="285" t="s">
        <v>166</v>
      </c>
      <c r="D18" s="445" t="s">
        <v>442</v>
      </c>
      <c r="E18" s="446"/>
      <c r="F18" s="446"/>
      <c r="G18" s="446"/>
      <c r="H18" s="446"/>
      <c r="I18" s="446"/>
    </row>
    <row r="19" spans="3:9" ht="11.25" customHeight="1" x14ac:dyDescent="0.15">
      <c r="C19" s="286" t="s">
        <v>167</v>
      </c>
      <c r="D19" s="445" t="s">
        <v>537</v>
      </c>
      <c r="E19" s="446"/>
      <c r="F19" s="446"/>
      <c r="G19" s="446"/>
      <c r="H19" s="446"/>
      <c r="I19" s="446"/>
    </row>
  </sheetData>
  <sheetProtection password="FA9C" sheet="1" objects="1" scenarios="1" formatColumns="0" formatRows="0"/>
  <mergeCells count="12">
    <mergeCell ref="A12:A13"/>
    <mergeCell ref="E12:M12"/>
    <mergeCell ref="D9:D10"/>
    <mergeCell ref="E9:E10"/>
    <mergeCell ref="F9:H9"/>
    <mergeCell ref="I9:M9"/>
    <mergeCell ref="D16:I16"/>
    <mergeCell ref="D17:I17"/>
    <mergeCell ref="D18:I18"/>
    <mergeCell ref="D19:I19"/>
    <mergeCell ref="D5:G5"/>
    <mergeCell ref="D6:G6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H13 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s://tariff.eias.ru/disclo/get_file?p_guid=af4f3040-1511-4cea-8631-4a393c4fec58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E20" sqref="E20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3" t="s">
        <v>445</v>
      </c>
      <c r="E7" s="393"/>
    </row>
    <row r="8" spans="3:9" ht="24" customHeight="1" x14ac:dyDescent="0.15">
      <c r="C8" s="91"/>
      <c r="D8" s="394" t="str">
        <f>IF(org=0,"Не определено",org)</f>
        <v>ООО "Тюмень Водоканал"</v>
      </c>
      <c r="E8" s="394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3" t="s">
        <v>1337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4" t="s">
        <v>444</v>
      </c>
      <c r="E16" s="454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H15" sqref="H15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3" t="s">
        <v>12</v>
      </c>
      <c r="E7" s="393"/>
    </row>
    <row r="8" spans="3:5" ht="24" customHeight="1" x14ac:dyDescent="0.15">
      <c r="C8" s="91"/>
      <c r="D8" s="394" t="str">
        <f>IF(org=0,"Не определено",org)</f>
        <v>ООО "Тюмень Водоканал"</v>
      </c>
      <c r="E8" s="394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>
      <selection activeCell="B5" sqref="B5"/>
    </sheetView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5" t="s">
        <v>13</v>
      </c>
      <c r="C2" s="455"/>
      <c r="D2" s="455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64235589</v>
      </c>
      <c r="B2" s="320" t="s">
        <v>1299</v>
      </c>
    </row>
    <row r="3" spans="1:2" x14ac:dyDescent="0.15">
      <c r="A3" s="320">
        <v>64235590</v>
      </c>
      <c r="B3" s="320" t="s">
        <v>1300</v>
      </c>
    </row>
    <row r="4" spans="1:2" x14ac:dyDescent="0.15">
      <c r="A4" s="320">
        <v>64235591</v>
      </c>
      <c r="B4" s="320" t="s">
        <v>1301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557</v>
      </c>
    </row>
    <row r="4" spans="1:2" x14ac:dyDescent="0.15">
      <c r="A4" t="s">
        <v>17</v>
      </c>
      <c r="B4" t="s">
        <v>558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556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48" t="str">
        <f>"Код шаблона: " &amp; GetCode()</f>
        <v>Код шаблона: JKH.OPEN.INFO.ORG.VO.6</v>
      </c>
      <c r="C2" s="348"/>
      <c r="D2" s="348"/>
      <c r="E2" s="348"/>
      <c r="F2" s="348"/>
      <c r="G2" s="348"/>
      <c r="V2" s="65"/>
    </row>
    <row r="3" spans="1:27" ht="18" customHeight="1" x14ac:dyDescent="0.15">
      <c r="B3" s="349" t="str">
        <f>"Версия " &amp; GetVersion()</f>
        <v>Версия 1.0.1</v>
      </c>
      <c r="C3" s="349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50" t="s">
        <v>541</v>
      </c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1"/>
      <c r="X5" s="351"/>
      <c r="Y5" s="352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customHeight="1" x14ac:dyDescent="0.2">
      <c r="A7" s="65"/>
      <c r="B7" s="142"/>
      <c r="C7" s="141"/>
      <c r="D7" s="124"/>
      <c r="E7" s="353" t="s">
        <v>221</v>
      </c>
      <c r="F7" s="353"/>
      <c r="G7" s="353"/>
      <c r="H7" s="353"/>
      <c r="I7" s="353"/>
      <c r="J7" s="353"/>
      <c r="K7" s="353"/>
      <c r="L7" s="353"/>
      <c r="M7" s="353"/>
      <c r="N7" s="353"/>
      <c r="O7" s="353"/>
      <c r="P7" s="353"/>
      <c r="Q7" s="353"/>
      <c r="R7" s="353"/>
      <c r="S7" s="353"/>
      <c r="T7" s="353"/>
      <c r="U7" s="353"/>
      <c r="V7" s="353"/>
      <c r="W7" s="353"/>
      <c r="X7" s="353"/>
      <c r="Y7" s="123"/>
    </row>
    <row r="8" spans="1:27" ht="15" customHeight="1" x14ac:dyDescent="0.2">
      <c r="A8" s="65"/>
      <c r="B8" s="142"/>
      <c r="C8" s="141"/>
      <c r="D8" s="124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123"/>
    </row>
    <row r="9" spans="1:27" ht="15" customHeight="1" x14ac:dyDescent="0.2">
      <c r="A9" s="65"/>
      <c r="B9" s="142"/>
      <c r="C9" s="141"/>
      <c r="D9" s="124"/>
      <c r="E9" s="353"/>
      <c r="F9" s="353"/>
      <c r="G9" s="353"/>
      <c r="H9" s="353"/>
      <c r="I9" s="353"/>
      <c r="J9" s="353"/>
      <c r="K9" s="353"/>
      <c r="L9" s="353"/>
      <c r="M9" s="353"/>
      <c r="N9" s="353"/>
      <c r="O9" s="353"/>
      <c r="P9" s="353"/>
      <c r="Q9" s="353"/>
      <c r="R9" s="353"/>
      <c r="S9" s="353"/>
      <c r="T9" s="353"/>
      <c r="U9" s="353"/>
      <c r="V9" s="353"/>
      <c r="W9" s="353"/>
      <c r="X9" s="353"/>
      <c r="Y9" s="123"/>
    </row>
    <row r="10" spans="1:27" ht="10.5" customHeight="1" x14ac:dyDescent="0.2">
      <c r="A10" s="65"/>
      <c r="B10" s="142"/>
      <c r="C10" s="141"/>
      <c r="D10" s="124"/>
      <c r="E10" s="353"/>
      <c r="F10" s="353"/>
      <c r="G10" s="353"/>
      <c r="H10" s="353"/>
      <c r="I10" s="353"/>
      <c r="J10" s="353"/>
      <c r="K10" s="353"/>
      <c r="L10" s="353"/>
      <c r="M10" s="353"/>
      <c r="N10" s="353"/>
      <c r="O10" s="353"/>
      <c r="P10" s="353"/>
      <c r="Q10" s="353"/>
      <c r="R10" s="353"/>
      <c r="S10" s="353"/>
      <c r="T10" s="353"/>
      <c r="U10" s="353"/>
      <c r="V10" s="353"/>
      <c r="W10" s="353"/>
      <c r="X10" s="353"/>
      <c r="Y10" s="123"/>
    </row>
    <row r="11" spans="1:27" ht="27" customHeight="1" x14ac:dyDescent="0.2">
      <c r="A11" s="65"/>
      <c r="B11" s="142"/>
      <c r="C11" s="141"/>
      <c r="D11" s="124"/>
      <c r="E11" s="353"/>
      <c r="F11" s="353"/>
      <c r="G11" s="353"/>
      <c r="H11" s="353"/>
      <c r="I11" s="353"/>
      <c r="J11" s="353"/>
      <c r="K11" s="353"/>
      <c r="L11" s="353"/>
      <c r="M11" s="353"/>
      <c r="N11" s="353"/>
      <c r="O11" s="353"/>
      <c r="P11" s="353"/>
      <c r="Q11" s="353"/>
      <c r="R11" s="353"/>
      <c r="S11" s="353"/>
      <c r="T11" s="353"/>
      <c r="U11" s="353"/>
      <c r="V11" s="353"/>
      <c r="W11" s="353"/>
      <c r="X11" s="353"/>
      <c r="Y11" s="123"/>
    </row>
    <row r="12" spans="1:27" ht="12" customHeight="1" x14ac:dyDescent="0.2">
      <c r="A12" s="65"/>
      <c r="B12" s="142"/>
      <c r="C12" s="141"/>
      <c r="D12" s="124"/>
      <c r="E12" s="353"/>
      <c r="F12" s="353"/>
      <c r="G12" s="353"/>
      <c r="H12" s="353"/>
      <c r="I12" s="353"/>
      <c r="J12" s="353"/>
      <c r="K12" s="353"/>
      <c r="L12" s="353"/>
      <c r="M12" s="353"/>
      <c r="N12" s="353"/>
      <c r="O12" s="353"/>
      <c r="P12" s="353"/>
      <c r="Q12" s="353"/>
      <c r="R12" s="353"/>
      <c r="S12" s="353"/>
      <c r="T12" s="353"/>
      <c r="U12" s="353"/>
      <c r="V12" s="353"/>
      <c r="W12" s="353"/>
      <c r="X12" s="353"/>
      <c r="Y12" s="123"/>
    </row>
    <row r="13" spans="1:27" ht="38.25" customHeight="1" x14ac:dyDescent="0.2">
      <c r="A13" s="65"/>
      <c r="B13" s="142"/>
      <c r="C13" s="141"/>
      <c r="D13" s="124"/>
      <c r="E13" s="353"/>
      <c r="F13" s="353"/>
      <c r="G13" s="353"/>
      <c r="H13" s="353"/>
      <c r="I13" s="353"/>
      <c r="J13" s="353"/>
      <c r="K13" s="353"/>
      <c r="L13" s="353"/>
      <c r="M13" s="353"/>
      <c r="N13" s="353"/>
      <c r="O13" s="353"/>
      <c r="P13" s="353"/>
      <c r="Q13" s="353"/>
      <c r="R13" s="353"/>
      <c r="S13" s="353"/>
      <c r="T13" s="353"/>
      <c r="U13" s="353"/>
      <c r="V13" s="353"/>
      <c r="W13" s="353"/>
      <c r="X13" s="353"/>
      <c r="Y13" s="137"/>
    </row>
    <row r="14" spans="1:27" ht="15" customHeight="1" x14ac:dyDescent="0.2">
      <c r="A14" s="65"/>
      <c r="B14" s="142"/>
      <c r="C14" s="141"/>
      <c r="D14" s="124"/>
      <c r="E14" s="353"/>
      <c r="F14" s="353"/>
      <c r="G14" s="353"/>
      <c r="H14" s="353"/>
      <c r="I14" s="353"/>
      <c r="J14" s="353"/>
      <c r="K14" s="353"/>
      <c r="L14" s="353"/>
      <c r="M14" s="353"/>
      <c r="N14" s="353"/>
      <c r="O14" s="353"/>
      <c r="P14" s="353"/>
      <c r="Q14" s="353"/>
      <c r="R14" s="353"/>
      <c r="S14" s="353"/>
      <c r="T14" s="353"/>
      <c r="U14" s="353"/>
      <c r="V14" s="353"/>
      <c r="W14" s="353"/>
      <c r="X14" s="353"/>
      <c r="Y14" s="123"/>
    </row>
    <row r="15" spans="1:27" ht="15" x14ac:dyDescent="0.2">
      <c r="A15" s="65"/>
      <c r="B15" s="142"/>
      <c r="C15" s="141"/>
      <c r="D15" s="124"/>
      <c r="E15" s="353"/>
      <c r="F15" s="353"/>
      <c r="G15" s="353"/>
      <c r="H15" s="353"/>
      <c r="I15" s="353"/>
      <c r="J15" s="353"/>
      <c r="K15" s="353"/>
      <c r="L15" s="353"/>
      <c r="M15" s="353"/>
      <c r="N15" s="353"/>
      <c r="O15" s="353"/>
      <c r="P15" s="353"/>
      <c r="Q15" s="353"/>
      <c r="R15" s="353"/>
      <c r="S15" s="353"/>
      <c r="T15" s="353"/>
      <c r="U15" s="353"/>
      <c r="V15" s="353"/>
      <c r="W15" s="353"/>
      <c r="X15" s="353"/>
      <c r="Y15" s="123"/>
    </row>
    <row r="16" spans="1:27" ht="15" x14ac:dyDescent="0.2">
      <c r="A16" s="65"/>
      <c r="B16" s="142"/>
      <c r="C16" s="141"/>
      <c r="D16" s="124"/>
      <c r="E16" s="353"/>
      <c r="F16" s="353"/>
      <c r="G16" s="353"/>
      <c r="H16" s="353"/>
      <c r="I16" s="353"/>
      <c r="J16" s="353"/>
      <c r="K16" s="353"/>
      <c r="L16" s="353"/>
      <c r="M16" s="353"/>
      <c r="N16" s="353"/>
      <c r="O16" s="353"/>
      <c r="P16" s="353"/>
      <c r="Q16" s="353"/>
      <c r="R16" s="353"/>
      <c r="S16" s="353"/>
      <c r="T16" s="353"/>
      <c r="U16" s="353"/>
      <c r="V16" s="353"/>
      <c r="W16" s="353"/>
      <c r="X16" s="353"/>
      <c r="Y16" s="123"/>
    </row>
    <row r="17" spans="1:25" ht="15" customHeight="1" x14ac:dyDescent="0.2">
      <c r="A17" s="65"/>
      <c r="B17" s="142"/>
      <c r="C17" s="141"/>
      <c r="D17" s="124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3"/>
      <c r="W17" s="353"/>
      <c r="X17" s="353"/>
      <c r="Y17" s="123"/>
    </row>
    <row r="18" spans="1:25" ht="15" x14ac:dyDescent="0.2">
      <c r="A18" s="65"/>
      <c r="B18" s="142"/>
      <c r="C18" s="141"/>
      <c r="D18" s="124"/>
      <c r="E18" s="353"/>
      <c r="F18" s="353"/>
      <c r="G18" s="353"/>
      <c r="H18" s="353"/>
      <c r="I18" s="353"/>
      <c r="J18" s="353"/>
      <c r="K18" s="353"/>
      <c r="L18" s="353"/>
      <c r="M18" s="353"/>
      <c r="N18" s="353"/>
      <c r="O18" s="353"/>
      <c r="P18" s="353"/>
      <c r="Q18" s="353"/>
      <c r="R18" s="353"/>
      <c r="S18" s="353"/>
      <c r="T18" s="353"/>
      <c r="U18" s="353"/>
      <c r="V18" s="353"/>
      <c r="W18" s="353"/>
      <c r="X18" s="353"/>
      <c r="Y18" s="123"/>
    </row>
    <row r="19" spans="1:25" ht="59.25" customHeight="1" x14ac:dyDescent="0.15">
      <c r="A19" s="65"/>
      <c r="B19" s="142"/>
      <c r="C19" s="141"/>
      <c r="D19" s="130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53"/>
      <c r="S19" s="353"/>
      <c r="T19" s="353"/>
      <c r="U19" s="353"/>
      <c r="V19" s="353"/>
      <c r="W19" s="353"/>
      <c r="X19" s="353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54" t="s">
        <v>217</v>
      </c>
      <c r="G21" s="355"/>
      <c r="H21" s="355"/>
      <c r="I21" s="355"/>
      <c r="J21" s="355"/>
      <c r="K21" s="355"/>
      <c r="L21" s="355"/>
      <c r="M21" s="355"/>
      <c r="N21" s="124"/>
      <c r="O21" s="135" t="s">
        <v>205</v>
      </c>
      <c r="P21" s="356" t="s">
        <v>206</v>
      </c>
      <c r="Q21" s="357"/>
      <c r="R21" s="357"/>
      <c r="S21" s="357"/>
      <c r="T21" s="357"/>
      <c r="U21" s="357"/>
      <c r="V21" s="357"/>
      <c r="W21" s="357"/>
      <c r="X21" s="357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54" t="s">
        <v>208</v>
      </c>
      <c r="G22" s="355"/>
      <c r="H22" s="355"/>
      <c r="I22" s="355"/>
      <c r="J22" s="355"/>
      <c r="K22" s="355"/>
      <c r="L22" s="355"/>
      <c r="M22" s="355"/>
      <c r="N22" s="124"/>
      <c r="O22" s="138" t="s">
        <v>205</v>
      </c>
      <c r="P22" s="356" t="s">
        <v>218</v>
      </c>
      <c r="Q22" s="357"/>
      <c r="R22" s="357"/>
      <c r="S22" s="357"/>
      <c r="T22" s="357"/>
      <c r="U22" s="357"/>
      <c r="V22" s="357"/>
      <c r="W22" s="357"/>
      <c r="X22" s="357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2" t="s">
        <v>216</v>
      </c>
      <c r="Q23" s="362"/>
      <c r="R23" s="362"/>
      <c r="S23" s="362"/>
      <c r="T23" s="362"/>
      <c r="U23" s="362"/>
      <c r="V23" s="362"/>
      <c r="W23" s="362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59" t="s">
        <v>204</v>
      </c>
      <c r="F35" s="359"/>
      <c r="G35" s="359"/>
      <c r="H35" s="359"/>
      <c r="I35" s="359"/>
      <c r="J35" s="359"/>
      <c r="K35" s="359"/>
      <c r="L35" s="359"/>
      <c r="M35" s="359"/>
      <c r="N35" s="359"/>
      <c r="O35" s="359"/>
      <c r="P35" s="359"/>
      <c r="Q35" s="359"/>
      <c r="R35" s="359"/>
      <c r="S35" s="359"/>
      <c r="T35" s="359"/>
      <c r="U35" s="359"/>
      <c r="V35" s="359"/>
      <c r="W35" s="359"/>
      <c r="X35" s="359"/>
      <c r="Y35" s="123"/>
    </row>
    <row r="36" spans="1:25" ht="38.25" hidden="1" customHeight="1" x14ac:dyDescent="0.2">
      <c r="A36" s="65"/>
      <c r="B36" s="142"/>
      <c r="C36" s="141"/>
      <c r="D36" s="125"/>
      <c r="E36" s="359"/>
      <c r="F36" s="359"/>
      <c r="G36" s="359"/>
      <c r="H36" s="359"/>
      <c r="I36" s="359"/>
      <c r="J36" s="359"/>
      <c r="K36" s="359"/>
      <c r="L36" s="359"/>
      <c r="M36" s="359"/>
      <c r="N36" s="359"/>
      <c r="O36" s="359"/>
      <c r="P36" s="359"/>
      <c r="Q36" s="359"/>
      <c r="R36" s="359"/>
      <c r="S36" s="359"/>
      <c r="T36" s="359"/>
      <c r="U36" s="359"/>
      <c r="V36" s="359"/>
      <c r="W36" s="359"/>
      <c r="X36" s="359"/>
      <c r="Y36" s="123"/>
    </row>
    <row r="37" spans="1:25" ht="9.75" hidden="1" customHeight="1" x14ac:dyDescent="0.2">
      <c r="A37" s="65"/>
      <c r="B37" s="142"/>
      <c r="C37" s="141"/>
      <c r="D37" s="125"/>
      <c r="E37" s="359"/>
      <c r="F37" s="359"/>
      <c r="G37" s="359"/>
      <c r="H37" s="359"/>
      <c r="I37" s="359"/>
      <c r="J37" s="359"/>
      <c r="K37" s="359"/>
      <c r="L37" s="359"/>
      <c r="M37" s="359"/>
      <c r="N37" s="359"/>
      <c r="O37" s="359"/>
      <c r="P37" s="359"/>
      <c r="Q37" s="359"/>
      <c r="R37" s="359"/>
      <c r="S37" s="359"/>
      <c r="T37" s="359"/>
      <c r="U37" s="359"/>
      <c r="V37" s="359"/>
      <c r="W37" s="359"/>
      <c r="X37" s="359"/>
      <c r="Y37" s="123"/>
    </row>
    <row r="38" spans="1:25" ht="51" hidden="1" customHeight="1" x14ac:dyDescent="0.2">
      <c r="A38" s="65"/>
      <c r="B38" s="142"/>
      <c r="C38" s="141"/>
      <c r="D38" s="125"/>
      <c r="E38" s="359"/>
      <c r="F38" s="359"/>
      <c r="G38" s="359"/>
      <c r="H38" s="359"/>
      <c r="I38" s="359"/>
      <c r="J38" s="359"/>
      <c r="K38" s="359"/>
      <c r="L38" s="359"/>
      <c r="M38" s="359"/>
      <c r="N38" s="359"/>
      <c r="O38" s="359"/>
      <c r="P38" s="359"/>
      <c r="Q38" s="359"/>
      <c r="R38" s="359"/>
      <c r="S38" s="359"/>
      <c r="T38" s="359"/>
      <c r="U38" s="359"/>
      <c r="V38" s="359"/>
      <c r="W38" s="359"/>
      <c r="X38" s="359"/>
      <c r="Y38" s="123"/>
    </row>
    <row r="39" spans="1:25" ht="15" hidden="1" customHeight="1" x14ac:dyDescent="0.2">
      <c r="A39" s="65"/>
      <c r="B39" s="142"/>
      <c r="C39" s="141"/>
      <c r="D39" s="125"/>
      <c r="E39" s="359"/>
      <c r="F39" s="359"/>
      <c r="G39" s="359"/>
      <c r="H39" s="359"/>
      <c r="I39" s="359"/>
      <c r="J39" s="359"/>
      <c r="K39" s="359"/>
      <c r="L39" s="359"/>
      <c r="M39" s="359"/>
      <c r="N39" s="359"/>
      <c r="O39" s="359"/>
      <c r="P39" s="359"/>
      <c r="Q39" s="359"/>
      <c r="R39" s="359"/>
      <c r="S39" s="359"/>
      <c r="T39" s="359"/>
      <c r="U39" s="359"/>
      <c r="V39" s="359"/>
      <c r="W39" s="359"/>
      <c r="X39" s="359"/>
      <c r="Y39" s="123"/>
    </row>
    <row r="40" spans="1:25" ht="12" hidden="1" customHeight="1" x14ac:dyDescent="0.2">
      <c r="A40" s="65"/>
      <c r="B40" s="142"/>
      <c r="C40" s="141"/>
      <c r="D40" s="125"/>
      <c r="E40" s="360" t="s">
        <v>34</v>
      </c>
      <c r="F40" s="360"/>
      <c r="G40" s="360"/>
      <c r="H40" s="360"/>
      <c r="I40" s="360"/>
      <c r="J40" s="360"/>
      <c r="K40" s="360"/>
      <c r="L40" s="360"/>
      <c r="M40" s="360"/>
      <c r="N40" s="360"/>
      <c r="O40" s="360"/>
      <c r="P40" s="360"/>
      <c r="Q40" s="360"/>
      <c r="R40" s="360"/>
      <c r="S40" s="360"/>
      <c r="T40" s="360"/>
      <c r="U40" s="360"/>
      <c r="V40" s="360"/>
      <c r="W40" s="360"/>
      <c r="X40" s="360"/>
      <c r="Y40" s="123"/>
    </row>
    <row r="41" spans="1:25" ht="38.25" hidden="1" customHeight="1" x14ac:dyDescent="0.2">
      <c r="A41" s="65"/>
      <c r="B41" s="142"/>
      <c r="C41" s="141"/>
      <c r="D41" s="125"/>
      <c r="E41" s="359"/>
      <c r="F41" s="359"/>
      <c r="G41" s="359"/>
      <c r="H41" s="359"/>
      <c r="I41" s="359"/>
      <c r="J41" s="359"/>
      <c r="K41" s="359"/>
      <c r="L41" s="359"/>
      <c r="M41" s="359"/>
      <c r="N41" s="359"/>
      <c r="O41" s="359"/>
      <c r="P41" s="359"/>
      <c r="Q41" s="359"/>
      <c r="R41" s="359"/>
      <c r="S41" s="359"/>
      <c r="T41" s="359"/>
      <c r="U41" s="359"/>
      <c r="V41" s="359"/>
      <c r="W41" s="359"/>
      <c r="X41" s="359"/>
      <c r="Y41" s="123"/>
    </row>
    <row r="42" spans="1:25" ht="15" hidden="1" x14ac:dyDescent="0.2">
      <c r="A42" s="65"/>
      <c r="B42" s="142"/>
      <c r="C42" s="141"/>
      <c r="D42" s="125"/>
      <c r="E42" s="359"/>
      <c r="F42" s="359"/>
      <c r="G42" s="359"/>
      <c r="H42" s="359"/>
      <c r="I42" s="359"/>
      <c r="J42" s="359"/>
      <c r="K42" s="359"/>
      <c r="L42" s="359"/>
      <c r="M42" s="359"/>
      <c r="N42" s="359"/>
      <c r="O42" s="359"/>
      <c r="P42" s="359"/>
      <c r="Q42" s="359"/>
      <c r="R42" s="359"/>
      <c r="S42" s="359"/>
      <c r="T42" s="359"/>
      <c r="U42" s="359"/>
      <c r="V42" s="359"/>
      <c r="W42" s="359"/>
      <c r="X42" s="359"/>
      <c r="Y42" s="123"/>
    </row>
    <row r="43" spans="1:25" ht="15" hidden="1" x14ac:dyDescent="0.2">
      <c r="A43" s="65"/>
      <c r="B43" s="142"/>
      <c r="C43" s="141"/>
      <c r="D43" s="125"/>
      <c r="E43" s="359"/>
      <c r="F43" s="359"/>
      <c r="G43" s="359"/>
      <c r="H43" s="359"/>
      <c r="I43" s="359"/>
      <c r="J43" s="359"/>
      <c r="K43" s="359"/>
      <c r="L43" s="359"/>
      <c r="M43" s="359"/>
      <c r="N43" s="359"/>
      <c r="O43" s="359"/>
      <c r="P43" s="359"/>
      <c r="Q43" s="359"/>
      <c r="R43" s="359"/>
      <c r="S43" s="359"/>
      <c r="T43" s="359"/>
      <c r="U43" s="359"/>
      <c r="V43" s="359"/>
      <c r="W43" s="359"/>
      <c r="X43" s="359"/>
      <c r="Y43" s="123"/>
    </row>
    <row r="44" spans="1:25" ht="33.75" hidden="1" customHeight="1" x14ac:dyDescent="0.15">
      <c r="A44" s="65"/>
      <c r="B44" s="142"/>
      <c r="C44" s="141"/>
      <c r="D44" s="130"/>
      <c r="E44" s="359"/>
      <c r="F44" s="359"/>
      <c r="G44" s="359"/>
      <c r="H44" s="359"/>
      <c r="I44" s="359"/>
      <c r="J44" s="359"/>
      <c r="K44" s="359"/>
      <c r="L44" s="359"/>
      <c r="M44" s="359"/>
      <c r="N44" s="359"/>
      <c r="O44" s="359"/>
      <c r="P44" s="359"/>
      <c r="Q44" s="359"/>
      <c r="R44" s="359"/>
      <c r="S44" s="359"/>
      <c r="T44" s="359"/>
      <c r="U44" s="359"/>
      <c r="V44" s="359"/>
      <c r="W44" s="359"/>
      <c r="X44" s="359"/>
      <c r="Y44" s="123"/>
    </row>
    <row r="45" spans="1:25" ht="15" hidden="1" x14ac:dyDescent="0.15">
      <c r="A45" s="65"/>
      <c r="B45" s="142"/>
      <c r="C45" s="141"/>
      <c r="D45" s="130"/>
      <c r="E45" s="359"/>
      <c r="F45" s="359"/>
      <c r="G45" s="359"/>
      <c r="H45" s="359"/>
      <c r="I45" s="359"/>
      <c r="J45" s="359"/>
      <c r="K45" s="359"/>
      <c r="L45" s="359"/>
      <c r="M45" s="359"/>
      <c r="N45" s="359"/>
      <c r="O45" s="359"/>
      <c r="P45" s="359"/>
      <c r="Q45" s="359"/>
      <c r="R45" s="359"/>
      <c r="S45" s="359"/>
      <c r="T45" s="359"/>
      <c r="U45" s="359"/>
      <c r="V45" s="359"/>
      <c r="W45" s="359"/>
      <c r="X45" s="359"/>
      <c r="Y45" s="123"/>
    </row>
    <row r="46" spans="1:25" ht="24" hidden="1" customHeight="1" x14ac:dyDescent="0.2">
      <c r="A46" s="65"/>
      <c r="B46" s="142"/>
      <c r="C46" s="141"/>
      <c r="D46" s="125"/>
      <c r="E46" s="361" t="s">
        <v>203</v>
      </c>
      <c r="F46" s="361"/>
      <c r="G46" s="361"/>
      <c r="H46" s="361"/>
      <c r="I46" s="361"/>
      <c r="J46" s="361"/>
      <c r="K46" s="361"/>
      <c r="L46" s="361"/>
      <c r="M46" s="361"/>
      <c r="N46" s="361"/>
      <c r="O46" s="361"/>
      <c r="P46" s="361"/>
      <c r="Q46" s="361"/>
      <c r="R46" s="361"/>
      <c r="S46" s="361"/>
      <c r="T46" s="361"/>
      <c r="U46" s="361"/>
      <c r="V46" s="361"/>
      <c r="W46" s="361"/>
      <c r="X46" s="361"/>
      <c r="Y46" s="123"/>
    </row>
    <row r="47" spans="1:25" ht="37.5" hidden="1" customHeight="1" x14ac:dyDescent="0.2">
      <c r="A47" s="65"/>
      <c r="B47" s="142"/>
      <c r="C47" s="141"/>
      <c r="D47" s="125"/>
      <c r="E47" s="361"/>
      <c r="F47" s="361"/>
      <c r="G47" s="361"/>
      <c r="H47" s="361"/>
      <c r="I47" s="361"/>
      <c r="J47" s="361"/>
      <c r="K47" s="361"/>
      <c r="L47" s="361"/>
      <c r="M47" s="361"/>
      <c r="N47" s="361"/>
      <c r="O47" s="361"/>
      <c r="P47" s="361"/>
      <c r="Q47" s="361"/>
      <c r="R47" s="361"/>
      <c r="S47" s="361"/>
      <c r="T47" s="361"/>
      <c r="U47" s="361"/>
      <c r="V47" s="361"/>
      <c r="W47" s="361"/>
      <c r="X47" s="361"/>
      <c r="Y47" s="123"/>
    </row>
    <row r="48" spans="1:25" ht="24" hidden="1" customHeight="1" x14ac:dyDescent="0.2">
      <c r="A48" s="65"/>
      <c r="B48" s="142"/>
      <c r="C48" s="141"/>
      <c r="D48" s="125"/>
      <c r="E48" s="361"/>
      <c r="F48" s="361"/>
      <c r="G48" s="361"/>
      <c r="H48" s="361"/>
      <c r="I48" s="361"/>
      <c r="J48" s="361"/>
      <c r="K48" s="361"/>
      <c r="L48" s="361"/>
      <c r="M48" s="361"/>
      <c r="N48" s="361"/>
      <c r="O48" s="361"/>
      <c r="P48" s="361"/>
      <c r="Q48" s="361"/>
      <c r="R48" s="361"/>
      <c r="S48" s="361"/>
      <c r="T48" s="361"/>
      <c r="U48" s="361"/>
      <c r="V48" s="361"/>
      <c r="W48" s="361"/>
      <c r="X48" s="361"/>
      <c r="Y48" s="123"/>
    </row>
    <row r="49" spans="1:25" ht="51" hidden="1" customHeight="1" x14ac:dyDescent="0.2">
      <c r="A49" s="65"/>
      <c r="B49" s="142"/>
      <c r="C49" s="141"/>
      <c r="D49" s="125"/>
      <c r="E49" s="361"/>
      <c r="F49" s="361"/>
      <c r="G49" s="361"/>
      <c r="H49" s="361"/>
      <c r="I49" s="361"/>
      <c r="J49" s="361"/>
      <c r="K49" s="361"/>
      <c r="L49" s="361"/>
      <c r="M49" s="361"/>
      <c r="N49" s="361"/>
      <c r="O49" s="361"/>
      <c r="P49" s="361"/>
      <c r="Q49" s="361"/>
      <c r="R49" s="361"/>
      <c r="S49" s="361"/>
      <c r="T49" s="361"/>
      <c r="U49" s="361"/>
      <c r="V49" s="361"/>
      <c r="W49" s="361"/>
      <c r="X49" s="361"/>
      <c r="Y49" s="123"/>
    </row>
    <row r="50" spans="1:25" ht="15" hidden="1" x14ac:dyDescent="0.2">
      <c r="A50" s="65"/>
      <c r="B50" s="142"/>
      <c r="C50" s="141"/>
      <c r="D50" s="125"/>
      <c r="E50" s="361"/>
      <c r="F50" s="361"/>
      <c r="G50" s="361"/>
      <c r="H50" s="361"/>
      <c r="I50" s="361"/>
      <c r="J50" s="361"/>
      <c r="K50" s="361"/>
      <c r="L50" s="361"/>
      <c r="M50" s="361"/>
      <c r="N50" s="361"/>
      <c r="O50" s="361"/>
      <c r="P50" s="361"/>
      <c r="Q50" s="361"/>
      <c r="R50" s="361"/>
      <c r="S50" s="361"/>
      <c r="T50" s="361"/>
      <c r="U50" s="361"/>
      <c r="V50" s="361"/>
      <c r="W50" s="361"/>
      <c r="X50" s="361"/>
      <c r="Y50" s="123"/>
    </row>
    <row r="51" spans="1:25" ht="15" hidden="1" x14ac:dyDescent="0.2">
      <c r="A51" s="65"/>
      <c r="B51" s="142"/>
      <c r="C51" s="141"/>
      <c r="D51" s="125"/>
      <c r="E51" s="361"/>
      <c r="F51" s="361"/>
      <c r="G51" s="361"/>
      <c r="H51" s="361"/>
      <c r="I51" s="361"/>
      <c r="J51" s="361"/>
      <c r="K51" s="361"/>
      <c r="L51" s="361"/>
      <c r="M51" s="361"/>
      <c r="N51" s="361"/>
      <c r="O51" s="361"/>
      <c r="P51" s="361"/>
      <c r="Q51" s="361"/>
      <c r="R51" s="361"/>
      <c r="S51" s="361"/>
      <c r="T51" s="361"/>
      <c r="U51" s="361"/>
      <c r="V51" s="361"/>
      <c r="W51" s="361"/>
      <c r="X51" s="361"/>
      <c r="Y51" s="123"/>
    </row>
    <row r="52" spans="1:25" ht="15" hidden="1" x14ac:dyDescent="0.2">
      <c r="A52" s="65"/>
      <c r="B52" s="142"/>
      <c r="C52" s="141"/>
      <c r="D52" s="125"/>
      <c r="E52" s="361"/>
      <c r="F52" s="361"/>
      <c r="G52" s="361"/>
      <c r="H52" s="361"/>
      <c r="I52" s="361"/>
      <c r="J52" s="361"/>
      <c r="K52" s="361"/>
      <c r="L52" s="361"/>
      <c r="M52" s="361"/>
      <c r="N52" s="361"/>
      <c r="O52" s="361"/>
      <c r="P52" s="361"/>
      <c r="Q52" s="361"/>
      <c r="R52" s="361"/>
      <c r="S52" s="361"/>
      <c r="T52" s="361"/>
      <c r="U52" s="361"/>
      <c r="V52" s="361"/>
      <c r="W52" s="361"/>
      <c r="X52" s="361"/>
      <c r="Y52" s="123"/>
    </row>
    <row r="53" spans="1:25" ht="15" hidden="1" x14ac:dyDescent="0.2">
      <c r="A53" s="65"/>
      <c r="B53" s="142"/>
      <c r="C53" s="141"/>
      <c r="D53" s="125"/>
      <c r="E53" s="361"/>
      <c r="F53" s="361"/>
      <c r="G53" s="361"/>
      <c r="H53" s="361"/>
      <c r="I53" s="361"/>
      <c r="J53" s="361"/>
      <c r="K53" s="361"/>
      <c r="L53" s="361"/>
      <c r="M53" s="361"/>
      <c r="N53" s="361"/>
      <c r="O53" s="361"/>
      <c r="P53" s="361"/>
      <c r="Q53" s="361"/>
      <c r="R53" s="361"/>
      <c r="S53" s="361"/>
      <c r="T53" s="361"/>
      <c r="U53" s="361"/>
      <c r="V53" s="361"/>
      <c r="W53" s="361"/>
      <c r="X53" s="361"/>
      <c r="Y53" s="123"/>
    </row>
    <row r="54" spans="1:25" ht="15" hidden="1" x14ac:dyDescent="0.2">
      <c r="A54" s="65"/>
      <c r="B54" s="142"/>
      <c r="C54" s="141"/>
      <c r="D54" s="125"/>
      <c r="E54" s="361"/>
      <c r="F54" s="361"/>
      <c r="G54" s="361"/>
      <c r="H54" s="361"/>
      <c r="I54" s="361"/>
      <c r="J54" s="361"/>
      <c r="K54" s="361"/>
      <c r="L54" s="361"/>
      <c r="M54" s="361"/>
      <c r="N54" s="361"/>
      <c r="O54" s="361"/>
      <c r="P54" s="361"/>
      <c r="Q54" s="361"/>
      <c r="R54" s="361"/>
      <c r="S54" s="361"/>
      <c r="T54" s="361"/>
      <c r="U54" s="361"/>
      <c r="V54" s="361"/>
      <c r="W54" s="361"/>
      <c r="X54" s="361"/>
      <c r="Y54" s="123"/>
    </row>
    <row r="55" spans="1:25" ht="15" hidden="1" x14ac:dyDescent="0.2">
      <c r="A55" s="65"/>
      <c r="B55" s="142"/>
      <c r="C55" s="141"/>
      <c r="D55" s="125"/>
      <c r="E55" s="361"/>
      <c r="F55" s="361"/>
      <c r="G55" s="361"/>
      <c r="H55" s="361"/>
      <c r="I55" s="361"/>
      <c r="J55" s="361"/>
      <c r="K55" s="361"/>
      <c r="L55" s="361"/>
      <c r="M55" s="361"/>
      <c r="N55" s="361"/>
      <c r="O55" s="361"/>
      <c r="P55" s="361"/>
      <c r="Q55" s="361"/>
      <c r="R55" s="361"/>
      <c r="S55" s="361"/>
      <c r="T55" s="361"/>
      <c r="U55" s="361"/>
      <c r="V55" s="361"/>
      <c r="W55" s="361"/>
      <c r="X55" s="361"/>
      <c r="Y55" s="123"/>
    </row>
    <row r="56" spans="1:25" ht="25.5" hidden="1" customHeight="1" x14ac:dyDescent="0.15">
      <c r="A56" s="65"/>
      <c r="B56" s="142"/>
      <c r="C56" s="141"/>
      <c r="D56" s="130"/>
      <c r="E56" s="361"/>
      <c r="F56" s="361"/>
      <c r="G56" s="361"/>
      <c r="H56" s="361"/>
      <c r="I56" s="361"/>
      <c r="J56" s="361"/>
      <c r="K56" s="361"/>
      <c r="L56" s="361"/>
      <c r="M56" s="361"/>
      <c r="N56" s="361"/>
      <c r="O56" s="361"/>
      <c r="P56" s="361"/>
      <c r="Q56" s="361"/>
      <c r="R56" s="361"/>
      <c r="S56" s="361"/>
      <c r="T56" s="361"/>
      <c r="U56" s="361"/>
      <c r="V56" s="361"/>
      <c r="W56" s="361"/>
      <c r="X56" s="361"/>
      <c r="Y56" s="123"/>
    </row>
    <row r="57" spans="1:25" ht="15" hidden="1" x14ac:dyDescent="0.15">
      <c r="A57" s="65"/>
      <c r="B57" s="142"/>
      <c r="C57" s="141"/>
      <c r="D57" s="130"/>
      <c r="E57" s="361"/>
      <c r="F57" s="361"/>
      <c r="G57" s="361"/>
      <c r="H57" s="361"/>
      <c r="I57" s="361"/>
      <c r="J57" s="361"/>
      <c r="K57" s="361"/>
      <c r="L57" s="361"/>
      <c r="M57" s="361"/>
      <c r="N57" s="361"/>
      <c r="O57" s="361"/>
      <c r="P57" s="361"/>
      <c r="Q57" s="361"/>
      <c r="R57" s="361"/>
      <c r="S57" s="361"/>
      <c r="T57" s="361"/>
      <c r="U57" s="361"/>
      <c r="V57" s="361"/>
      <c r="W57" s="361"/>
      <c r="X57" s="361"/>
      <c r="Y57" s="123"/>
    </row>
    <row r="58" spans="1:25" ht="15" hidden="1" customHeight="1" x14ac:dyDescent="0.2">
      <c r="A58" s="65"/>
      <c r="B58" s="142"/>
      <c r="C58" s="141"/>
      <c r="D58" s="125"/>
      <c r="E58" s="366" t="s">
        <v>36</v>
      </c>
      <c r="F58" s="366"/>
      <c r="G58" s="366"/>
      <c r="H58" s="367" t="s">
        <v>28</v>
      </c>
      <c r="I58" s="367"/>
      <c r="J58" s="367"/>
      <c r="K58" s="367"/>
      <c r="L58" s="367"/>
      <c r="M58" s="367"/>
      <c r="N58" s="367"/>
      <c r="O58" s="367"/>
      <c r="P58" s="367"/>
      <c r="Q58" s="367"/>
      <c r="R58" s="367"/>
      <c r="S58" s="367"/>
      <c r="T58" s="367"/>
      <c r="U58" s="367"/>
      <c r="V58" s="367"/>
      <c r="W58" s="367"/>
      <c r="X58" s="367"/>
      <c r="Y58" s="123"/>
    </row>
    <row r="59" spans="1:25" ht="15" hidden="1" customHeight="1" x14ac:dyDescent="0.2">
      <c r="A59" s="65"/>
      <c r="B59" s="142"/>
      <c r="C59" s="141"/>
      <c r="D59" s="125"/>
      <c r="E59" s="366" t="s">
        <v>35</v>
      </c>
      <c r="F59" s="366"/>
      <c r="G59" s="366"/>
      <c r="H59" s="367" t="s">
        <v>130</v>
      </c>
      <c r="I59" s="367"/>
      <c r="J59" s="367"/>
      <c r="K59" s="367"/>
      <c r="L59" s="367"/>
      <c r="M59" s="367"/>
      <c r="N59" s="367"/>
      <c r="O59" s="367"/>
      <c r="P59" s="367"/>
      <c r="Q59" s="367"/>
      <c r="R59" s="367"/>
      <c r="S59" s="367"/>
      <c r="T59" s="367"/>
      <c r="U59" s="367"/>
      <c r="V59" s="367"/>
      <c r="W59" s="367"/>
      <c r="X59" s="367"/>
      <c r="Y59" s="123"/>
    </row>
    <row r="60" spans="1:25" ht="15" hidden="1" customHeight="1" x14ac:dyDescent="0.2">
      <c r="A60" s="65"/>
      <c r="B60" s="142"/>
      <c r="C60" s="141"/>
      <c r="D60" s="125"/>
      <c r="E60" s="366" t="s">
        <v>8</v>
      </c>
      <c r="F60" s="366"/>
      <c r="G60" s="366"/>
      <c r="H60" s="367" t="s">
        <v>202</v>
      </c>
      <c r="I60" s="367"/>
      <c r="J60" s="367"/>
      <c r="K60" s="367"/>
      <c r="L60" s="367"/>
      <c r="M60" s="367"/>
      <c r="N60" s="367"/>
      <c r="O60" s="367"/>
      <c r="P60" s="367"/>
      <c r="Q60" s="367"/>
      <c r="R60" s="367"/>
      <c r="S60" s="367"/>
      <c r="T60" s="367"/>
      <c r="U60" s="367"/>
      <c r="V60" s="367"/>
      <c r="W60" s="367"/>
      <c r="X60" s="367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70" t="s">
        <v>201</v>
      </c>
      <c r="I61" s="370"/>
      <c r="J61" s="370"/>
      <c r="K61" s="370"/>
      <c r="L61" s="370"/>
      <c r="M61" s="370"/>
      <c r="N61" s="370"/>
      <c r="O61" s="370"/>
      <c r="P61" s="370"/>
      <c r="Q61" s="370"/>
      <c r="R61" s="370"/>
      <c r="S61" s="370"/>
      <c r="T61" s="370"/>
      <c r="U61" s="370"/>
      <c r="V61" s="370"/>
      <c r="W61" s="370"/>
      <c r="X61" s="370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hidden="1" x14ac:dyDescent="0.2">
      <c r="A70" s="65"/>
      <c r="B70" s="142"/>
      <c r="C70" s="141"/>
      <c r="D70" s="125"/>
      <c r="E70" s="364" t="s">
        <v>209</v>
      </c>
      <c r="F70" s="364"/>
      <c r="G70" s="364"/>
      <c r="H70" s="364"/>
      <c r="I70" s="364"/>
      <c r="J70" s="364"/>
      <c r="K70" s="364"/>
      <c r="L70" s="364"/>
      <c r="M70" s="364"/>
      <c r="N70" s="364"/>
      <c r="O70" s="364"/>
      <c r="P70" s="364"/>
      <c r="Q70" s="364"/>
      <c r="R70" s="364"/>
      <c r="S70" s="364"/>
      <c r="T70" s="364"/>
      <c r="U70" s="364"/>
      <c r="V70" s="364"/>
      <c r="W70" s="364"/>
      <c r="X70" s="364"/>
      <c r="Y70" s="123"/>
    </row>
    <row r="71" spans="1:25" ht="15" hidden="1" x14ac:dyDescent="0.2">
      <c r="A71" s="65"/>
      <c r="B71" s="142"/>
      <c r="C71" s="141"/>
      <c r="D71" s="125"/>
      <c r="E71" s="365" t="s">
        <v>195</v>
      </c>
      <c r="F71" s="365"/>
      <c r="G71" s="365"/>
      <c r="H71" s="365"/>
      <c r="I71" s="365"/>
      <c r="J71" s="365"/>
      <c r="K71" s="365"/>
      <c r="L71" s="365"/>
      <c r="M71" s="365"/>
      <c r="N71" s="365"/>
      <c r="O71" s="365"/>
      <c r="P71" s="365"/>
      <c r="Q71" s="365"/>
      <c r="R71" s="365"/>
      <c r="S71" s="365"/>
      <c r="T71" s="365"/>
      <c r="U71" s="365"/>
      <c r="V71" s="365"/>
      <c r="W71" s="365"/>
      <c r="X71" s="365"/>
      <c r="Y71" s="123"/>
    </row>
    <row r="72" spans="1:25" ht="27" hidden="1" customHeight="1" x14ac:dyDescent="0.2">
      <c r="A72" s="65"/>
      <c r="B72" s="142"/>
      <c r="C72" s="141"/>
      <c r="D72" s="125"/>
      <c r="E72" s="119" t="s">
        <v>196</v>
      </c>
      <c r="F72" s="358" t="s">
        <v>538</v>
      </c>
      <c r="G72" s="358"/>
      <c r="H72" s="358"/>
      <c r="I72" s="358"/>
      <c r="J72" s="358"/>
      <c r="K72" s="358"/>
      <c r="L72" s="358"/>
      <c r="M72" s="358"/>
      <c r="N72" s="358"/>
      <c r="O72" s="358"/>
      <c r="P72" s="358"/>
      <c r="Q72" s="358"/>
      <c r="R72" s="358"/>
      <c r="S72" s="358"/>
      <c r="T72" s="358"/>
      <c r="U72" s="358"/>
      <c r="V72" s="358"/>
      <c r="W72" s="358"/>
      <c r="X72" s="358"/>
      <c r="Y72" s="123"/>
    </row>
    <row r="73" spans="1:25" ht="15" hidden="1" customHeight="1" x14ac:dyDescent="0.2">
      <c r="A73" s="65"/>
      <c r="B73" s="142"/>
      <c r="C73" s="141"/>
      <c r="D73" s="125"/>
      <c r="E73" s="119"/>
      <c r="F73" s="368" t="s">
        <v>542</v>
      </c>
      <c r="G73" s="368"/>
      <c r="H73" s="368"/>
      <c r="I73" s="368"/>
      <c r="J73" s="368"/>
      <c r="K73" s="368"/>
      <c r="L73" s="368"/>
      <c r="M73" s="368"/>
      <c r="N73" s="368"/>
      <c r="O73" s="368"/>
      <c r="P73" s="368"/>
      <c r="Q73" s="368"/>
      <c r="R73" s="368"/>
      <c r="S73" s="368"/>
      <c r="T73" s="368"/>
      <c r="U73" s="368"/>
      <c r="V73" s="368"/>
      <c r="W73" s="368"/>
      <c r="X73" s="368"/>
      <c r="Y73" s="123"/>
    </row>
    <row r="74" spans="1:25" ht="52.5" hidden="1" customHeight="1" x14ac:dyDescent="0.2">
      <c r="A74" s="65"/>
      <c r="B74" s="142"/>
      <c r="C74" s="141"/>
      <c r="D74" s="125"/>
      <c r="E74" s="119"/>
      <c r="F74" s="358" t="s">
        <v>543</v>
      </c>
      <c r="G74" s="358"/>
      <c r="H74" s="358"/>
      <c r="I74" s="358"/>
      <c r="J74" s="358"/>
      <c r="K74" s="358"/>
      <c r="L74" s="358"/>
      <c r="M74" s="358"/>
      <c r="N74" s="358"/>
      <c r="O74" s="358"/>
      <c r="P74" s="358"/>
      <c r="Q74" s="358"/>
      <c r="R74" s="358"/>
      <c r="S74" s="358"/>
      <c r="T74" s="358"/>
      <c r="U74" s="358"/>
      <c r="V74" s="358"/>
      <c r="W74" s="358"/>
      <c r="X74" s="358"/>
      <c r="Y74" s="123"/>
    </row>
    <row r="75" spans="1:25" ht="15" hidden="1" customHeight="1" x14ac:dyDescent="0.2">
      <c r="A75" s="65"/>
      <c r="B75" s="142"/>
      <c r="C75" s="141"/>
      <c r="D75" s="125"/>
      <c r="E75" s="119"/>
      <c r="F75" s="373" t="s">
        <v>539</v>
      </c>
      <c r="G75" s="373"/>
      <c r="H75" s="373"/>
      <c r="I75" s="373"/>
      <c r="J75" s="373"/>
      <c r="K75" s="373"/>
      <c r="L75" s="373"/>
      <c r="M75" s="373"/>
      <c r="N75" s="373"/>
      <c r="O75" s="373"/>
      <c r="P75" s="373"/>
      <c r="Q75" s="373"/>
      <c r="R75" s="373"/>
      <c r="S75" s="373"/>
      <c r="T75" s="373"/>
      <c r="U75" s="373"/>
      <c r="V75" s="373"/>
      <c r="W75" s="373"/>
      <c r="X75" s="373"/>
      <c r="Y75" s="123"/>
    </row>
    <row r="76" spans="1:25" ht="15" hidden="1" x14ac:dyDescent="0.2">
      <c r="A76" s="65"/>
      <c r="B76" s="142"/>
      <c r="C76" s="141"/>
      <c r="D76" s="125"/>
      <c r="E76" s="345" t="s">
        <v>210</v>
      </c>
      <c r="F76" s="345"/>
      <c r="G76" s="345"/>
      <c r="H76" s="345"/>
      <c r="I76" s="345"/>
      <c r="J76" s="345"/>
      <c r="K76" s="345"/>
      <c r="L76" s="345"/>
      <c r="M76" s="345"/>
      <c r="N76" s="345"/>
      <c r="O76" s="345"/>
      <c r="P76" s="345"/>
      <c r="Q76" s="345"/>
      <c r="R76" s="345"/>
      <c r="S76" s="345"/>
      <c r="T76" s="345"/>
      <c r="U76" s="345"/>
      <c r="V76" s="345"/>
      <c r="W76" s="345"/>
      <c r="X76" s="345"/>
      <c r="Y76" s="123"/>
    </row>
    <row r="77" spans="1:25" ht="45.75" hidden="1" customHeight="1" x14ac:dyDescent="0.2">
      <c r="A77" s="65"/>
      <c r="B77" s="142"/>
      <c r="C77" s="141"/>
      <c r="D77" s="125"/>
      <c r="E77" s="346" t="s">
        <v>211</v>
      </c>
      <c r="F77" s="346"/>
      <c r="G77" s="346"/>
      <c r="H77" s="346"/>
      <c r="I77" s="346"/>
      <c r="J77" s="346"/>
      <c r="K77" s="346"/>
      <c r="L77" s="346"/>
      <c r="M77" s="346"/>
      <c r="N77" s="346"/>
      <c r="O77" s="346"/>
      <c r="P77" s="346"/>
      <c r="Q77" s="346"/>
      <c r="R77" s="346"/>
      <c r="S77" s="346"/>
      <c r="T77" s="346"/>
      <c r="U77" s="346"/>
      <c r="V77" s="346"/>
      <c r="W77" s="346"/>
      <c r="X77" s="346"/>
      <c r="Y77" s="123"/>
    </row>
    <row r="78" spans="1:25" ht="23.1" hidden="1" customHeight="1" x14ac:dyDescent="0.2">
      <c r="A78" s="65"/>
      <c r="B78" s="142"/>
      <c r="C78" s="141"/>
      <c r="D78" s="125"/>
      <c r="E78" s="346" t="s">
        <v>212</v>
      </c>
      <c r="F78" s="346"/>
      <c r="G78" s="346"/>
      <c r="H78" s="346"/>
      <c r="I78" s="346"/>
      <c r="J78" s="346"/>
      <c r="K78" s="346"/>
      <c r="L78" s="346"/>
      <c r="M78" s="346"/>
      <c r="N78" s="346"/>
      <c r="O78" s="346"/>
      <c r="P78" s="346"/>
      <c r="Q78" s="346"/>
      <c r="R78" s="346"/>
      <c r="S78" s="346"/>
      <c r="T78" s="346"/>
      <c r="U78" s="346"/>
      <c r="V78" s="346"/>
      <c r="W78" s="346"/>
      <c r="X78" s="346"/>
      <c r="Y78" s="123"/>
    </row>
    <row r="79" spans="1:25" ht="42.75" hidden="1" customHeight="1" x14ac:dyDescent="0.2">
      <c r="A79" s="65"/>
      <c r="B79" s="142"/>
      <c r="C79" s="141"/>
      <c r="D79" s="125"/>
      <c r="E79" s="346" t="s">
        <v>427</v>
      </c>
      <c r="F79" s="346"/>
      <c r="G79" s="346"/>
      <c r="H79" s="346"/>
      <c r="I79" s="346"/>
      <c r="J79" s="346"/>
      <c r="K79" s="346"/>
      <c r="L79" s="346"/>
      <c r="M79" s="346"/>
      <c r="N79" s="346"/>
      <c r="O79" s="346"/>
      <c r="P79" s="346"/>
      <c r="Q79" s="346"/>
      <c r="R79" s="346"/>
      <c r="S79" s="346"/>
      <c r="T79" s="346"/>
      <c r="U79" s="346"/>
      <c r="V79" s="346"/>
      <c r="W79" s="346"/>
      <c r="X79" s="346"/>
      <c r="Y79" s="123"/>
    </row>
    <row r="80" spans="1:25" ht="33" hidden="1" customHeight="1" x14ac:dyDescent="0.2">
      <c r="A80" s="65"/>
      <c r="B80" s="142"/>
      <c r="C80" s="141"/>
      <c r="D80" s="125"/>
      <c r="E80" s="346" t="s">
        <v>222</v>
      </c>
      <c r="F80" s="346"/>
      <c r="G80" s="346"/>
      <c r="H80" s="346"/>
      <c r="I80" s="346"/>
      <c r="J80" s="346"/>
      <c r="K80" s="346"/>
      <c r="L80" s="346"/>
      <c r="M80" s="346"/>
      <c r="N80" s="346"/>
      <c r="O80" s="346"/>
      <c r="P80" s="346"/>
      <c r="Q80" s="346"/>
      <c r="R80" s="346"/>
      <c r="S80" s="346"/>
      <c r="T80" s="346"/>
      <c r="U80" s="346"/>
      <c r="V80" s="346"/>
      <c r="W80" s="346"/>
      <c r="X80" s="346"/>
      <c r="Y80" s="123"/>
    </row>
    <row r="81" spans="1:25" ht="30" hidden="1" customHeight="1" x14ac:dyDescent="0.2">
      <c r="A81" s="65"/>
      <c r="B81" s="142"/>
      <c r="C81" s="141"/>
      <c r="D81" s="125"/>
      <c r="E81" s="346" t="s">
        <v>213</v>
      </c>
      <c r="F81" s="346"/>
      <c r="G81" s="346"/>
      <c r="H81" s="346"/>
      <c r="I81" s="346"/>
      <c r="J81" s="346"/>
      <c r="K81" s="346"/>
      <c r="L81" s="346"/>
      <c r="M81" s="346"/>
      <c r="N81" s="346"/>
      <c r="O81" s="346"/>
      <c r="P81" s="346"/>
      <c r="Q81" s="346"/>
      <c r="R81" s="346"/>
      <c r="S81" s="346"/>
      <c r="T81" s="346"/>
      <c r="U81" s="346"/>
      <c r="V81" s="346"/>
      <c r="W81" s="346"/>
      <c r="X81" s="346"/>
      <c r="Y81" s="123"/>
    </row>
    <row r="82" spans="1:25" ht="21" hidden="1" customHeight="1" x14ac:dyDescent="0.2">
      <c r="A82" s="65"/>
      <c r="B82" s="142"/>
      <c r="C82" s="141"/>
      <c r="D82" s="125"/>
      <c r="E82" s="346" t="s">
        <v>214</v>
      </c>
      <c r="F82" s="346"/>
      <c r="G82" s="346"/>
      <c r="H82" s="346"/>
      <c r="I82" s="346"/>
      <c r="J82" s="346"/>
      <c r="K82" s="346"/>
      <c r="L82" s="346"/>
      <c r="M82" s="346"/>
      <c r="N82" s="346"/>
      <c r="O82" s="346"/>
      <c r="P82" s="346"/>
      <c r="Q82" s="346"/>
      <c r="R82" s="346"/>
      <c r="S82" s="346"/>
      <c r="T82" s="346"/>
      <c r="U82" s="346"/>
      <c r="V82" s="346"/>
      <c r="W82" s="346"/>
      <c r="X82" s="346"/>
      <c r="Y82" s="123"/>
    </row>
    <row r="83" spans="1:25" ht="24" hidden="1" customHeight="1" x14ac:dyDescent="0.2">
      <c r="A83" s="65"/>
      <c r="B83" s="142"/>
      <c r="C83" s="141"/>
      <c r="D83" s="125"/>
      <c r="E83" s="346" t="s">
        <v>215</v>
      </c>
      <c r="F83" s="346"/>
      <c r="G83" s="346"/>
      <c r="H83" s="346"/>
      <c r="I83" s="346"/>
      <c r="J83" s="346"/>
      <c r="K83" s="346"/>
      <c r="L83" s="346"/>
      <c r="M83" s="346"/>
      <c r="N83" s="346"/>
      <c r="O83" s="346"/>
      <c r="P83" s="346"/>
      <c r="Q83" s="346"/>
      <c r="R83" s="346"/>
      <c r="S83" s="346"/>
      <c r="T83" s="346"/>
      <c r="U83" s="346"/>
      <c r="V83" s="346"/>
      <c r="W83" s="346"/>
      <c r="X83" s="346"/>
      <c r="Y83" s="123"/>
    </row>
    <row r="84" spans="1:25" ht="15" hidden="1" x14ac:dyDescent="0.2">
      <c r="A84" s="65"/>
      <c r="B84" s="142"/>
      <c r="C84" s="141"/>
      <c r="D84" s="125"/>
      <c r="E84" s="345" t="s">
        <v>219</v>
      </c>
      <c r="F84" s="345"/>
      <c r="G84" s="345"/>
      <c r="H84" s="345"/>
      <c r="I84" s="345"/>
      <c r="J84" s="345"/>
      <c r="K84" s="345"/>
      <c r="L84" s="345"/>
      <c r="M84" s="345"/>
      <c r="N84" s="345"/>
      <c r="O84" s="345"/>
      <c r="P84" s="345"/>
      <c r="Q84" s="345"/>
      <c r="R84" s="345"/>
      <c r="S84" s="345"/>
      <c r="T84" s="345"/>
      <c r="U84" s="345"/>
      <c r="V84" s="345"/>
      <c r="W84" s="345"/>
      <c r="X84" s="345"/>
      <c r="Y84" s="123"/>
    </row>
    <row r="85" spans="1:25" ht="15" hidden="1" x14ac:dyDescent="0.2">
      <c r="A85" s="65"/>
      <c r="B85" s="142"/>
      <c r="C85" s="141"/>
      <c r="D85" s="125"/>
      <c r="E85" s="375" t="s">
        <v>16</v>
      </c>
      <c r="F85" s="375"/>
      <c r="G85" s="375"/>
      <c r="H85" s="375"/>
      <c r="I85" s="347" t="s">
        <v>220</v>
      </c>
      <c r="J85" s="347"/>
      <c r="K85" s="347"/>
      <c r="L85" s="347"/>
      <c r="M85" s="347"/>
      <c r="N85" s="347"/>
      <c r="O85" s="347"/>
      <c r="P85" s="347"/>
      <c r="Q85" s="347"/>
      <c r="R85" s="347"/>
      <c r="S85" s="347"/>
      <c r="T85" s="347"/>
      <c r="U85" s="347"/>
      <c r="V85" s="347"/>
      <c r="W85" s="347"/>
      <c r="X85" s="347"/>
      <c r="Y85" s="123"/>
    </row>
    <row r="86" spans="1:25" ht="15" hidden="1" x14ac:dyDescent="0.2">
      <c r="A86" s="65"/>
      <c r="B86" s="142"/>
      <c r="C86" s="141"/>
      <c r="D86" s="125"/>
      <c r="E86" s="370"/>
      <c r="F86" s="370"/>
      <c r="G86" s="370"/>
      <c r="H86" s="371"/>
      <c r="I86" s="372"/>
      <c r="J86" s="372"/>
      <c r="K86" s="372"/>
      <c r="L86" s="372"/>
      <c r="M86" s="372"/>
      <c r="N86" s="372"/>
      <c r="O86" s="372"/>
      <c r="P86" s="372"/>
      <c r="Q86" s="372"/>
      <c r="R86" s="372"/>
      <c r="S86" s="372"/>
      <c r="T86" s="372"/>
      <c r="U86" s="372"/>
      <c r="V86" s="372"/>
      <c r="W86" s="372"/>
      <c r="X86" s="372"/>
      <c r="Y86" s="123"/>
    </row>
    <row r="87" spans="1:25" ht="15" hidden="1" customHeight="1" x14ac:dyDescent="0.2">
      <c r="A87" s="65"/>
      <c r="B87" s="142"/>
      <c r="C87" s="141"/>
      <c r="D87" s="125"/>
      <c r="E87" s="366" t="s">
        <v>35</v>
      </c>
      <c r="F87" s="366"/>
      <c r="G87" s="366"/>
      <c r="H87" s="363" t="s">
        <v>130</v>
      </c>
      <c r="I87" s="363"/>
      <c r="J87" s="363"/>
      <c r="K87" s="363"/>
      <c r="L87" s="363"/>
      <c r="M87" s="363"/>
      <c r="N87" s="363"/>
      <c r="O87" s="363"/>
      <c r="P87" s="363"/>
      <c r="Q87" s="363"/>
      <c r="R87" s="363"/>
      <c r="S87" s="363"/>
      <c r="T87" s="363"/>
      <c r="U87" s="363"/>
      <c r="V87" s="363"/>
      <c r="W87" s="363"/>
      <c r="X87" s="363"/>
      <c r="Y87" s="123"/>
    </row>
    <row r="88" spans="1:25" ht="15" hidden="1" customHeight="1" x14ac:dyDescent="0.2">
      <c r="A88" s="65"/>
      <c r="B88" s="142"/>
      <c r="C88" s="141"/>
      <c r="D88" s="125"/>
      <c r="E88" s="366" t="s">
        <v>36</v>
      </c>
      <c r="F88" s="366"/>
      <c r="G88" s="366"/>
      <c r="H88" s="363" t="s">
        <v>37</v>
      </c>
      <c r="I88" s="363"/>
      <c r="J88" s="363"/>
      <c r="K88" s="363"/>
      <c r="L88" s="363"/>
      <c r="M88" s="363"/>
      <c r="N88" s="363"/>
      <c r="O88" s="363"/>
      <c r="P88" s="363"/>
      <c r="Q88" s="363"/>
      <c r="R88" s="363"/>
      <c r="S88" s="363"/>
      <c r="T88" s="363"/>
      <c r="U88" s="363"/>
      <c r="V88" s="363"/>
      <c r="W88" s="363"/>
      <c r="X88" s="363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70"/>
      <c r="I89" s="370"/>
      <c r="J89" s="370"/>
      <c r="K89" s="370"/>
      <c r="L89" s="370"/>
      <c r="M89" s="370"/>
      <c r="N89" s="370"/>
      <c r="O89" s="370"/>
      <c r="P89" s="370"/>
      <c r="Q89" s="370"/>
      <c r="R89" s="370"/>
      <c r="S89" s="370"/>
      <c r="T89" s="370"/>
      <c r="U89" s="370"/>
      <c r="V89" s="370"/>
      <c r="W89" s="370"/>
      <c r="X89" s="370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hidden="1" customHeight="1" x14ac:dyDescent="0.2">
      <c r="A103" s="65"/>
      <c r="B103" s="142"/>
      <c r="C103" s="141"/>
      <c r="D103" s="125"/>
      <c r="E103" s="374" t="s">
        <v>200</v>
      </c>
      <c r="F103" s="374"/>
      <c r="G103" s="374"/>
      <c r="H103" s="374"/>
      <c r="I103" s="374"/>
      <c r="J103" s="374"/>
      <c r="K103" s="374"/>
      <c r="L103" s="374"/>
      <c r="M103" s="374"/>
      <c r="N103" s="374"/>
      <c r="O103" s="374"/>
      <c r="P103" s="374"/>
      <c r="Q103" s="374"/>
      <c r="R103" s="374"/>
      <c r="S103" s="374"/>
      <c r="T103" s="374"/>
      <c r="U103" s="374"/>
      <c r="V103" s="374"/>
      <c r="W103" s="374"/>
      <c r="X103" s="374"/>
      <c r="Y103" s="123"/>
    </row>
    <row r="104" spans="1:27" ht="15" hidden="1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hidden="1" customHeight="1" x14ac:dyDescent="0.2">
      <c r="A105" s="65"/>
      <c r="B105" s="142"/>
      <c r="C105" s="141"/>
      <c r="D105" s="125"/>
      <c r="E105" s="128"/>
      <c r="F105" s="369" t="s">
        <v>199</v>
      </c>
      <c r="G105" s="369"/>
      <c r="H105" s="369"/>
      <c r="I105" s="369"/>
      <c r="J105" s="369"/>
      <c r="K105" s="369"/>
      <c r="L105" s="369"/>
      <c r="M105" s="369"/>
      <c r="N105" s="369"/>
      <c r="O105" s="369"/>
      <c r="P105" s="369"/>
      <c r="Q105" s="369"/>
      <c r="R105" s="369"/>
      <c r="S105" s="369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hidden="1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hidden="1" x14ac:dyDescent="0.2">
      <c r="A107" s="65"/>
      <c r="B107" s="142"/>
      <c r="C107" s="141"/>
      <c r="D107" s="125"/>
      <c r="E107" s="124"/>
      <c r="F107" s="369" t="s">
        <v>198</v>
      </c>
      <c r="G107" s="369"/>
      <c r="H107" s="369"/>
      <c r="I107" s="369"/>
      <c r="J107" s="369"/>
      <c r="K107" s="369"/>
      <c r="L107" s="369"/>
      <c r="M107" s="369"/>
      <c r="N107" s="369"/>
      <c r="O107" s="369"/>
      <c r="P107" s="369"/>
      <c r="Q107" s="369"/>
      <c r="R107" s="369"/>
      <c r="S107" s="369"/>
      <c r="T107" s="369"/>
      <c r="U107" s="369"/>
      <c r="V107" s="369"/>
      <c r="W107" s="369"/>
      <c r="X107" s="369"/>
      <c r="Y107" s="123"/>
    </row>
    <row r="108" spans="1:27" ht="15" hidden="1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hidden="1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hidden="1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hidden="1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hidden="1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hidden="1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hidden="1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hidden="1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hidden="1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hidden="1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F72:X72"/>
    <mergeCell ref="P22:X22"/>
    <mergeCell ref="E35:X39"/>
    <mergeCell ref="E40:X40"/>
    <mergeCell ref="E41:X45"/>
    <mergeCell ref="E46:X57"/>
    <mergeCell ref="P23:W23"/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5" r:id="rId17" location="'Инструкция'!A1" tooltip="Полный текст Постановления N 570" display="Полный текст Постановления №1140 на сайте ФСТ России"/>
    <hyperlink ref="F75:X75" r:id="rId18" tooltip="Полный текст Постановления N 570" display="Полный текст Приказа N 129"/>
    <hyperlink ref="F73" r:id="rId19" location="'Инструкция'!A1" tooltip="Полный текст Постановления N 570" display="Полный текст Постановления №1140 на сайте ФСТ России"/>
    <hyperlink ref="F73:X73" r:id="rId20" tooltip="Полный текст Постановления N 570" display="Полный текст Постановления N 6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125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54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128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8">
        <v>1</v>
      </c>
      <c r="E4" s="473"/>
      <c r="F4" s="167"/>
      <c r="G4" s="388">
        <v>1</v>
      </c>
      <c r="H4" s="392"/>
      <c r="I4" s="380"/>
      <c r="J4" s="381"/>
      <c r="K4" s="472"/>
      <c r="L4" s="161"/>
      <c r="M4" s="102"/>
      <c r="N4" s="187"/>
    </row>
    <row r="5" spans="1:15" s="54" customFormat="1" ht="15" customHeight="1" x14ac:dyDescent="0.15">
      <c r="C5" s="86"/>
      <c r="D5" s="388"/>
      <c r="E5" s="473"/>
      <c r="F5" s="157"/>
      <c r="G5" s="388"/>
      <c r="H5" s="392"/>
      <c r="I5" s="380"/>
      <c r="J5" s="381"/>
      <c r="K5" s="383"/>
      <c r="L5" s="184"/>
      <c r="M5" s="384"/>
      <c r="N5" s="385"/>
    </row>
    <row r="6" spans="1:15" s="54" customFormat="1" ht="15" customHeight="1" x14ac:dyDescent="0.15">
      <c r="C6" s="86"/>
      <c r="D6" s="388"/>
      <c r="E6" s="473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7"/>
      <c r="B17" s="74"/>
      <c r="C17" s="87"/>
      <c r="D17" s="104">
        <f>A17</f>
        <v>0</v>
      </c>
      <c r="E17" s="476"/>
      <c r="F17" s="476"/>
      <c r="G17" s="476"/>
      <c r="H17" s="476"/>
      <c r="I17" s="1"/>
    </row>
    <row r="18" spans="1:15" ht="15" customHeight="1" x14ac:dyDescent="0.15">
      <c r="A18" s="447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8">
        <v>1</v>
      </c>
      <c r="E25" s="473"/>
      <c r="F25" s="167"/>
      <c r="G25" s="388"/>
      <c r="H25" s="392"/>
      <c r="I25" s="380"/>
      <c r="J25" s="381"/>
      <c r="K25" s="472"/>
      <c r="L25" s="161"/>
      <c r="M25" s="102"/>
      <c r="N25" s="187"/>
    </row>
    <row r="26" spans="1:15" s="54" customFormat="1" ht="15" customHeight="1" x14ac:dyDescent="0.15">
      <c r="C26" s="86"/>
      <c r="D26" s="388"/>
      <c r="E26" s="473"/>
      <c r="F26" s="157"/>
      <c r="G26" s="388"/>
      <c r="H26" s="392"/>
      <c r="I26" s="380"/>
      <c r="J26" s="381"/>
      <c r="K26" s="383"/>
      <c r="L26" s="184"/>
      <c r="M26" s="384"/>
      <c r="N26" s="385"/>
    </row>
    <row r="27" spans="1:15" s="54" customFormat="1" ht="15" customHeight="1" x14ac:dyDescent="0.15">
      <c r="C27" s="86"/>
      <c r="D27" s="388"/>
      <c r="E27" s="473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8">
        <v>1</v>
      </c>
      <c r="E31" s="469"/>
      <c r="F31" s="167"/>
      <c r="G31" s="388">
        <v>1</v>
      </c>
      <c r="H31" s="474"/>
      <c r="I31" s="416"/>
      <c r="J31" s="435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8"/>
      <c r="E32" s="470"/>
      <c r="F32" s="157"/>
      <c r="G32" s="388"/>
      <c r="H32" s="474"/>
      <c r="I32" s="416"/>
      <c r="J32" s="435"/>
      <c r="K32" s="158"/>
      <c r="L32" s="458" t="s">
        <v>276</v>
      </c>
      <c r="M32" s="459"/>
    </row>
    <row r="33" spans="1:16" s="54" customFormat="1" ht="15" customHeight="1" x14ac:dyDescent="0.15">
      <c r="C33" s="86"/>
      <c r="D33" s="388"/>
      <c r="E33" s="471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8">
        <v>1</v>
      </c>
      <c r="E37" s="469"/>
      <c r="F37" s="167"/>
      <c r="G37" s="388">
        <v>1</v>
      </c>
      <c r="H37" s="462"/>
      <c r="I37" s="416"/>
      <c r="J37" s="434"/>
      <c r="K37" s="235" t="str">
        <f>L37&amp;".1"</f>
        <v>1.1</v>
      </c>
      <c r="L37" s="466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8"/>
      <c r="E38" s="470"/>
      <c r="F38" s="167"/>
      <c r="G38" s="388"/>
      <c r="H38" s="463"/>
      <c r="I38" s="416"/>
      <c r="J38" s="434"/>
      <c r="K38" s="235" t="str">
        <f>L37&amp;".2"</f>
        <v>1.2</v>
      </c>
      <c r="L38" s="467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8"/>
      <c r="E39" s="470"/>
      <c r="F39" s="167"/>
      <c r="G39" s="388"/>
      <c r="H39" s="463"/>
      <c r="I39" s="416"/>
      <c r="J39" s="434"/>
      <c r="K39" s="235" t="str">
        <f>L37&amp;".3"</f>
        <v>1.3</v>
      </c>
      <c r="L39" s="467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8"/>
      <c r="E40" s="470"/>
      <c r="F40" s="167"/>
      <c r="G40" s="388"/>
      <c r="H40" s="463"/>
      <c r="I40" s="416"/>
      <c r="J40" s="434"/>
      <c r="K40" s="235" t="str">
        <f>L37&amp;".4"</f>
        <v>1.4</v>
      </c>
      <c r="L40" s="467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8"/>
      <c r="E41" s="470"/>
      <c r="F41" s="167"/>
      <c r="G41" s="388"/>
      <c r="H41" s="463"/>
      <c r="I41" s="416"/>
      <c r="J41" s="434"/>
      <c r="K41" s="235" t="str">
        <f>L37&amp;".5"</f>
        <v>1.5</v>
      </c>
      <c r="L41" s="467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8"/>
      <c r="E42" s="470"/>
      <c r="F42" s="167"/>
      <c r="G42" s="388"/>
      <c r="H42" s="463"/>
      <c r="I42" s="416"/>
      <c r="J42" s="434"/>
      <c r="K42" s="235" t="str">
        <f>L37&amp;".6"</f>
        <v>1.6</v>
      </c>
      <c r="L42" s="467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8"/>
      <c r="E43" s="470"/>
      <c r="F43" s="167"/>
      <c r="G43" s="388"/>
      <c r="H43" s="463"/>
      <c r="I43" s="416"/>
      <c r="J43" s="434"/>
      <c r="K43" s="235" t="str">
        <f>L37&amp;".7"</f>
        <v>1.7</v>
      </c>
      <c r="L43" s="467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8"/>
      <c r="E44" s="470"/>
      <c r="F44" s="167"/>
      <c r="G44" s="388"/>
      <c r="H44" s="463"/>
      <c r="I44" s="416"/>
      <c r="J44" s="434"/>
      <c r="K44" s="235" t="str">
        <f>L37&amp;".8"</f>
        <v>1.8</v>
      </c>
      <c r="L44" s="467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8"/>
      <c r="E45" s="470"/>
      <c r="F45" s="167"/>
      <c r="G45" s="388"/>
      <c r="H45" s="463"/>
      <c r="I45" s="416"/>
      <c r="J45" s="434"/>
      <c r="K45" s="235" t="str">
        <f>L37&amp;".9"</f>
        <v>1.9</v>
      </c>
      <c r="L45" s="467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8"/>
      <c r="E46" s="470"/>
      <c r="F46" s="167"/>
      <c r="G46" s="388"/>
      <c r="H46" s="463"/>
      <c r="I46" s="416"/>
      <c r="J46" s="434"/>
      <c r="K46" s="235" t="str">
        <f>L37&amp;".10"</f>
        <v>1.10</v>
      </c>
      <c r="L46" s="467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8"/>
      <c r="E47" s="470"/>
      <c r="F47" s="167"/>
      <c r="G47" s="388"/>
      <c r="H47" s="463"/>
      <c r="I47" s="416"/>
      <c r="J47" s="434"/>
      <c r="K47" s="235" t="str">
        <f>L37&amp;".11"</f>
        <v>1.11</v>
      </c>
      <c r="L47" s="467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8"/>
      <c r="E48" s="470"/>
      <c r="F48" s="167"/>
      <c r="G48" s="388"/>
      <c r="H48" s="463"/>
      <c r="I48" s="416"/>
      <c r="J48" s="434"/>
      <c r="K48" s="235" t="str">
        <f>L37&amp;".12"</f>
        <v>1.12</v>
      </c>
      <c r="L48" s="468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8"/>
      <c r="E49" s="470"/>
      <c r="F49" s="157"/>
      <c r="G49" s="388"/>
      <c r="H49" s="464"/>
      <c r="I49" s="416"/>
      <c r="J49" s="435"/>
      <c r="K49" s="229"/>
      <c r="L49" s="234"/>
      <c r="M49" s="458" t="s">
        <v>334</v>
      </c>
      <c r="N49" s="458"/>
      <c r="O49" s="459"/>
    </row>
    <row r="50" spans="1:25" s="54" customFormat="1" ht="15" customHeight="1" x14ac:dyDescent="0.15">
      <c r="C50" s="86"/>
      <c r="D50" s="388"/>
      <c r="E50" s="471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8">
        <v>1</v>
      </c>
      <c r="E58" s="462"/>
      <c r="F58" s="460"/>
      <c r="G58" s="465">
        <v>1</v>
      </c>
      <c r="H58" s="462"/>
      <c r="I58" s="416"/>
      <c r="J58" s="434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8"/>
      <c r="E59" s="463"/>
      <c r="F59" s="461"/>
      <c r="G59" s="465"/>
      <c r="H59" s="464"/>
      <c r="I59" s="416"/>
      <c r="J59" s="435"/>
      <c r="K59" s="229"/>
      <c r="L59" s="234"/>
      <c r="M59" s="458" t="s">
        <v>334</v>
      </c>
      <c r="N59" s="458"/>
      <c r="O59" s="458"/>
      <c r="P59" s="458"/>
      <c r="Q59" s="458"/>
      <c r="R59" s="458"/>
      <c r="S59" s="458"/>
      <c r="T59" s="458"/>
      <c r="U59" s="458"/>
      <c r="V59" s="458"/>
      <c r="W59" s="458"/>
      <c r="X59" s="458"/>
      <c r="Y59" s="459"/>
    </row>
    <row r="60" spans="1:25" s="54" customFormat="1" ht="15" customHeight="1" x14ac:dyDescent="0.15">
      <c r="C60" s="86"/>
      <c r="D60" s="388"/>
      <c r="E60" s="464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8">
        <v>1</v>
      </c>
      <c r="E63" s="475"/>
      <c r="F63" s="416"/>
      <c r="G63" s="434"/>
      <c r="H63" s="235"/>
      <c r="I63" s="161" t="s">
        <v>45</v>
      </c>
      <c r="J63" s="341"/>
      <c r="K63" s="309"/>
      <c r="L63" s="261"/>
      <c r="M63" s="262"/>
      <c r="N63" s="262"/>
      <c r="O63" s="324"/>
      <c r="P63" s="325"/>
      <c r="Q63" s="324"/>
      <c r="R63" s="323"/>
      <c r="S63" s="324"/>
      <c r="T63" s="323"/>
      <c r="U63" s="324"/>
      <c r="V63" s="323"/>
      <c r="W63" s="232"/>
    </row>
    <row r="64" spans="1:25" s="54" customFormat="1" ht="14.25" x14ac:dyDescent="0.15">
      <c r="C64" s="86"/>
      <c r="D64" s="388"/>
      <c r="E64" s="464"/>
      <c r="F64" s="416"/>
      <c r="G64" s="435"/>
      <c r="H64" s="229"/>
      <c r="I64" s="234"/>
      <c r="J64" s="290" t="s">
        <v>553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6"/>
      <c r="E67" s="436"/>
      <c r="F67" s="436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8" t="s">
        <v>572</v>
      </c>
      <c r="E69" s="438"/>
      <c r="F69" s="438"/>
      <c r="G69" s="438"/>
    </row>
    <row r="70" spans="1:7" s="74" customFormat="1" x14ac:dyDescent="0.15">
      <c r="D70" s="438" t="str">
        <f>org</f>
        <v>ООО "Тюмень Водоканал"</v>
      </c>
      <c r="E70" s="438"/>
      <c r="F70" s="438"/>
      <c r="G70" s="438"/>
    </row>
    <row r="71" spans="1:7" s="74" customFormat="1" x14ac:dyDescent="0.15">
      <c r="D71" s="436"/>
      <c r="E71" s="437"/>
      <c r="F71" s="437"/>
    </row>
    <row r="72" spans="1:7" s="74" customFormat="1" ht="33.75" x14ac:dyDescent="0.15">
      <c r="D72" s="334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4"/>
      <c r="E73" s="303" t="s">
        <v>532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4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4"/>
      <c r="E75" s="303" t="s">
        <v>573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4"/>
      <c r="E76" s="303"/>
      <c r="F76" s="304"/>
      <c r="G76" s="313"/>
    </row>
    <row r="77" spans="1:7" s="74" customFormat="1" hidden="1" x14ac:dyDescent="0.15">
      <c r="D77" s="334"/>
      <c r="E77" s="303"/>
      <c r="F77" s="304"/>
      <c r="G77" s="313"/>
    </row>
    <row r="78" spans="1:7" s="74" customFormat="1" ht="123.75" x14ac:dyDescent="0.15">
      <c r="D78" s="334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4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4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4"/>
      <c r="E81" s="303" t="s">
        <v>535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4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4"/>
      <c r="E83" s="303" t="s">
        <v>536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516</v>
      </c>
      <c r="D84" s="334"/>
      <c r="E84" s="303" t="s">
        <v>574</v>
      </c>
      <c r="F84" s="304">
        <f>'Общая информация (показатели)'!K73</f>
        <v>0</v>
      </c>
      <c r="G84" s="456"/>
    </row>
    <row r="85" spans="1:7" s="74" customFormat="1" ht="56.25" x14ac:dyDescent="0.15">
      <c r="A85" s="74" t="s">
        <v>517</v>
      </c>
      <c r="D85" s="334"/>
      <c r="E85" s="315" t="s">
        <v>575</v>
      </c>
      <c r="F85" s="306">
        <f>'Общая информация (показатели)'!L73</f>
        <v>0</v>
      </c>
      <c r="G85" s="457"/>
    </row>
    <row r="86" spans="1:7" s="74" customFormat="1" ht="22.5" x14ac:dyDescent="0.15">
      <c r="A86" s="74" t="s">
        <v>518</v>
      </c>
      <c r="D86" s="334"/>
      <c r="E86" s="315" t="s">
        <v>551</v>
      </c>
      <c r="F86" s="307">
        <f>'Общая информация (показатели)'!M73</f>
        <v>0</v>
      </c>
      <c r="G86" s="457"/>
    </row>
    <row r="87" spans="1:7" s="74" customFormat="1" ht="22.5" x14ac:dyDescent="0.15">
      <c r="A87" s="74" t="s">
        <v>519</v>
      </c>
      <c r="D87" s="334"/>
      <c r="E87" s="315" t="s">
        <v>552</v>
      </c>
      <c r="F87" s="307">
        <f>'Общая информация (показатели)'!N73</f>
        <v>0</v>
      </c>
      <c r="G87" s="457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8" t="s">
        <v>480</v>
      </c>
      <c r="E93" s="438"/>
      <c r="F93" s="438"/>
    </row>
    <row r="94" spans="1:7" s="74" customFormat="1" x14ac:dyDescent="0.15">
      <c r="D94" s="438"/>
      <c r="E94" s="438"/>
      <c r="F94" s="438"/>
    </row>
    <row r="95" spans="1:7" s="74" customFormat="1" x14ac:dyDescent="0.15">
      <c r="D95" s="437"/>
      <c r="E95" s="437"/>
      <c r="F95" s="437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9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41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40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9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41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41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40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516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517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518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519</v>
      </c>
      <c r="D114" s="439" t="s">
        <v>165</v>
      </c>
      <c r="E114" s="303" t="s">
        <v>456</v>
      </c>
      <c r="F114" s="307"/>
    </row>
    <row r="115" spans="1:7" s="74" customFormat="1" ht="56.25" x14ac:dyDescent="0.15">
      <c r="A115" s="74" t="s">
        <v>526</v>
      </c>
      <c r="D115" s="441"/>
      <c r="E115" s="317" t="s">
        <v>489</v>
      </c>
      <c r="F115" s="306"/>
    </row>
    <row r="116" spans="1:7" s="74" customFormat="1" ht="45" x14ac:dyDescent="0.15">
      <c r="A116" s="74" t="s">
        <v>520</v>
      </c>
      <c r="D116" s="440"/>
      <c r="E116" s="317" t="s">
        <v>490</v>
      </c>
      <c r="F116" s="306"/>
    </row>
    <row r="117" spans="1:7" s="74" customFormat="1" ht="22.5" x14ac:dyDescent="0.15">
      <c r="A117" s="74" t="s">
        <v>521</v>
      </c>
      <c r="D117" s="439" t="s">
        <v>166</v>
      </c>
      <c r="E117" s="303" t="s">
        <v>457</v>
      </c>
      <c r="F117" s="307"/>
    </row>
    <row r="118" spans="1:7" s="74" customFormat="1" ht="45" x14ac:dyDescent="0.15">
      <c r="A118" s="74" t="s">
        <v>522</v>
      </c>
      <c r="D118" s="440"/>
      <c r="E118" s="317" t="s">
        <v>491</v>
      </c>
      <c r="F118" s="306"/>
    </row>
    <row r="119" spans="1:7" s="74" customFormat="1" ht="22.5" x14ac:dyDescent="0.15">
      <c r="A119" s="74" t="s">
        <v>523</v>
      </c>
      <c r="D119" s="439" t="s">
        <v>167</v>
      </c>
      <c r="E119" s="303" t="s">
        <v>458</v>
      </c>
      <c r="F119" s="307"/>
    </row>
    <row r="120" spans="1:7" s="74" customFormat="1" ht="33.75" x14ac:dyDescent="0.15">
      <c r="A120" s="74" t="s">
        <v>524</v>
      </c>
      <c r="D120" s="440"/>
      <c r="E120" s="317" t="s">
        <v>492</v>
      </c>
      <c r="F120" s="306"/>
    </row>
    <row r="121" spans="1:7" s="74" customFormat="1" ht="33.75" x14ac:dyDescent="0.15">
      <c r="A121" s="74" t="s">
        <v>525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407">
        <v>11</v>
      </c>
      <c r="B126" s="198"/>
      <c r="C126" s="408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407"/>
      <c r="B127" s="198"/>
      <c r="C127" s="408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407"/>
      <c r="B128" s="198"/>
      <c r="C128" s="408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407"/>
      <c r="B129" s="198"/>
      <c r="C129" s="408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D67:F67"/>
    <mergeCell ref="D63:D64"/>
    <mergeCell ref="E63:E64"/>
    <mergeCell ref="F63:F64"/>
    <mergeCell ref="G63:G64"/>
    <mergeCell ref="I4:I5"/>
    <mergeCell ref="E17:H17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D69:G69"/>
    <mergeCell ref="D71:F71"/>
    <mergeCell ref="G84:G87"/>
    <mergeCell ref="D70:G70"/>
    <mergeCell ref="D93:F93"/>
    <mergeCell ref="D94:F94"/>
    <mergeCell ref="A126:A129"/>
    <mergeCell ref="C126:C129"/>
    <mergeCell ref="D95:F95"/>
    <mergeCell ref="D99:D101"/>
    <mergeCell ref="D107:D110"/>
    <mergeCell ref="D114:D116"/>
    <mergeCell ref="D117:D118"/>
    <mergeCell ref="D119:D120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41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577</v>
      </c>
      <c r="D2" s="6" t="s">
        <v>578</v>
      </c>
      <c r="E2" s="6" t="s">
        <v>579</v>
      </c>
      <c r="F2" s="6" t="s">
        <v>580</v>
      </c>
      <c r="G2" s="6" t="s">
        <v>581</v>
      </c>
      <c r="H2" s="6" t="s">
        <v>669</v>
      </c>
    </row>
    <row r="3" spans="1:8" x14ac:dyDescent="0.15">
      <c r="A3" s="6">
        <v>2</v>
      </c>
      <c r="B3" s="6" t="s">
        <v>117</v>
      </c>
      <c r="C3" s="6" t="s">
        <v>605</v>
      </c>
      <c r="D3" s="6" t="s">
        <v>1317</v>
      </c>
      <c r="E3" s="6" t="s">
        <v>606</v>
      </c>
      <c r="F3" s="6" t="s">
        <v>580</v>
      </c>
      <c r="G3" s="6" t="s">
        <v>581</v>
      </c>
      <c r="H3" s="6" t="s">
        <v>669</v>
      </c>
    </row>
    <row r="4" spans="1:8" x14ac:dyDescent="0.15">
      <c r="A4" s="6">
        <v>3</v>
      </c>
      <c r="B4" s="6" t="s">
        <v>117</v>
      </c>
      <c r="C4" s="6" t="s">
        <v>612</v>
      </c>
      <c r="D4" s="6" t="s">
        <v>613</v>
      </c>
      <c r="E4" s="6" t="s">
        <v>614</v>
      </c>
      <c r="F4" s="6" t="s">
        <v>590</v>
      </c>
      <c r="G4" s="6" t="s">
        <v>581</v>
      </c>
      <c r="H4" s="6" t="s">
        <v>669</v>
      </c>
    </row>
    <row r="5" spans="1:8" x14ac:dyDescent="0.15">
      <c r="A5" s="6">
        <v>4</v>
      </c>
      <c r="B5" s="6" t="s">
        <v>117</v>
      </c>
      <c r="C5" s="6" t="s">
        <v>591</v>
      </c>
      <c r="D5" s="6" t="s">
        <v>592</v>
      </c>
      <c r="E5" s="6" t="s">
        <v>593</v>
      </c>
      <c r="F5" s="6" t="s">
        <v>584</v>
      </c>
      <c r="G5" s="6" t="s">
        <v>581</v>
      </c>
      <c r="H5" s="6" t="s">
        <v>669</v>
      </c>
    </row>
    <row r="6" spans="1:8" x14ac:dyDescent="0.15">
      <c r="A6" s="6">
        <v>5</v>
      </c>
      <c r="B6" s="6" t="s">
        <v>117</v>
      </c>
      <c r="C6" s="6" t="s">
        <v>594</v>
      </c>
      <c r="D6" s="6" t="s">
        <v>595</v>
      </c>
      <c r="E6" s="6" t="s">
        <v>596</v>
      </c>
      <c r="F6" s="6" t="s">
        <v>597</v>
      </c>
      <c r="G6" s="6" t="s">
        <v>581</v>
      </c>
      <c r="H6" s="6" t="s">
        <v>669</v>
      </c>
    </row>
    <row r="7" spans="1:8" x14ac:dyDescent="0.15">
      <c r="A7" s="6">
        <v>6</v>
      </c>
      <c r="B7" s="6" t="s">
        <v>117</v>
      </c>
      <c r="C7" s="6" t="s">
        <v>609</v>
      </c>
      <c r="D7" s="6" t="s">
        <v>610</v>
      </c>
      <c r="E7" s="6" t="s">
        <v>611</v>
      </c>
      <c r="F7" s="6" t="s">
        <v>584</v>
      </c>
      <c r="G7" s="6" t="s">
        <v>581</v>
      </c>
      <c r="H7" s="6" t="s">
        <v>669</v>
      </c>
    </row>
    <row r="8" spans="1:8" x14ac:dyDescent="0.15">
      <c r="A8" s="6">
        <v>7</v>
      </c>
      <c r="B8" s="6" t="s">
        <v>117</v>
      </c>
      <c r="C8" s="6" t="s">
        <v>651</v>
      </c>
      <c r="D8" s="6" t="s">
        <v>1331</v>
      </c>
      <c r="E8" s="6" t="s">
        <v>652</v>
      </c>
      <c r="F8" s="6" t="s">
        <v>580</v>
      </c>
      <c r="G8" s="6" t="s">
        <v>581</v>
      </c>
      <c r="H8" s="6" t="s">
        <v>669</v>
      </c>
    </row>
    <row r="9" spans="1:8" x14ac:dyDescent="0.15">
      <c r="A9" s="6">
        <v>8</v>
      </c>
      <c r="B9" s="6" t="s">
        <v>117</v>
      </c>
      <c r="C9" s="6" t="s">
        <v>631</v>
      </c>
      <c r="D9" s="6" t="s">
        <v>632</v>
      </c>
      <c r="E9" s="6" t="s">
        <v>633</v>
      </c>
      <c r="F9" s="6" t="s">
        <v>656</v>
      </c>
      <c r="G9" s="6" t="s">
        <v>581</v>
      </c>
      <c r="H9" s="6" t="s">
        <v>669</v>
      </c>
    </row>
    <row r="10" spans="1:8" x14ac:dyDescent="0.15">
      <c r="A10" s="6">
        <v>9</v>
      </c>
      <c r="B10" s="6" t="s">
        <v>117</v>
      </c>
      <c r="C10" s="6" t="s">
        <v>1318</v>
      </c>
      <c r="D10" s="6" t="s">
        <v>1319</v>
      </c>
      <c r="E10" s="6" t="s">
        <v>1320</v>
      </c>
      <c r="F10" s="6" t="s">
        <v>598</v>
      </c>
      <c r="G10" s="6" t="s">
        <v>581</v>
      </c>
      <c r="H10" s="6" t="s">
        <v>669</v>
      </c>
    </row>
    <row r="11" spans="1:8" x14ac:dyDescent="0.15">
      <c r="A11" s="6">
        <v>10</v>
      </c>
      <c r="B11" s="6" t="s">
        <v>117</v>
      </c>
      <c r="C11" s="6" t="s">
        <v>1339</v>
      </c>
      <c r="D11" s="6" t="s">
        <v>1340</v>
      </c>
      <c r="E11" s="6" t="s">
        <v>1341</v>
      </c>
      <c r="F11" s="6" t="s">
        <v>668</v>
      </c>
      <c r="G11" s="6" t="s">
        <v>581</v>
      </c>
      <c r="H11" s="6" t="s">
        <v>669</v>
      </c>
    </row>
    <row r="12" spans="1:8" x14ac:dyDescent="0.15">
      <c r="A12" s="6">
        <v>11</v>
      </c>
      <c r="B12" s="6" t="s">
        <v>117</v>
      </c>
      <c r="C12" s="6" t="s">
        <v>615</v>
      </c>
      <c r="D12" s="6" t="s">
        <v>616</v>
      </c>
      <c r="E12" s="6" t="s">
        <v>617</v>
      </c>
      <c r="F12" s="6" t="s">
        <v>607</v>
      </c>
      <c r="G12" s="6" t="s">
        <v>581</v>
      </c>
      <c r="H12" s="6" t="s">
        <v>669</v>
      </c>
    </row>
    <row r="13" spans="1:8" x14ac:dyDescent="0.15">
      <c r="A13" s="6">
        <v>12</v>
      </c>
      <c r="B13" s="6" t="s">
        <v>117</v>
      </c>
      <c r="C13" s="6" t="s">
        <v>653</v>
      </c>
      <c r="D13" s="6" t="s">
        <v>654</v>
      </c>
      <c r="E13" s="6" t="s">
        <v>655</v>
      </c>
      <c r="F13" s="6" t="s">
        <v>668</v>
      </c>
      <c r="G13" s="6" t="s">
        <v>581</v>
      </c>
      <c r="H13" s="6" t="s">
        <v>669</v>
      </c>
    </row>
    <row r="14" spans="1:8" x14ac:dyDescent="0.15">
      <c r="A14" s="6">
        <v>13</v>
      </c>
      <c r="B14" s="6" t="s">
        <v>117</v>
      </c>
      <c r="C14" s="6" t="s">
        <v>618</v>
      </c>
      <c r="D14" s="6" t="s">
        <v>1342</v>
      </c>
      <c r="E14" s="6" t="s">
        <v>619</v>
      </c>
      <c r="F14" s="6" t="s">
        <v>598</v>
      </c>
      <c r="G14" s="6" t="s">
        <v>581</v>
      </c>
      <c r="H14" s="6" t="s">
        <v>669</v>
      </c>
    </row>
    <row r="15" spans="1:8" x14ac:dyDescent="0.15">
      <c r="A15" s="6">
        <v>14</v>
      </c>
      <c r="B15" s="6" t="s">
        <v>117</v>
      </c>
      <c r="C15" s="6" t="s">
        <v>625</v>
      </c>
      <c r="D15" s="6" t="s">
        <v>626</v>
      </c>
      <c r="E15" s="6" t="s">
        <v>627</v>
      </c>
      <c r="F15" s="6" t="s">
        <v>668</v>
      </c>
      <c r="G15" s="6" t="s">
        <v>608</v>
      </c>
      <c r="H15" s="6" t="s">
        <v>669</v>
      </c>
    </row>
    <row r="16" spans="1:8" x14ac:dyDescent="0.15">
      <c r="A16" s="6">
        <v>15</v>
      </c>
      <c r="B16" s="6" t="s">
        <v>117</v>
      </c>
      <c r="C16" s="6" t="s">
        <v>623</v>
      </c>
      <c r="D16" s="6" t="s">
        <v>1343</v>
      </c>
      <c r="E16" s="6" t="s">
        <v>624</v>
      </c>
      <c r="F16" s="6" t="s">
        <v>584</v>
      </c>
      <c r="G16" s="6" t="s">
        <v>581</v>
      </c>
      <c r="H16" s="6" t="s">
        <v>669</v>
      </c>
    </row>
    <row r="17" spans="1:8" x14ac:dyDescent="0.15">
      <c r="A17" s="6">
        <v>16</v>
      </c>
      <c r="B17" s="6" t="s">
        <v>117</v>
      </c>
      <c r="C17" s="6" t="s">
        <v>643</v>
      </c>
      <c r="D17" s="6" t="s">
        <v>1321</v>
      </c>
      <c r="E17" s="6" t="s">
        <v>644</v>
      </c>
      <c r="F17" s="6" t="s">
        <v>668</v>
      </c>
      <c r="G17" s="6" t="s">
        <v>581</v>
      </c>
      <c r="H17" s="6" t="s">
        <v>669</v>
      </c>
    </row>
    <row r="18" spans="1:8" x14ac:dyDescent="0.15">
      <c r="A18" s="6">
        <v>17</v>
      </c>
      <c r="B18" s="6" t="s">
        <v>117</v>
      </c>
      <c r="C18" s="6" t="s">
        <v>1328</v>
      </c>
      <c r="D18" s="6" t="s">
        <v>1344</v>
      </c>
      <c r="E18" s="6" t="s">
        <v>1329</v>
      </c>
      <c r="F18" s="6" t="s">
        <v>580</v>
      </c>
      <c r="G18" s="6" t="s">
        <v>581</v>
      </c>
      <c r="H18" s="6" t="s">
        <v>669</v>
      </c>
    </row>
    <row r="19" spans="1:8" x14ac:dyDescent="0.15">
      <c r="A19" s="6">
        <v>18</v>
      </c>
      <c r="B19" s="6" t="s">
        <v>117</v>
      </c>
      <c r="C19" s="6" t="s">
        <v>620</v>
      </c>
      <c r="D19" s="6" t="s">
        <v>621</v>
      </c>
      <c r="E19" s="6" t="s">
        <v>617</v>
      </c>
      <c r="F19" s="6" t="s">
        <v>622</v>
      </c>
      <c r="G19" s="6" t="s">
        <v>581</v>
      </c>
      <c r="H19" s="6" t="s">
        <v>669</v>
      </c>
    </row>
    <row r="20" spans="1:8" x14ac:dyDescent="0.15">
      <c r="A20" s="6">
        <v>19</v>
      </c>
      <c r="B20" s="6" t="s">
        <v>117</v>
      </c>
      <c r="C20" s="6" t="s">
        <v>1345</v>
      </c>
      <c r="D20" s="6" t="s">
        <v>1346</v>
      </c>
      <c r="E20" s="6" t="s">
        <v>1347</v>
      </c>
      <c r="F20" s="6" t="s">
        <v>1348</v>
      </c>
      <c r="G20" s="6" t="s">
        <v>581</v>
      </c>
      <c r="H20" s="6" t="s">
        <v>669</v>
      </c>
    </row>
    <row r="21" spans="1:8" x14ac:dyDescent="0.15">
      <c r="A21" s="6">
        <v>20</v>
      </c>
      <c r="B21" s="6" t="s">
        <v>117</v>
      </c>
      <c r="C21" s="6" t="s">
        <v>1349</v>
      </c>
      <c r="D21" s="6" t="s">
        <v>1350</v>
      </c>
      <c r="E21" s="6" t="s">
        <v>1351</v>
      </c>
      <c r="F21" s="6" t="s">
        <v>584</v>
      </c>
      <c r="G21" s="6" t="s">
        <v>581</v>
      </c>
      <c r="H21" s="6" t="s">
        <v>669</v>
      </c>
    </row>
    <row r="22" spans="1:8" x14ac:dyDescent="0.15">
      <c r="A22" s="6">
        <v>21</v>
      </c>
      <c r="B22" s="6" t="s">
        <v>117</v>
      </c>
      <c r="C22" s="6" t="s">
        <v>1322</v>
      </c>
      <c r="D22" s="6" t="s">
        <v>1323</v>
      </c>
      <c r="E22" s="6" t="s">
        <v>1324</v>
      </c>
      <c r="F22" s="6" t="s">
        <v>580</v>
      </c>
      <c r="G22" s="6" t="s">
        <v>608</v>
      </c>
      <c r="H22" s="6" t="s">
        <v>669</v>
      </c>
    </row>
    <row r="23" spans="1:8" x14ac:dyDescent="0.15">
      <c r="A23" s="6">
        <v>22</v>
      </c>
      <c r="B23" s="6" t="s">
        <v>117</v>
      </c>
      <c r="C23" s="6" t="s">
        <v>588</v>
      </c>
      <c r="D23" s="6" t="s">
        <v>1334</v>
      </c>
      <c r="E23" s="6" t="s">
        <v>589</v>
      </c>
      <c r="F23" s="6" t="s">
        <v>590</v>
      </c>
      <c r="G23" s="6" t="s">
        <v>581</v>
      </c>
      <c r="H23" s="6" t="s">
        <v>669</v>
      </c>
    </row>
    <row r="24" spans="1:8" x14ac:dyDescent="0.15">
      <c r="A24" s="6">
        <v>23</v>
      </c>
      <c r="B24" s="6" t="s">
        <v>117</v>
      </c>
      <c r="C24" s="6" t="s">
        <v>628</v>
      </c>
      <c r="D24" s="6" t="s">
        <v>629</v>
      </c>
      <c r="E24" s="6" t="s">
        <v>507</v>
      </c>
      <c r="F24" s="6" t="s">
        <v>630</v>
      </c>
      <c r="G24" s="6" t="s">
        <v>581</v>
      </c>
      <c r="H24" s="6" t="s">
        <v>669</v>
      </c>
    </row>
    <row r="25" spans="1:8" x14ac:dyDescent="0.15">
      <c r="A25" s="6">
        <v>24</v>
      </c>
      <c r="B25" s="6" t="s">
        <v>117</v>
      </c>
      <c r="C25" s="6" t="s">
        <v>1352</v>
      </c>
      <c r="D25" s="6" t="s">
        <v>1353</v>
      </c>
      <c r="E25" s="6" t="s">
        <v>1354</v>
      </c>
      <c r="F25" s="6" t="s">
        <v>584</v>
      </c>
      <c r="G25" s="6" t="s">
        <v>581</v>
      </c>
      <c r="H25" s="6" t="s">
        <v>669</v>
      </c>
    </row>
    <row r="26" spans="1:8" x14ac:dyDescent="0.15">
      <c r="A26" s="6">
        <v>25</v>
      </c>
      <c r="B26" s="6" t="s">
        <v>117</v>
      </c>
      <c r="C26" s="6" t="s">
        <v>1355</v>
      </c>
      <c r="D26" s="6" t="s">
        <v>1356</v>
      </c>
      <c r="E26" s="6" t="s">
        <v>1357</v>
      </c>
      <c r="F26" s="6" t="s">
        <v>580</v>
      </c>
      <c r="G26" s="6" t="s">
        <v>608</v>
      </c>
      <c r="H26" s="6" t="s">
        <v>669</v>
      </c>
    </row>
    <row r="27" spans="1:8" x14ac:dyDescent="0.15">
      <c r="A27" s="6">
        <v>26</v>
      </c>
      <c r="B27" s="6" t="s">
        <v>117</v>
      </c>
      <c r="C27" s="6" t="s">
        <v>1358</v>
      </c>
      <c r="D27" s="6" t="s">
        <v>1359</v>
      </c>
      <c r="E27" s="6" t="s">
        <v>599</v>
      </c>
      <c r="F27" s="6" t="s">
        <v>1360</v>
      </c>
      <c r="G27" s="6" t="s">
        <v>608</v>
      </c>
      <c r="H27" s="6" t="s">
        <v>669</v>
      </c>
    </row>
    <row r="28" spans="1:8" x14ac:dyDescent="0.15">
      <c r="A28" s="6">
        <v>27</v>
      </c>
      <c r="B28" s="6" t="s">
        <v>117</v>
      </c>
      <c r="C28" s="6" t="s">
        <v>640</v>
      </c>
      <c r="D28" s="6" t="s">
        <v>641</v>
      </c>
      <c r="E28" s="6" t="s">
        <v>642</v>
      </c>
      <c r="F28" s="6" t="s">
        <v>580</v>
      </c>
      <c r="G28" s="6" t="s">
        <v>581</v>
      </c>
      <c r="H28" s="6" t="s">
        <v>669</v>
      </c>
    </row>
    <row r="29" spans="1:8" x14ac:dyDescent="0.15">
      <c r="A29" s="6">
        <v>28</v>
      </c>
      <c r="B29" s="6" t="s">
        <v>117</v>
      </c>
      <c r="C29" s="6" t="s">
        <v>637</v>
      </c>
      <c r="D29" s="6" t="s">
        <v>638</v>
      </c>
      <c r="E29" s="6" t="s">
        <v>639</v>
      </c>
      <c r="F29" s="6" t="s">
        <v>580</v>
      </c>
      <c r="G29" s="6" t="s">
        <v>581</v>
      </c>
      <c r="H29" s="6" t="s">
        <v>669</v>
      </c>
    </row>
    <row r="30" spans="1:8" x14ac:dyDescent="0.15">
      <c r="A30" s="6">
        <v>29</v>
      </c>
      <c r="B30" s="6" t="s">
        <v>117</v>
      </c>
      <c r="C30" s="6" t="s">
        <v>634</v>
      </c>
      <c r="D30" s="6" t="s">
        <v>635</v>
      </c>
      <c r="E30" s="6" t="s">
        <v>636</v>
      </c>
      <c r="F30" s="6" t="s">
        <v>584</v>
      </c>
      <c r="G30" s="6" t="s">
        <v>581</v>
      </c>
      <c r="H30" s="6" t="s">
        <v>669</v>
      </c>
    </row>
    <row r="31" spans="1:8" x14ac:dyDescent="0.15">
      <c r="A31" s="6">
        <v>30</v>
      </c>
      <c r="B31" s="6" t="s">
        <v>117</v>
      </c>
      <c r="C31" s="6" t="s">
        <v>645</v>
      </c>
      <c r="D31" s="6" t="s">
        <v>646</v>
      </c>
      <c r="E31" s="6" t="s">
        <v>647</v>
      </c>
      <c r="F31" s="6" t="s">
        <v>584</v>
      </c>
      <c r="G31" s="6" t="s">
        <v>581</v>
      </c>
      <c r="H31" s="6" t="s">
        <v>669</v>
      </c>
    </row>
    <row r="32" spans="1:8" x14ac:dyDescent="0.15">
      <c r="A32" s="6">
        <v>31</v>
      </c>
      <c r="B32" s="6" t="s">
        <v>117</v>
      </c>
      <c r="C32" s="6" t="s">
        <v>648</v>
      </c>
      <c r="D32" s="6" t="s">
        <v>649</v>
      </c>
      <c r="E32" s="6" t="s">
        <v>650</v>
      </c>
      <c r="F32" s="6" t="s">
        <v>404</v>
      </c>
      <c r="G32" s="6" t="s">
        <v>581</v>
      </c>
      <c r="H32" s="6" t="s">
        <v>669</v>
      </c>
    </row>
    <row r="33" spans="1:8" x14ac:dyDescent="0.15">
      <c r="A33" s="6">
        <v>32</v>
      </c>
      <c r="B33" s="6" t="s">
        <v>117</v>
      </c>
      <c r="C33" s="6" t="s">
        <v>602</v>
      </c>
      <c r="D33" s="6" t="s">
        <v>603</v>
      </c>
      <c r="E33" s="6" t="s">
        <v>604</v>
      </c>
      <c r="F33" s="6" t="s">
        <v>584</v>
      </c>
      <c r="G33" s="6" t="s">
        <v>581</v>
      </c>
      <c r="H33" s="6" t="s">
        <v>669</v>
      </c>
    </row>
    <row r="34" spans="1:8" x14ac:dyDescent="0.15">
      <c r="A34" s="6">
        <v>33</v>
      </c>
      <c r="B34" s="6" t="s">
        <v>117</v>
      </c>
      <c r="C34" s="6" t="s">
        <v>585</v>
      </c>
      <c r="D34" s="6" t="s">
        <v>586</v>
      </c>
      <c r="E34" s="6" t="s">
        <v>587</v>
      </c>
      <c r="F34" s="6" t="s">
        <v>580</v>
      </c>
      <c r="G34" s="6" t="s">
        <v>581</v>
      </c>
      <c r="H34" s="6" t="s">
        <v>669</v>
      </c>
    </row>
    <row r="35" spans="1:8" x14ac:dyDescent="0.15">
      <c r="A35" s="6">
        <v>34</v>
      </c>
      <c r="B35" s="6" t="s">
        <v>117</v>
      </c>
      <c r="C35" s="6" t="s">
        <v>1325</v>
      </c>
      <c r="D35" s="6" t="s">
        <v>1326</v>
      </c>
      <c r="E35" s="6" t="s">
        <v>1327</v>
      </c>
      <c r="F35" s="6" t="s">
        <v>668</v>
      </c>
      <c r="G35" s="6" t="s">
        <v>581</v>
      </c>
      <c r="H35" s="6" t="s">
        <v>669</v>
      </c>
    </row>
    <row r="36" spans="1:8" x14ac:dyDescent="0.15">
      <c r="A36" s="6">
        <v>35</v>
      </c>
      <c r="B36" s="6" t="s">
        <v>117</v>
      </c>
      <c r="C36" s="6" t="s">
        <v>657</v>
      </c>
      <c r="D36" s="6" t="s">
        <v>1330</v>
      </c>
      <c r="E36" s="6" t="s">
        <v>658</v>
      </c>
      <c r="F36" s="6" t="s">
        <v>584</v>
      </c>
      <c r="G36" s="6" t="s">
        <v>581</v>
      </c>
      <c r="H36" s="6" t="s">
        <v>669</v>
      </c>
    </row>
    <row r="37" spans="1:8" x14ac:dyDescent="0.15">
      <c r="A37" s="6">
        <v>36</v>
      </c>
      <c r="B37" s="6" t="s">
        <v>117</v>
      </c>
      <c r="C37" s="6" t="s">
        <v>582</v>
      </c>
      <c r="D37" s="6" t="s">
        <v>1361</v>
      </c>
      <c r="E37" s="6" t="s">
        <v>583</v>
      </c>
      <c r="F37" s="6" t="s">
        <v>580</v>
      </c>
      <c r="G37" s="6" t="s">
        <v>581</v>
      </c>
      <c r="H37" s="6" t="s">
        <v>669</v>
      </c>
    </row>
    <row r="38" spans="1:8" x14ac:dyDescent="0.15">
      <c r="A38" s="6">
        <v>37</v>
      </c>
      <c r="B38" s="6" t="s">
        <v>117</v>
      </c>
      <c r="C38" s="6" t="s">
        <v>600</v>
      </c>
      <c r="D38" s="6" t="s">
        <v>1362</v>
      </c>
      <c r="E38" s="6" t="s">
        <v>601</v>
      </c>
      <c r="F38" s="6" t="s">
        <v>580</v>
      </c>
      <c r="G38" s="6" t="s">
        <v>581</v>
      </c>
      <c r="H38" s="6" t="s">
        <v>669</v>
      </c>
    </row>
    <row r="39" spans="1:8" x14ac:dyDescent="0.15">
      <c r="A39" s="6">
        <v>38</v>
      </c>
      <c r="B39" s="6" t="s">
        <v>117</v>
      </c>
      <c r="C39" s="6" t="s">
        <v>662</v>
      </c>
      <c r="D39" s="6" t="s">
        <v>663</v>
      </c>
      <c r="E39" s="6" t="s">
        <v>664</v>
      </c>
      <c r="F39" s="6" t="s">
        <v>584</v>
      </c>
      <c r="G39" s="6" t="s">
        <v>581</v>
      </c>
      <c r="H39" s="6" t="s">
        <v>669</v>
      </c>
    </row>
    <row r="40" spans="1:8" x14ac:dyDescent="0.15">
      <c r="A40" s="6">
        <v>39</v>
      </c>
      <c r="B40" s="6" t="s">
        <v>117</v>
      </c>
      <c r="C40" s="6" t="s">
        <v>659</v>
      </c>
      <c r="D40" s="6" t="s">
        <v>660</v>
      </c>
      <c r="E40" s="6" t="s">
        <v>661</v>
      </c>
      <c r="F40" s="6" t="s">
        <v>584</v>
      </c>
      <c r="G40" s="6" t="s">
        <v>581</v>
      </c>
      <c r="H40" s="6" t="s">
        <v>669</v>
      </c>
    </row>
    <row r="41" spans="1:8" x14ac:dyDescent="0.15">
      <c r="A41" s="6">
        <v>40</v>
      </c>
      <c r="B41" s="6" t="s">
        <v>117</v>
      </c>
      <c r="C41" s="6" t="s">
        <v>665</v>
      </c>
      <c r="D41" s="6" t="s">
        <v>666</v>
      </c>
      <c r="E41" s="6" t="s">
        <v>667</v>
      </c>
      <c r="F41" s="6" t="s">
        <v>668</v>
      </c>
      <c r="G41" s="6" t="s">
        <v>581</v>
      </c>
      <c r="H41" s="6" t="s">
        <v>669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94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3">
        <v>42116.450555555559</v>
      </c>
      <c r="B2" s="14" t="s">
        <v>560</v>
      </c>
      <c r="C2" s="14" t="s">
        <v>561</v>
      </c>
    </row>
    <row r="3" spans="1:4" x14ac:dyDescent="0.15">
      <c r="A3" s="333">
        <v>42116.450555555559</v>
      </c>
      <c r="B3" s="14" t="s">
        <v>562</v>
      </c>
      <c r="C3" s="14" t="s">
        <v>561</v>
      </c>
    </row>
    <row r="4" spans="1:4" ht="22.5" x14ac:dyDescent="0.15">
      <c r="A4" s="333">
        <v>42116.450555555559</v>
      </c>
      <c r="B4" s="14" t="s">
        <v>563</v>
      </c>
      <c r="C4" s="14" t="s">
        <v>561</v>
      </c>
    </row>
    <row r="5" spans="1:4" x14ac:dyDescent="0.15">
      <c r="A5" s="333">
        <v>42116.450555555559</v>
      </c>
      <c r="B5" s="14" t="s">
        <v>564</v>
      </c>
      <c r="C5" s="14" t="s">
        <v>561</v>
      </c>
    </row>
    <row r="6" spans="1:4" x14ac:dyDescent="0.15">
      <c r="A6" s="333">
        <v>42116.450590277775</v>
      </c>
      <c r="B6" s="14" t="s">
        <v>565</v>
      </c>
      <c r="C6" s="14" t="s">
        <v>566</v>
      </c>
    </row>
    <row r="7" spans="1:4" x14ac:dyDescent="0.15">
      <c r="A7" s="333">
        <v>42116.450601851851</v>
      </c>
      <c r="B7" s="14" t="s">
        <v>560</v>
      </c>
      <c r="C7" s="14" t="s">
        <v>561</v>
      </c>
    </row>
    <row r="8" spans="1:4" x14ac:dyDescent="0.15">
      <c r="A8" s="333">
        <v>42116.450601851851</v>
      </c>
      <c r="B8" s="14" t="s">
        <v>562</v>
      </c>
      <c r="C8" s="14" t="s">
        <v>561</v>
      </c>
    </row>
    <row r="9" spans="1:4" ht="22.5" x14ac:dyDescent="0.15">
      <c r="A9" s="333">
        <v>42116.450601851851</v>
      </c>
      <c r="B9" s="14" t="s">
        <v>563</v>
      </c>
      <c r="C9" s="14" t="s">
        <v>561</v>
      </c>
    </row>
    <row r="10" spans="1:4" x14ac:dyDescent="0.15">
      <c r="A10" s="333">
        <v>42116.450601851851</v>
      </c>
      <c r="B10" s="14" t="s">
        <v>564</v>
      </c>
      <c r="C10" s="14" t="s">
        <v>561</v>
      </c>
    </row>
    <row r="11" spans="1:4" x14ac:dyDescent="0.15">
      <c r="A11" s="333">
        <v>42116.450636574074</v>
      </c>
      <c r="B11" s="14" t="s">
        <v>567</v>
      </c>
      <c r="C11" s="14" t="s">
        <v>561</v>
      </c>
    </row>
    <row r="12" spans="1:4" ht="33.75" x14ac:dyDescent="0.15">
      <c r="A12" s="333">
        <v>42116.450671296298</v>
      </c>
      <c r="B12" s="14" t="s">
        <v>568</v>
      </c>
      <c r="C12" s="14" t="s">
        <v>561</v>
      </c>
    </row>
    <row r="13" spans="1:4" ht="33.75" x14ac:dyDescent="0.15">
      <c r="A13" s="333">
        <v>42116.450787037036</v>
      </c>
      <c r="B13" s="14" t="s">
        <v>569</v>
      </c>
      <c r="C13" s="14" t="s">
        <v>561</v>
      </c>
    </row>
    <row r="14" spans="1:4" x14ac:dyDescent="0.15">
      <c r="A14" s="333">
        <v>42116.450787037036</v>
      </c>
      <c r="B14" s="14" t="s">
        <v>570</v>
      </c>
      <c r="C14" s="14" t="s">
        <v>561</v>
      </c>
    </row>
    <row r="15" spans="1:4" ht="33.75" x14ac:dyDescent="0.15">
      <c r="A15" s="333">
        <v>42116.450983796298</v>
      </c>
      <c r="B15" s="14" t="s">
        <v>571</v>
      </c>
      <c r="C15" s="14" t="s">
        <v>561</v>
      </c>
    </row>
    <row r="16" spans="1:4" ht="22.5" x14ac:dyDescent="0.15">
      <c r="A16" s="333">
        <v>42116.45113425926</v>
      </c>
      <c r="B16" s="14" t="s">
        <v>576</v>
      </c>
      <c r="C16" s="14" t="s">
        <v>561</v>
      </c>
    </row>
    <row r="17" spans="1:3" x14ac:dyDescent="0.15">
      <c r="A17" s="333">
        <v>42221.554328703707</v>
      </c>
      <c r="B17" s="14" t="s">
        <v>560</v>
      </c>
      <c r="C17" s="14" t="s">
        <v>561</v>
      </c>
    </row>
    <row r="18" spans="1:3" x14ac:dyDescent="0.15">
      <c r="A18" s="333">
        <v>42221.554328703707</v>
      </c>
      <c r="B18" s="14" t="s">
        <v>1316</v>
      </c>
      <c r="C18" s="14" t="s">
        <v>561</v>
      </c>
    </row>
    <row r="19" spans="1:3" x14ac:dyDescent="0.15">
      <c r="A19" s="333">
        <v>42221.58489583333</v>
      </c>
      <c r="B19" s="14" t="s">
        <v>560</v>
      </c>
      <c r="C19" s="14" t="s">
        <v>561</v>
      </c>
    </row>
    <row r="20" spans="1:3" x14ac:dyDescent="0.15">
      <c r="A20" s="333">
        <v>42221.58489583333</v>
      </c>
      <c r="B20" s="14" t="s">
        <v>1316</v>
      </c>
      <c r="C20" s="14" t="s">
        <v>561</v>
      </c>
    </row>
    <row r="21" spans="1:3" x14ac:dyDescent="0.15">
      <c r="A21" s="333">
        <v>42472.356504629628</v>
      </c>
      <c r="B21" s="14" t="s">
        <v>560</v>
      </c>
      <c r="C21" s="14" t="s">
        <v>561</v>
      </c>
    </row>
    <row r="22" spans="1:3" x14ac:dyDescent="0.15">
      <c r="A22" s="333">
        <v>42472.356504629628</v>
      </c>
      <c r="B22" s="14" t="s">
        <v>1316</v>
      </c>
      <c r="C22" s="14" t="s">
        <v>561</v>
      </c>
    </row>
    <row r="23" spans="1:3" x14ac:dyDescent="0.15">
      <c r="A23" s="333">
        <v>42472.364004629628</v>
      </c>
      <c r="B23" s="14" t="s">
        <v>560</v>
      </c>
      <c r="C23" s="14" t="s">
        <v>561</v>
      </c>
    </row>
    <row r="24" spans="1:3" x14ac:dyDescent="0.15">
      <c r="A24" s="333">
        <v>42472.364004629628</v>
      </c>
      <c r="B24" s="14" t="s">
        <v>1316</v>
      </c>
      <c r="C24" s="14" t="s">
        <v>561</v>
      </c>
    </row>
    <row r="25" spans="1:3" x14ac:dyDescent="0.15">
      <c r="A25" s="333">
        <v>42501.649085648147</v>
      </c>
      <c r="B25" s="14" t="s">
        <v>560</v>
      </c>
      <c r="C25" s="14" t="s">
        <v>561</v>
      </c>
    </row>
    <row r="26" spans="1:3" x14ac:dyDescent="0.15">
      <c r="A26" s="333">
        <v>42501.649212962962</v>
      </c>
      <c r="B26" s="14" t="s">
        <v>1316</v>
      </c>
      <c r="C26" s="14" t="s">
        <v>561</v>
      </c>
    </row>
    <row r="27" spans="1:3" x14ac:dyDescent="0.15">
      <c r="A27" s="333">
        <v>42501.688750000001</v>
      </c>
      <c r="B27" s="14" t="s">
        <v>560</v>
      </c>
      <c r="C27" s="14" t="s">
        <v>561</v>
      </c>
    </row>
    <row r="28" spans="1:3" x14ac:dyDescent="0.15">
      <c r="A28" s="333">
        <v>42501.688750000001</v>
      </c>
      <c r="B28" s="14" t="s">
        <v>1316</v>
      </c>
      <c r="C28" s="14" t="s">
        <v>561</v>
      </c>
    </row>
    <row r="29" spans="1:3" x14ac:dyDescent="0.15">
      <c r="A29" s="333">
        <v>42513.608090277776</v>
      </c>
      <c r="B29" s="14" t="s">
        <v>560</v>
      </c>
      <c r="C29" s="14" t="s">
        <v>561</v>
      </c>
    </row>
    <row r="30" spans="1:3" x14ac:dyDescent="0.15">
      <c r="A30" s="333">
        <v>42513.608206018522</v>
      </c>
      <c r="B30" s="14" t="s">
        <v>1316</v>
      </c>
      <c r="C30" s="14" t="s">
        <v>561</v>
      </c>
    </row>
    <row r="31" spans="1:3" x14ac:dyDescent="0.15">
      <c r="A31" s="333">
        <v>42514.479178240741</v>
      </c>
      <c r="B31" s="14" t="s">
        <v>560</v>
      </c>
      <c r="C31" s="14" t="s">
        <v>561</v>
      </c>
    </row>
    <row r="32" spans="1:3" x14ac:dyDescent="0.15">
      <c r="A32" s="333">
        <v>42514.479178240741</v>
      </c>
      <c r="B32" s="14" t="s">
        <v>1316</v>
      </c>
      <c r="C32" s="14" t="s">
        <v>561</v>
      </c>
    </row>
    <row r="33" spans="1:3" x14ac:dyDescent="0.15">
      <c r="A33" s="333">
        <v>42521.486631944441</v>
      </c>
      <c r="B33" s="14" t="s">
        <v>560</v>
      </c>
      <c r="C33" s="14" t="s">
        <v>561</v>
      </c>
    </row>
    <row r="34" spans="1:3" x14ac:dyDescent="0.15">
      <c r="A34" s="333">
        <v>42521.486655092594</v>
      </c>
      <c r="B34" s="14" t="s">
        <v>1316</v>
      </c>
      <c r="C34" s="14" t="s">
        <v>561</v>
      </c>
    </row>
    <row r="35" spans="1:3" x14ac:dyDescent="0.15">
      <c r="A35" s="333">
        <v>42523.443831018521</v>
      </c>
      <c r="B35" s="14" t="s">
        <v>560</v>
      </c>
      <c r="C35" s="14" t="s">
        <v>561</v>
      </c>
    </row>
    <row r="36" spans="1:3" x14ac:dyDescent="0.15">
      <c r="A36" s="333">
        <v>42523.443831018521</v>
      </c>
      <c r="B36" s="14" t="s">
        <v>1316</v>
      </c>
      <c r="C36" s="14" t="s">
        <v>561</v>
      </c>
    </row>
    <row r="37" spans="1:3" x14ac:dyDescent="0.15">
      <c r="A37" s="333">
        <v>42523.601087962961</v>
      </c>
      <c r="B37" s="14" t="s">
        <v>560</v>
      </c>
      <c r="C37" s="14" t="s">
        <v>561</v>
      </c>
    </row>
    <row r="38" spans="1:3" x14ac:dyDescent="0.15">
      <c r="A38" s="333">
        <v>42523.601087962961</v>
      </c>
      <c r="B38" s="14" t="s">
        <v>1316</v>
      </c>
      <c r="C38" s="14" t="s">
        <v>561</v>
      </c>
    </row>
    <row r="39" spans="1:3" x14ac:dyDescent="0.15">
      <c r="A39" s="333">
        <v>42551.578518518516</v>
      </c>
      <c r="B39" s="14" t="s">
        <v>560</v>
      </c>
      <c r="C39" s="14" t="s">
        <v>561</v>
      </c>
    </row>
    <row r="40" spans="1:3" x14ac:dyDescent="0.15">
      <c r="A40" s="333">
        <v>42551.578518518516</v>
      </c>
      <c r="B40" s="14" t="s">
        <v>1316</v>
      </c>
      <c r="C40" s="14" t="s">
        <v>561</v>
      </c>
    </row>
    <row r="41" spans="1:3" x14ac:dyDescent="0.15">
      <c r="A41" s="333">
        <v>42551.582025462965</v>
      </c>
      <c r="B41" s="14" t="s">
        <v>560</v>
      </c>
      <c r="C41" s="14" t="s">
        <v>561</v>
      </c>
    </row>
    <row r="42" spans="1:3" x14ac:dyDescent="0.15">
      <c r="A42" s="333">
        <v>42551.582025462965</v>
      </c>
      <c r="B42" s="14" t="s">
        <v>1316</v>
      </c>
      <c r="C42" s="14" t="s">
        <v>561</v>
      </c>
    </row>
    <row r="43" spans="1:3" x14ac:dyDescent="0.15">
      <c r="A43" s="333">
        <v>42551.618518518517</v>
      </c>
      <c r="B43" s="14" t="s">
        <v>560</v>
      </c>
      <c r="C43" s="14" t="s">
        <v>561</v>
      </c>
    </row>
    <row r="44" spans="1:3" x14ac:dyDescent="0.15">
      <c r="A44" s="333">
        <v>42551.618518518517</v>
      </c>
      <c r="B44" s="14" t="s">
        <v>1316</v>
      </c>
      <c r="C44" s="14" t="s">
        <v>561</v>
      </c>
    </row>
    <row r="45" spans="1:3" x14ac:dyDescent="0.15">
      <c r="A45" s="333">
        <v>42564.55265046296</v>
      </c>
      <c r="B45" s="14" t="s">
        <v>560</v>
      </c>
      <c r="C45" s="14" t="s">
        <v>561</v>
      </c>
    </row>
    <row r="46" spans="1:3" x14ac:dyDescent="0.15">
      <c r="A46" s="333">
        <v>42564.55265046296</v>
      </c>
      <c r="B46" s="14" t="s">
        <v>1316</v>
      </c>
      <c r="C46" s="14" t="s">
        <v>561</v>
      </c>
    </row>
    <row r="47" spans="1:3" x14ac:dyDescent="0.15">
      <c r="A47" s="333">
        <v>42565.41201388889</v>
      </c>
      <c r="B47" s="14" t="s">
        <v>560</v>
      </c>
      <c r="C47" s="14" t="s">
        <v>561</v>
      </c>
    </row>
    <row r="48" spans="1:3" x14ac:dyDescent="0.15">
      <c r="A48" s="333">
        <v>42565.41201388889</v>
      </c>
      <c r="B48" s="14" t="s">
        <v>1316</v>
      </c>
      <c r="C48" s="14" t="s">
        <v>561</v>
      </c>
    </row>
    <row r="49" spans="1:3" x14ac:dyDescent="0.15">
      <c r="A49" s="333">
        <v>42569.606006944443</v>
      </c>
      <c r="B49" s="14" t="s">
        <v>560</v>
      </c>
      <c r="C49" s="14" t="s">
        <v>561</v>
      </c>
    </row>
    <row r="50" spans="1:3" x14ac:dyDescent="0.15">
      <c r="A50" s="333">
        <v>42569.606006944443</v>
      </c>
      <c r="B50" s="14" t="s">
        <v>1316</v>
      </c>
      <c r="C50" s="14" t="s">
        <v>561</v>
      </c>
    </row>
    <row r="51" spans="1:3" x14ac:dyDescent="0.15">
      <c r="A51" s="333">
        <v>42570.373460648145</v>
      </c>
      <c r="B51" s="14" t="s">
        <v>560</v>
      </c>
      <c r="C51" s="14" t="s">
        <v>561</v>
      </c>
    </row>
    <row r="52" spans="1:3" x14ac:dyDescent="0.15">
      <c r="A52" s="333">
        <v>42570.373460648145</v>
      </c>
      <c r="B52" s="14" t="s">
        <v>1316</v>
      </c>
      <c r="C52" s="14" t="s">
        <v>561</v>
      </c>
    </row>
    <row r="53" spans="1:3" x14ac:dyDescent="0.15">
      <c r="A53" s="333">
        <v>42577.587581018517</v>
      </c>
      <c r="B53" s="14" t="s">
        <v>560</v>
      </c>
      <c r="C53" s="14" t="s">
        <v>561</v>
      </c>
    </row>
    <row r="54" spans="1:3" x14ac:dyDescent="0.15">
      <c r="A54" s="333">
        <v>42577.587592592594</v>
      </c>
      <c r="B54" s="14" t="s">
        <v>1316</v>
      </c>
      <c r="C54" s="14" t="s">
        <v>561</v>
      </c>
    </row>
    <row r="55" spans="1:3" x14ac:dyDescent="0.15">
      <c r="A55" s="333">
        <v>42577.680138888885</v>
      </c>
      <c r="B55" s="14" t="s">
        <v>560</v>
      </c>
      <c r="C55" s="14" t="s">
        <v>561</v>
      </c>
    </row>
    <row r="56" spans="1:3" x14ac:dyDescent="0.15">
      <c r="A56" s="333">
        <v>42577.680138888885</v>
      </c>
      <c r="B56" s="14" t="s">
        <v>1316</v>
      </c>
      <c r="C56" s="14" t="s">
        <v>561</v>
      </c>
    </row>
    <row r="57" spans="1:3" x14ac:dyDescent="0.15">
      <c r="A57" s="333">
        <v>42591.391689814816</v>
      </c>
      <c r="B57" s="14" t="s">
        <v>560</v>
      </c>
      <c r="C57" s="14" t="s">
        <v>561</v>
      </c>
    </row>
    <row r="58" spans="1:3" x14ac:dyDescent="0.15">
      <c r="A58" s="333">
        <v>42591.391689814816</v>
      </c>
      <c r="B58" s="14" t="s">
        <v>1316</v>
      </c>
      <c r="C58" s="14" t="s">
        <v>561</v>
      </c>
    </row>
    <row r="59" spans="1:3" x14ac:dyDescent="0.15">
      <c r="A59" s="333">
        <v>42591.633275462962</v>
      </c>
      <c r="B59" s="14" t="s">
        <v>560</v>
      </c>
      <c r="C59" s="14" t="s">
        <v>561</v>
      </c>
    </row>
    <row r="60" spans="1:3" x14ac:dyDescent="0.15">
      <c r="A60" s="333">
        <v>42591.633275462962</v>
      </c>
      <c r="B60" s="14" t="s">
        <v>1316</v>
      </c>
      <c r="C60" s="14" t="s">
        <v>561</v>
      </c>
    </row>
    <row r="61" spans="1:3" x14ac:dyDescent="0.15">
      <c r="A61" s="333">
        <v>42600.413391203707</v>
      </c>
      <c r="B61" s="14" t="s">
        <v>560</v>
      </c>
      <c r="C61" s="14" t="s">
        <v>561</v>
      </c>
    </row>
    <row r="62" spans="1:3" x14ac:dyDescent="0.15">
      <c r="A62" s="333">
        <v>42600.413402777776</v>
      </c>
      <c r="B62" s="14" t="s">
        <v>1316</v>
      </c>
      <c r="C62" s="14" t="s">
        <v>561</v>
      </c>
    </row>
    <row r="63" spans="1:3" x14ac:dyDescent="0.15">
      <c r="A63" s="333">
        <v>42601.430613425924</v>
      </c>
      <c r="B63" s="14" t="s">
        <v>560</v>
      </c>
      <c r="C63" s="14" t="s">
        <v>561</v>
      </c>
    </row>
    <row r="64" spans="1:3" x14ac:dyDescent="0.15">
      <c r="A64" s="333">
        <v>42601.430613425924</v>
      </c>
      <c r="B64" s="14" t="s">
        <v>1316</v>
      </c>
      <c r="C64" s="14" t="s">
        <v>561</v>
      </c>
    </row>
    <row r="65" spans="1:3" x14ac:dyDescent="0.15">
      <c r="A65" s="333">
        <v>42611.536666666667</v>
      </c>
      <c r="B65" s="14" t="s">
        <v>560</v>
      </c>
      <c r="C65" s="14" t="s">
        <v>561</v>
      </c>
    </row>
    <row r="66" spans="1:3" x14ac:dyDescent="0.15">
      <c r="A66" s="333">
        <v>42611.536666666667</v>
      </c>
      <c r="B66" s="14" t="s">
        <v>1316</v>
      </c>
      <c r="C66" s="14" t="s">
        <v>561</v>
      </c>
    </row>
    <row r="67" spans="1:3" x14ac:dyDescent="0.15">
      <c r="A67" s="333">
        <v>42611.688645833332</v>
      </c>
      <c r="B67" s="14" t="s">
        <v>560</v>
      </c>
      <c r="C67" s="14" t="s">
        <v>561</v>
      </c>
    </row>
    <row r="68" spans="1:3" x14ac:dyDescent="0.15">
      <c r="A68" s="333">
        <v>42611.688645833332</v>
      </c>
      <c r="B68" s="14" t="s">
        <v>1316</v>
      </c>
      <c r="C68" s="14" t="s">
        <v>561</v>
      </c>
    </row>
    <row r="69" spans="1:3" x14ac:dyDescent="0.15">
      <c r="A69" s="333">
        <v>42633.468622685185</v>
      </c>
      <c r="B69" s="14" t="s">
        <v>560</v>
      </c>
      <c r="C69" s="14" t="s">
        <v>561</v>
      </c>
    </row>
    <row r="70" spans="1:3" x14ac:dyDescent="0.15">
      <c r="A70" s="333">
        <v>42633.468622685185</v>
      </c>
      <c r="B70" s="14" t="s">
        <v>1316</v>
      </c>
      <c r="C70" s="14" t="s">
        <v>561</v>
      </c>
    </row>
    <row r="71" spans="1:3" x14ac:dyDescent="0.15">
      <c r="A71" s="333">
        <v>42633.65116898148</v>
      </c>
      <c r="B71" s="14" t="s">
        <v>560</v>
      </c>
      <c r="C71" s="14" t="s">
        <v>561</v>
      </c>
    </row>
    <row r="72" spans="1:3" x14ac:dyDescent="0.15">
      <c r="A72" s="333">
        <v>42633.65116898148</v>
      </c>
      <c r="B72" s="14" t="s">
        <v>1316</v>
      </c>
      <c r="C72" s="14" t="s">
        <v>561</v>
      </c>
    </row>
    <row r="73" spans="1:3" x14ac:dyDescent="0.15">
      <c r="A73" s="333">
        <v>42653.700324074074</v>
      </c>
      <c r="B73" s="14" t="s">
        <v>560</v>
      </c>
      <c r="C73" s="14" t="s">
        <v>561</v>
      </c>
    </row>
    <row r="74" spans="1:3" x14ac:dyDescent="0.15">
      <c r="A74" s="333">
        <v>42653.700324074074</v>
      </c>
      <c r="B74" s="14" t="s">
        <v>1316</v>
      </c>
      <c r="C74" s="14" t="s">
        <v>561</v>
      </c>
    </row>
    <row r="75" spans="1:3" x14ac:dyDescent="0.15">
      <c r="A75" s="333">
        <v>42655.628449074073</v>
      </c>
      <c r="B75" s="14" t="s">
        <v>560</v>
      </c>
      <c r="C75" s="14" t="s">
        <v>561</v>
      </c>
    </row>
    <row r="76" spans="1:3" x14ac:dyDescent="0.15">
      <c r="A76" s="333">
        <v>42655.628449074073</v>
      </c>
      <c r="B76" s="14" t="s">
        <v>1316</v>
      </c>
      <c r="C76" s="14" t="s">
        <v>561</v>
      </c>
    </row>
    <row r="77" spans="1:3" x14ac:dyDescent="0.15">
      <c r="A77" s="333">
        <v>42655.64472222222</v>
      </c>
      <c r="B77" s="14" t="s">
        <v>560</v>
      </c>
      <c r="C77" s="14" t="s">
        <v>561</v>
      </c>
    </row>
    <row r="78" spans="1:3" x14ac:dyDescent="0.15">
      <c r="A78" s="333">
        <v>42655.64472222222</v>
      </c>
      <c r="B78" s="14" t="s">
        <v>1316</v>
      </c>
      <c r="C78" s="14" t="s">
        <v>561</v>
      </c>
    </row>
    <row r="79" spans="1:3" x14ac:dyDescent="0.15">
      <c r="A79" s="333">
        <v>42656.489305555559</v>
      </c>
      <c r="B79" s="14" t="s">
        <v>560</v>
      </c>
      <c r="C79" s="14" t="s">
        <v>561</v>
      </c>
    </row>
    <row r="80" spans="1:3" x14ac:dyDescent="0.15">
      <c r="A80" s="333">
        <v>42656.489305555559</v>
      </c>
      <c r="B80" s="14" t="s">
        <v>1316</v>
      </c>
      <c r="C80" s="14" t="s">
        <v>561</v>
      </c>
    </row>
    <row r="81" spans="1:3" x14ac:dyDescent="0.15">
      <c r="A81" s="333">
        <v>42697.365416666667</v>
      </c>
      <c r="B81" s="14" t="s">
        <v>560</v>
      </c>
      <c r="C81" s="14" t="s">
        <v>561</v>
      </c>
    </row>
    <row r="82" spans="1:3" x14ac:dyDescent="0.15">
      <c r="A82" s="333">
        <v>42697.365416666667</v>
      </c>
      <c r="B82" s="14" t="s">
        <v>1316</v>
      </c>
      <c r="C82" s="14" t="s">
        <v>561</v>
      </c>
    </row>
    <row r="83" spans="1:3" x14ac:dyDescent="0.15">
      <c r="A83" s="333">
        <v>42697.643414351849</v>
      </c>
      <c r="B83" s="14" t="s">
        <v>560</v>
      </c>
      <c r="C83" s="14" t="s">
        <v>561</v>
      </c>
    </row>
    <row r="84" spans="1:3" x14ac:dyDescent="0.15">
      <c r="A84" s="333">
        <v>42697.643425925926</v>
      </c>
      <c r="B84" s="14" t="s">
        <v>1316</v>
      </c>
      <c r="C84" s="14" t="s">
        <v>561</v>
      </c>
    </row>
    <row r="85" spans="1:3" x14ac:dyDescent="0.15">
      <c r="A85" s="333">
        <v>42709.456863425927</v>
      </c>
      <c r="B85" s="14" t="s">
        <v>560</v>
      </c>
      <c r="C85" s="14" t="s">
        <v>561</v>
      </c>
    </row>
    <row r="86" spans="1:3" x14ac:dyDescent="0.15">
      <c r="A86" s="333">
        <v>42709.456863425927</v>
      </c>
      <c r="B86" s="14" t="s">
        <v>1316</v>
      </c>
      <c r="C86" s="14" t="s">
        <v>561</v>
      </c>
    </row>
    <row r="87" spans="1:3" x14ac:dyDescent="0.15">
      <c r="A87" s="333">
        <v>42709.640416666669</v>
      </c>
      <c r="B87" s="14" t="s">
        <v>560</v>
      </c>
      <c r="C87" s="14" t="s">
        <v>561</v>
      </c>
    </row>
    <row r="88" spans="1:3" x14ac:dyDescent="0.15">
      <c r="A88" s="333">
        <v>42709.640416666669</v>
      </c>
      <c r="B88" s="14" t="s">
        <v>1316</v>
      </c>
      <c r="C88" s="14" t="s">
        <v>561</v>
      </c>
    </row>
    <row r="89" spans="1:3" x14ac:dyDescent="0.15">
      <c r="A89" s="333">
        <v>42713.377974537034</v>
      </c>
      <c r="B89" s="14" t="s">
        <v>560</v>
      </c>
      <c r="C89" s="14" t="s">
        <v>561</v>
      </c>
    </row>
    <row r="90" spans="1:3" x14ac:dyDescent="0.15">
      <c r="A90" s="333">
        <v>42713.377974537034</v>
      </c>
      <c r="B90" s="14" t="s">
        <v>1316</v>
      </c>
      <c r="C90" s="14" t="s">
        <v>561</v>
      </c>
    </row>
    <row r="91" spans="1:3" x14ac:dyDescent="0.15">
      <c r="A91" s="333">
        <v>42713.637916666667</v>
      </c>
      <c r="B91" s="14" t="s">
        <v>560</v>
      </c>
      <c r="C91" s="14" t="s">
        <v>561</v>
      </c>
    </row>
    <row r="92" spans="1:3" x14ac:dyDescent="0.15">
      <c r="A92" s="333">
        <v>42713.637916666667</v>
      </c>
      <c r="B92" s="14" t="s">
        <v>1316</v>
      </c>
      <c r="C92" s="14" t="s">
        <v>561</v>
      </c>
    </row>
    <row r="93" spans="1:3" x14ac:dyDescent="0.15">
      <c r="A93" s="333">
        <v>44391.680243055554</v>
      </c>
      <c r="B93" s="14" t="s">
        <v>560</v>
      </c>
      <c r="C93" s="14" t="s">
        <v>561</v>
      </c>
    </row>
    <row r="94" spans="1:3" x14ac:dyDescent="0.15">
      <c r="A94" s="333">
        <v>44391.680254629631</v>
      </c>
      <c r="B94" s="14" t="s">
        <v>1316</v>
      </c>
      <c r="C94" s="14" t="s">
        <v>561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7" t="s">
        <v>310</v>
      </c>
      <c r="F12" s="477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8" t="s">
        <v>323</v>
      </c>
      <c r="B19" s="478"/>
      <c r="C19" s="478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670</v>
      </c>
      <c r="C2" t="s">
        <v>670</v>
      </c>
      <c r="D2" t="s">
        <v>671</v>
      </c>
    </row>
    <row r="3" spans="1:4" x14ac:dyDescent="0.15">
      <c r="A3">
        <v>2</v>
      </c>
      <c r="B3" t="s">
        <v>670</v>
      </c>
      <c r="C3" t="s">
        <v>672</v>
      </c>
      <c r="D3" t="s">
        <v>673</v>
      </c>
    </row>
    <row r="4" spans="1:4" x14ac:dyDescent="0.15">
      <c r="A4">
        <v>3</v>
      </c>
      <c r="B4" t="s">
        <v>670</v>
      </c>
      <c r="C4" t="s">
        <v>674</v>
      </c>
      <c r="D4" t="s">
        <v>675</v>
      </c>
    </row>
    <row r="5" spans="1:4" x14ac:dyDescent="0.15">
      <c r="A5">
        <v>4</v>
      </c>
      <c r="B5" t="s">
        <v>670</v>
      </c>
      <c r="C5" t="s">
        <v>676</v>
      </c>
      <c r="D5" t="s">
        <v>677</v>
      </c>
    </row>
    <row r="6" spans="1:4" x14ac:dyDescent="0.15">
      <c r="A6">
        <v>5</v>
      </c>
      <c r="B6" t="s">
        <v>670</v>
      </c>
      <c r="C6" t="s">
        <v>678</v>
      </c>
      <c r="D6" t="s">
        <v>679</v>
      </c>
    </row>
    <row r="7" spans="1:4" x14ac:dyDescent="0.15">
      <c r="A7">
        <v>6</v>
      </c>
      <c r="B7" t="s">
        <v>670</v>
      </c>
      <c r="C7" t="s">
        <v>680</v>
      </c>
      <c r="D7" t="s">
        <v>681</v>
      </c>
    </row>
    <row r="8" spans="1:4" x14ac:dyDescent="0.15">
      <c r="A8">
        <v>7</v>
      </c>
      <c r="B8" t="s">
        <v>670</v>
      </c>
      <c r="C8" t="s">
        <v>682</v>
      </c>
      <c r="D8" t="s">
        <v>683</v>
      </c>
    </row>
    <row r="9" spans="1:4" x14ac:dyDescent="0.15">
      <c r="A9">
        <v>8</v>
      </c>
      <c r="B9" t="s">
        <v>670</v>
      </c>
      <c r="C9" t="s">
        <v>684</v>
      </c>
      <c r="D9" t="s">
        <v>685</v>
      </c>
    </row>
    <row r="10" spans="1:4" x14ac:dyDescent="0.15">
      <c r="A10">
        <v>9</v>
      </c>
      <c r="B10" t="s">
        <v>670</v>
      </c>
      <c r="C10" t="s">
        <v>686</v>
      </c>
      <c r="D10" t="s">
        <v>687</v>
      </c>
    </row>
    <row r="11" spans="1:4" x14ac:dyDescent="0.15">
      <c r="A11">
        <v>10</v>
      </c>
      <c r="B11" t="s">
        <v>670</v>
      </c>
      <c r="C11" t="s">
        <v>688</v>
      </c>
      <c r="D11" t="s">
        <v>689</v>
      </c>
    </row>
    <row r="12" spans="1:4" x14ac:dyDescent="0.15">
      <c r="A12">
        <v>11</v>
      </c>
      <c r="B12" t="s">
        <v>670</v>
      </c>
      <c r="C12" t="s">
        <v>690</v>
      </c>
      <c r="D12" t="s">
        <v>691</v>
      </c>
    </row>
    <row r="13" spans="1:4" x14ac:dyDescent="0.15">
      <c r="A13">
        <v>12</v>
      </c>
      <c r="B13" t="s">
        <v>670</v>
      </c>
      <c r="C13" t="s">
        <v>692</v>
      </c>
      <c r="D13" t="s">
        <v>693</v>
      </c>
    </row>
    <row r="14" spans="1:4" x14ac:dyDescent="0.15">
      <c r="A14">
        <v>13</v>
      </c>
      <c r="B14" t="s">
        <v>694</v>
      </c>
      <c r="C14" t="s">
        <v>694</v>
      </c>
      <c r="D14" t="s">
        <v>695</v>
      </c>
    </row>
    <row r="15" spans="1:4" x14ac:dyDescent="0.15">
      <c r="A15">
        <v>14</v>
      </c>
      <c r="B15" t="s">
        <v>694</v>
      </c>
      <c r="C15" t="s">
        <v>696</v>
      </c>
      <c r="D15" t="s">
        <v>697</v>
      </c>
    </row>
    <row r="16" spans="1:4" x14ac:dyDescent="0.15">
      <c r="A16">
        <v>15</v>
      </c>
      <c r="B16" t="s">
        <v>694</v>
      </c>
      <c r="C16" t="s">
        <v>698</v>
      </c>
      <c r="D16" t="s">
        <v>699</v>
      </c>
    </row>
    <row r="17" spans="1:4" x14ac:dyDescent="0.15">
      <c r="A17">
        <v>16</v>
      </c>
      <c r="B17" t="s">
        <v>694</v>
      </c>
      <c r="C17" t="s">
        <v>700</v>
      </c>
      <c r="D17" t="s">
        <v>701</v>
      </c>
    </row>
    <row r="18" spans="1:4" x14ac:dyDescent="0.15">
      <c r="A18">
        <v>17</v>
      </c>
      <c r="B18" t="s">
        <v>694</v>
      </c>
      <c r="C18" t="s">
        <v>702</v>
      </c>
      <c r="D18" t="s">
        <v>703</v>
      </c>
    </row>
    <row r="19" spans="1:4" x14ac:dyDescent="0.15">
      <c r="A19">
        <v>18</v>
      </c>
      <c r="B19" t="s">
        <v>694</v>
      </c>
      <c r="C19" t="s">
        <v>704</v>
      </c>
      <c r="D19" t="s">
        <v>705</v>
      </c>
    </row>
    <row r="20" spans="1:4" x14ac:dyDescent="0.15">
      <c r="A20">
        <v>19</v>
      </c>
      <c r="B20" t="s">
        <v>694</v>
      </c>
      <c r="C20" t="s">
        <v>706</v>
      </c>
      <c r="D20" t="s">
        <v>707</v>
      </c>
    </row>
    <row r="21" spans="1:4" x14ac:dyDescent="0.15">
      <c r="A21">
        <v>20</v>
      </c>
      <c r="B21" t="s">
        <v>694</v>
      </c>
      <c r="C21" t="s">
        <v>708</v>
      </c>
      <c r="D21" t="s">
        <v>709</v>
      </c>
    </row>
    <row r="22" spans="1:4" x14ac:dyDescent="0.15">
      <c r="A22">
        <v>21</v>
      </c>
      <c r="B22" t="s">
        <v>694</v>
      </c>
      <c r="C22" t="s">
        <v>710</v>
      </c>
      <c r="D22" t="s">
        <v>711</v>
      </c>
    </row>
    <row r="23" spans="1:4" x14ac:dyDescent="0.15">
      <c r="A23">
        <v>22</v>
      </c>
      <c r="B23" t="s">
        <v>694</v>
      </c>
      <c r="C23" t="s">
        <v>712</v>
      </c>
      <c r="D23" t="s">
        <v>713</v>
      </c>
    </row>
    <row r="24" spans="1:4" x14ac:dyDescent="0.15">
      <c r="A24">
        <v>23</v>
      </c>
      <c r="B24" t="s">
        <v>714</v>
      </c>
      <c r="C24" t="s">
        <v>714</v>
      </c>
      <c r="D24" t="s">
        <v>715</v>
      </c>
    </row>
    <row r="25" spans="1:4" x14ac:dyDescent="0.15">
      <c r="A25">
        <v>24</v>
      </c>
      <c r="B25" t="s">
        <v>714</v>
      </c>
      <c r="C25" t="s">
        <v>716</v>
      </c>
      <c r="D25" t="s">
        <v>717</v>
      </c>
    </row>
    <row r="26" spans="1:4" x14ac:dyDescent="0.15">
      <c r="A26">
        <v>25</v>
      </c>
      <c r="B26" t="s">
        <v>714</v>
      </c>
      <c r="C26" t="s">
        <v>718</v>
      </c>
      <c r="D26" t="s">
        <v>719</v>
      </c>
    </row>
    <row r="27" spans="1:4" x14ac:dyDescent="0.15">
      <c r="A27">
        <v>26</v>
      </c>
      <c r="B27" t="s">
        <v>714</v>
      </c>
      <c r="C27" t="s">
        <v>720</v>
      </c>
      <c r="D27" t="s">
        <v>721</v>
      </c>
    </row>
    <row r="28" spans="1:4" x14ac:dyDescent="0.15">
      <c r="A28">
        <v>27</v>
      </c>
      <c r="B28" t="s">
        <v>714</v>
      </c>
      <c r="C28" t="s">
        <v>722</v>
      </c>
      <c r="D28" t="s">
        <v>723</v>
      </c>
    </row>
    <row r="29" spans="1:4" x14ac:dyDescent="0.15">
      <c r="A29">
        <v>28</v>
      </c>
      <c r="B29" t="s">
        <v>714</v>
      </c>
      <c r="C29" t="s">
        <v>724</v>
      </c>
      <c r="D29" t="s">
        <v>725</v>
      </c>
    </row>
    <row r="30" spans="1:4" x14ac:dyDescent="0.15">
      <c r="A30">
        <v>29</v>
      </c>
      <c r="B30" t="s">
        <v>714</v>
      </c>
      <c r="C30" t="s">
        <v>726</v>
      </c>
      <c r="D30" t="s">
        <v>727</v>
      </c>
    </row>
    <row r="31" spans="1:4" x14ac:dyDescent="0.15">
      <c r="A31">
        <v>30</v>
      </c>
      <c r="B31" t="s">
        <v>714</v>
      </c>
      <c r="C31" t="s">
        <v>728</v>
      </c>
      <c r="D31" t="s">
        <v>729</v>
      </c>
    </row>
    <row r="32" spans="1:4" x14ac:dyDescent="0.15">
      <c r="A32">
        <v>31</v>
      </c>
      <c r="B32" t="s">
        <v>714</v>
      </c>
      <c r="C32" t="s">
        <v>730</v>
      </c>
      <c r="D32" t="s">
        <v>731</v>
      </c>
    </row>
    <row r="33" spans="1:4" x14ac:dyDescent="0.15">
      <c r="A33">
        <v>32</v>
      </c>
      <c r="B33" t="s">
        <v>714</v>
      </c>
      <c r="C33" t="s">
        <v>732</v>
      </c>
      <c r="D33" t="s">
        <v>733</v>
      </c>
    </row>
    <row r="34" spans="1:4" x14ac:dyDescent="0.15">
      <c r="A34">
        <v>33</v>
      </c>
      <c r="B34" t="s">
        <v>714</v>
      </c>
      <c r="C34" t="s">
        <v>734</v>
      </c>
      <c r="D34" t="s">
        <v>735</v>
      </c>
    </row>
    <row r="35" spans="1:4" x14ac:dyDescent="0.15">
      <c r="A35">
        <v>34</v>
      </c>
      <c r="B35" t="s">
        <v>714</v>
      </c>
      <c r="C35" t="s">
        <v>736</v>
      </c>
      <c r="D35" t="s">
        <v>737</v>
      </c>
    </row>
    <row r="36" spans="1:4" x14ac:dyDescent="0.15">
      <c r="A36">
        <v>35</v>
      </c>
      <c r="B36" t="s">
        <v>738</v>
      </c>
      <c r="C36" t="s">
        <v>738</v>
      </c>
      <c r="D36" t="s">
        <v>739</v>
      </c>
    </row>
    <row r="37" spans="1:4" x14ac:dyDescent="0.15">
      <c r="A37">
        <v>36</v>
      </c>
      <c r="B37" t="s">
        <v>738</v>
      </c>
      <c r="C37" t="s">
        <v>740</v>
      </c>
      <c r="D37" t="s">
        <v>741</v>
      </c>
    </row>
    <row r="38" spans="1:4" x14ac:dyDescent="0.15">
      <c r="A38">
        <v>37</v>
      </c>
      <c r="B38" t="s">
        <v>738</v>
      </c>
      <c r="C38" t="s">
        <v>742</v>
      </c>
      <c r="D38" t="s">
        <v>743</v>
      </c>
    </row>
    <row r="39" spans="1:4" x14ac:dyDescent="0.15">
      <c r="A39">
        <v>38</v>
      </c>
      <c r="B39" t="s">
        <v>738</v>
      </c>
      <c r="C39" t="s">
        <v>744</v>
      </c>
      <c r="D39" t="s">
        <v>745</v>
      </c>
    </row>
    <row r="40" spans="1:4" x14ac:dyDescent="0.15">
      <c r="A40">
        <v>39</v>
      </c>
      <c r="B40" t="s">
        <v>738</v>
      </c>
      <c r="C40" t="s">
        <v>746</v>
      </c>
      <c r="D40" t="s">
        <v>747</v>
      </c>
    </row>
    <row r="41" spans="1:4" x14ac:dyDescent="0.15">
      <c r="A41">
        <v>40</v>
      </c>
      <c r="B41" t="s">
        <v>738</v>
      </c>
      <c r="C41" t="s">
        <v>748</v>
      </c>
      <c r="D41" t="s">
        <v>749</v>
      </c>
    </row>
    <row r="42" spans="1:4" x14ac:dyDescent="0.15">
      <c r="A42">
        <v>41</v>
      </c>
      <c r="B42" t="s">
        <v>738</v>
      </c>
      <c r="C42" t="s">
        <v>750</v>
      </c>
      <c r="D42" t="s">
        <v>751</v>
      </c>
    </row>
    <row r="43" spans="1:4" x14ac:dyDescent="0.15">
      <c r="A43">
        <v>42</v>
      </c>
      <c r="B43" t="s">
        <v>738</v>
      </c>
      <c r="C43" t="s">
        <v>752</v>
      </c>
      <c r="D43" t="s">
        <v>753</v>
      </c>
    </row>
    <row r="44" spans="1:4" x14ac:dyDescent="0.15">
      <c r="A44">
        <v>43</v>
      </c>
      <c r="B44" t="s">
        <v>738</v>
      </c>
      <c r="C44" t="s">
        <v>754</v>
      </c>
      <c r="D44" t="s">
        <v>755</v>
      </c>
    </row>
    <row r="45" spans="1:4" x14ac:dyDescent="0.15">
      <c r="A45">
        <v>44</v>
      </c>
      <c r="B45" t="s">
        <v>738</v>
      </c>
      <c r="C45" t="s">
        <v>756</v>
      </c>
      <c r="D45" t="s">
        <v>757</v>
      </c>
    </row>
    <row r="46" spans="1:4" x14ac:dyDescent="0.15">
      <c r="A46">
        <v>45</v>
      </c>
      <c r="B46" t="s">
        <v>758</v>
      </c>
      <c r="C46" t="s">
        <v>760</v>
      </c>
      <c r="D46" t="s">
        <v>761</v>
      </c>
    </row>
    <row r="47" spans="1:4" x14ac:dyDescent="0.15">
      <c r="A47">
        <v>46</v>
      </c>
      <c r="B47" t="s">
        <v>758</v>
      </c>
      <c r="C47" t="s">
        <v>762</v>
      </c>
      <c r="D47" t="s">
        <v>763</v>
      </c>
    </row>
    <row r="48" spans="1:4" x14ac:dyDescent="0.15">
      <c r="A48">
        <v>47</v>
      </c>
      <c r="B48" t="s">
        <v>758</v>
      </c>
      <c r="C48" t="s">
        <v>758</v>
      </c>
      <c r="D48" t="s">
        <v>759</v>
      </c>
    </row>
    <row r="49" spans="1:4" x14ac:dyDescent="0.15">
      <c r="A49">
        <v>48</v>
      </c>
      <c r="B49" t="s">
        <v>758</v>
      </c>
      <c r="C49" t="s">
        <v>764</v>
      </c>
      <c r="D49" t="s">
        <v>765</v>
      </c>
    </row>
    <row r="50" spans="1:4" x14ac:dyDescent="0.15">
      <c r="A50">
        <v>49</v>
      </c>
      <c r="B50" t="s">
        <v>758</v>
      </c>
      <c r="C50" t="s">
        <v>766</v>
      </c>
      <c r="D50" t="s">
        <v>767</v>
      </c>
    </row>
    <row r="51" spans="1:4" x14ac:dyDescent="0.15">
      <c r="A51">
        <v>50</v>
      </c>
      <c r="B51" t="s">
        <v>758</v>
      </c>
      <c r="C51" t="s">
        <v>768</v>
      </c>
      <c r="D51" t="s">
        <v>769</v>
      </c>
    </row>
    <row r="52" spans="1:4" x14ac:dyDescent="0.15">
      <c r="A52">
        <v>51</v>
      </c>
      <c r="B52" t="s">
        <v>758</v>
      </c>
      <c r="C52" t="s">
        <v>770</v>
      </c>
      <c r="D52" t="s">
        <v>771</v>
      </c>
    </row>
    <row r="53" spans="1:4" x14ac:dyDescent="0.15">
      <c r="A53">
        <v>52</v>
      </c>
      <c r="B53" t="s">
        <v>758</v>
      </c>
      <c r="C53" t="s">
        <v>772</v>
      </c>
      <c r="D53" t="s">
        <v>773</v>
      </c>
    </row>
    <row r="54" spans="1:4" x14ac:dyDescent="0.15">
      <c r="A54">
        <v>53</v>
      </c>
      <c r="B54" t="s">
        <v>758</v>
      </c>
      <c r="C54" t="s">
        <v>774</v>
      </c>
      <c r="D54" t="s">
        <v>775</v>
      </c>
    </row>
    <row r="55" spans="1:4" x14ac:dyDescent="0.15">
      <c r="A55">
        <v>54</v>
      </c>
      <c r="B55" t="s">
        <v>758</v>
      </c>
      <c r="C55" t="s">
        <v>776</v>
      </c>
      <c r="D55" t="s">
        <v>777</v>
      </c>
    </row>
    <row r="56" spans="1:4" x14ac:dyDescent="0.15">
      <c r="A56">
        <v>55</v>
      </c>
      <c r="B56" t="s">
        <v>758</v>
      </c>
      <c r="C56" t="s">
        <v>778</v>
      </c>
      <c r="D56" t="s">
        <v>779</v>
      </c>
    </row>
    <row r="57" spans="1:4" x14ac:dyDescent="0.15">
      <c r="A57">
        <v>56</v>
      </c>
      <c r="B57" t="s">
        <v>758</v>
      </c>
      <c r="C57" t="s">
        <v>780</v>
      </c>
      <c r="D57" t="s">
        <v>781</v>
      </c>
    </row>
    <row r="58" spans="1:4" x14ac:dyDescent="0.15">
      <c r="A58">
        <v>57</v>
      </c>
      <c r="B58" t="s">
        <v>758</v>
      </c>
      <c r="C58" t="s">
        <v>782</v>
      </c>
      <c r="D58" t="s">
        <v>783</v>
      </c>
    </row>
    <row r="59" spans="1:4" x14ac:dyDescent="0.15">
      <c r="A59">
        <v>58</v>
      </c>
      <c r="B59" t="s">
        <v>758</v>
      </c>
      <c r="C59" t="s">
        <v>784</v>
      </c>
      <c r="D59" t="s">
        <v>785</v>
      </c>
    </row>
    <row r="60" spans="1:4" x14ac:dyDescent="0.15">
      <c r="A60">
        <v>59</v>
      </c>
      <c r="B60" t="s">
        <v>758</v>
      </c>
      <c r="C60" t="s">
        <v>786</v>
      </c>
      <c r="D60" t="s">
        <v>787</v>
      </c>
    </row>
    <row r="61" spans="1:4" x14ac:dyDescent="0.15">
      <c r="A61">
        <v>60</v>
      </c>
      <c r="B61" t="s">
        <v>758</v>
      </c>
      <c r="C61" t="s">
        <v>788</v>
      </c>
      <c r="D61" t="s">
        <v>789</v>
      </c>
    </row>
    <row r="62" spans="1:4" x14ac:dyDescent="0.15">
      <c r="A62">
        <v>61</v>
      </c>
      <c r="B62" t="s">
        <v>758</v>
      </c>
      <c r="C62" t="s">
        <v>790</v>
      </c>
      <c r="D62" t="s">
        <v>791</v>
      </c>
    </row>
    <row r="63" spans="1:4" x14ac:dyDescent="0.15">
      <c r="A63">
        <v>62</v>
      </c>
      <c r="B63" t="s">
        <v>758</v>
      </c>
      <c r="C63" t="s">
        <v>792</v>
      </c>
      <c r="D63" t="s">
        <v>793</v>
      </c>
    </row>
    <row r="64" spans="1:4" x14ac:dyDescent="0.15">
      <c r="A64">
        <v>63</v>
      </c>
      <c r="B64" t="s">
        <v>758</v>
      </c>
      <c r="C64" t="s">
        <v>794</v>
      </c>
      <c r="D64" t="s">
        <v>795</v>
      </c>
    </row>
    <row r="65" spans="1:4" x14ac:dyDescent="0.15">
      <c r="A65">
        <v>64</v>
      </c>
      <c r="B65" t="s">
        <v>758</v>
      </c>
      <c r="C65" t="s">
        <v>796</v>
      </c>
      <c r="D65" t="s">
        <v>797</v>
      </c>
    </row>
    <row r="66" spans="1:4" x14ac:dyDescent="0.15">
      <c r="A66">
        <v>65</v>
      </c>
      <c r="B66" t="s">
        <v>798</v>
      </c>
      <c r="C66" t="s">
        <v>800</v>
      </c>
      <c r="D66" t="s">
        <v>801</v>
      </c>
    </row>
    <row r="67" spans="1:4" x14ac:dyDescent="0.15">
      <c r="A67">
        <v>66</v>
      </c>
      <c r="B67" t="s">
        <v>798</v>
      </c>
      <c r="C67" t="s">
        <v>802</v>
      </c>
      <c r="D67" t="s">
        <v>803</v>
      </c>
    </row>
    <row r="68" spans="1:4" x14ac:dyDescent="0.15">
      <c r="A68">
        <v>67</v>
      </c>
      <c r="B68" t="s">
        <v>798</v>
      </c>
      <c r="C68" t="s">
        <v>798</v>
      </c>
      <c r="D68" t="s">
        <v>799</v>
      </c>
    </row>
    <row r="69" spans="1:4" x14ac:dyDescent="0.15">
      <c r="A69">
        <v>68</v>
      </c>
      <c r="B69" t="s">
        <v>798</v>
      </c>
      <c r="C69" t="s">
        <v>804</v>
      </c>
      <c r="D69" t="s">
        <v>805</v>
      </c>
    </row>
    <row r="70" spans="1:4" x14ac:dyDescent="0.15">
      <c r="A70">
        <v>69</v>
      </c>
      <c r="B70" t="s">
        <v>798</v>
      </c>
      <c r="C70" t="s">
        <v>806</v>
      </c>
      <c r="D70" t="s">
        <v>807</v>
      </c>
    </row>
    <row r="71" spans="1:4" x14ac:dyDescent="0.15">
      <c r="A71">
        <v>70</v>
      </c>
      <c r="B71" t="s">
        <v>798</v>
      </c>
      <c r="C71" t="s">
        <v>808</v>
      </c>
      <c r="D71" t="s">
        <v>809</v>
      </c>
    </row>
    <row r="72" spans="1:4" x14ac:dyDescent="0.15">
      <c r="A72">
        <v>71</v>
      </c>
      <c r="B72" t="s">
        <v>798</v>
      </c>
      <c r="C72" t="s">
        <v>810</v>
      </c>
      <c r="D72" t="s">
        <v>811</v>
      </c>
    </row>
    <row r="73" spans="1:4" x14ac:dyDescent="0.15">
      <c r="A73">
        <v>72</v>
      </c>
      <c r="B73" t="s">
        <v>798</v>
      </c>
      <c r="C73" t="s">
        <v>812</v>
      </c>
      <c r="D73" t="s">
        <v>813</v>
      </c>
    </row>
    <row r="74" spans="1:4" x14ac:dyDescent="0.15">
      <c r="A74">
        <v>73</v>
      </c>
      <c r="B74" t="s">
        <v>798</v>
      </c>
      <c r="C74" t="s">
        <v>814</v>
      </c>
      <c r="D74" t="s">
        <v>815</v>
      </c>
    </row>
    <row r="75" spans="1:4" x14ac:dyDescent="0.15">
      <c r="A75">
        <v>74</v>
      </c>
      <c r="B75" t="s">
        <v>798</v>
      </c>
      <c r="C75" t="s">
        <v>816</v>
      </c>
      <c r="D75" t="s">
        <v>817</v>
      </c>
    </row>
    <row r="76" spans="1:4" x14ac:dyDescent="0.15">
      <c r="A76">
        <v>75</v>
      </c>
      <c r="B76" t="s">
        <v>798</v>
      </c>
      <c r="C76" t="s">
        <v>818</v>
      </c>
      <c r="D76" t="s">
        <v>819</v>
      </c>
    </row>
    <row r="77" spans="1:4" x14ac:dyDescent="0.15">
      <c r="A77">
        <v>76</v>
      </c>
      <c r="B77" t="s">
        <v>798</v>
      </c>
      <c r="C77" t="s">
        <v>820</v>
      </c>
      <c r="D77" t="s">
        <v>821</v>
      </c>
    </row>
    <row r="78" spans="1:4" x14ac:dyDescent="0.15">
      <c r="A78">
        <v>77</v>
      </c>
      <c r="B78" t="s">
        <v>798</v>
      </c>
      <c r="C78" t="s">
        <v>822</v>
      </c>
      <c r="D78" t="s">
        <v>823</v>
      </c>
    </row>
    <row r="79" spans="1:4" x14ac:dyDescent="0.15">
      <c r="A79">
        <v>78</v>
      </c>
      <c r="B79" t="s">
        <v>798</v>
      </c>
      <c r="C79" t="s">
        <v>824</v>
      </c>
      <c r="D79" t="s">
        <v>825</v>
      </c>
    </row>
    <row r="80" spans="1:4" x14ac:dyDescent="0.15">
      <c r="A80">
        <v>79</v>
      </c>
      <c r="B80" t="s">
        <v>798</v>
      </c>
      <c r="C80" t="s">
        <v>826</v>
      </c>
      <c r="D80" t="s">
        <v>827</v>
      </c>
    </row>
    <row r="81" spans="1:4" x14ac:dyDescent="0.15">
      <c r="A81">
        <v>80</v>
      </c>
      <c r="B81" t="s">
        <v>828</v>
      </c>
      <c r="C81" t="s">
        <v>830</v>
      </c>
      <c r="D81" t="s">
        <v>831</v>
      </c>
    </row>
    <row r="82" spans="1:4" x14ac:dyDescent="0.15">
      <c r="A82">
        <v>81</v>
      </c>
      <c r="B82" t="s">
        <v>828</v>
      </c>
      <c r="C82" t="s">
        <v>832</v>
      </c>
      <c r="D82" t="s">
        <v>833</v>
      </c>
    </row>
    <row r="83" spans="1:4" x14ac:dyDescent="0.15">
      <c r="A83">
        <v>82</v>
      </c>
      <c r="B83" t="s">
        <v>828</v>
      </c>
      <c r="C83" t="s">
        <v>834</v>
      </c>
      <c r="D83" t="s">
        <v>835</v>
      </c>
    </row>
    <row r="84" spans="1:4" x14ac:dyDescent="0.15">
      <c r="A84">
        <v>83</v>
      </c>
      <c r="B84" t="s">
        <v>828</v>
      </c>
      <c r="C84" t="s">
        <v>836</v>
      </c>
      <c r="D84" t="s">
        <v>837</v>
      </c>
    </row>
    <row r="85" spans="1:4" x14ac:dyDescent="0.15">
      <c r="A85">
        <v>84</v>
      </c>
      <c r="B85" t="s">
        <v>828</v>
      </c>
      <c r="C85" t="s">
        <v>828</v>
      </c>
      <c r="D85" t="s">
        <v>829</v>
      </c>
    </row>
    <row r="86" spans="1:4" x14ac:dyDescent="0.15">
      <c r="A86">
        <v>85</v>
      </c>
      <c r="B86" t="s">
        <v>828</v>
      </c>
      <c r="C86" t="s">
        <v>838</v>
      </c>
      <c r="D86" t="s">
        <v>839</v>
      </c>
    </row>
    <row r="87" spans="1:4" x14ac:dyDescent="0.15">
      <c r="A87">
        <v>86</v>
      </c>
      <c r="B87" t="s">
        <v>828</v>
      </c>
      <c r="C87" t="s">
        <v>840</v>
      </c>
      <c r="D87" t="s">
        <v>841</v>
      </c>
    </row>
    <row r="88" spans="1:4" x14ac:dyDescent="0.15">
      <c r="A88">
        <v>87</v>
      </c>
      <c r="B88" t="s">
        <v>828</v>
      </c>
      <c r="C88" t="s">
        <v>842</v>
      </c>
      <c r="D88" t="s">
        <v>843</v>
      </c>
    </row>
    <row r="89" spans="1:4" x14ac:dyDescent="0.15">
      <c r="A89">
        <v>88</v>
      </c>
      <c r="B89" t="s">
        <v>828</v>
      </c>
      <c r="C89" t="s">
        <v>844</v>
      </c>
      <c r="D89" t="s">
        <v>845</v>
      </c>
    </row>
    <row r="90" spans="1:4" x14ac:dyDescent="0.15">
      <c r="A90">
        <v>89</v>
      </c>
      <c r="B90" t="s">
        <v>828</v>
      </c>
      <c r="C90" t="s">
        <v>846</v>
      </c>
      <c r="D90" t="s">
        <v>847</v>
      </c>
    </row>
    <row r="91" spans="1:4" x14ac:dyDescent="0.15">
      <c r="A91">
        <v>90</v>
      </c>
      <c r="B91" t="s">
        <v>828</v>
      </c>
      <c r="C91" t="s">
        <v>848</v>
      </c>
      <c r="D91" t="s">
        <v>849</v>
      </c>
    </row>
    <row r="92" spans="1:4" x14ac:dyDescent="0.15">
      <c r="A92">
        <v>91</v>
      </c>
      <c r="B92" t="s">
        <v>828</v>
      </c>
      <c r="C92" t="s">
        <v>850</v>
      </c>
      <c r="D92" t="s">
        <v>851</v>
      </c>
    </row>
    <row r="93" spans="1:4" x14ac:dyDescent="0.15">
      <c r="A93">
        <v>92</v>
      </c>
      <c r="B93" t="s">
        <v>828</v>
      </c>
      <c r="C93" t="s">
        <v>852</v>
      </c>
      <c r="D93" t="s">
        <v>853</v>
      </c>
    </row>
    <row r="94" spans="1:4" x14ac:dyDescent="0.15">
      <c r="A94">
        <v>93</v>
      </c>
      <c r="B94" t="s">
        <v>828</v>
      </c>
      <c r="C94" t="s">
        <v>854</v>
      </c>
      <c r="D94" t="s">
        <v>855</v>
      </c>
    </row>
    <row r="95" spans="1:4" x14ac:dyDescent="0.15">
      <c r="A95">
        <v>94</v>
      </c>
      <c r="B95" t="s">
        <v>828</v>
      </c>
      <c r="C95" t="s">
        <v>856</v>
      </c>
      <c r="D95" t="s">
        <v>857</v>
      </c>
    </row>
    <row r="96" spans="1:4" x14ac:dyDescent="0.15">
      <c r="A96">
        <v>95</v>
      </c>
      <c r="B96" t="s">
        <v>828</v>
      </c>
      <c r="C96" t="s">
        <v>858</v>
      </c>
      <c r="D96" t="s">
        <v>859</v>
      </c>
    </row>
    <row r="97" spans="1:4" x14ac:dyDescent="0.15">
      <c r="A97">
        <v>96</v>
      </c>
      <c r="B97" t="s">
        <v>860</v>
      </c>
      <c r="C97" t="s">
        <v>860</v>
      </c>
      <c r="D97" t="s">
        <v>861</v>
      </c>
    </row>
    <row r="98" spans="1:4" x14ac:dyDescent="0.15">
      <c r="A98">
        <v>97</v>
      </c>
      <c r="B98" t="s">
        <v>862</v>
      </c>
      <c r="C98" t="s">
        <v>864</v>
      </c>
      <c r="D98" t="s">
        <v>865</v>
      </c>
    </row>
    <row r="99" spans="1:4" x14ac:dyDescent="0.15">
      <c r="A99">
        <v>98</v>
      </c>
      <c r="B99" t="s">
        <v>862</v>
      </c>
      <c r="C99" t="s">
        <v>866</v>
      </c>
      <c r="D99" t="s">
        <v>867</v>
      </c>
    </row>
    <row r="100" spans="1:4" x14ac:dyDescent="0.15">
      <c r="A100">
        <v>99</v>
      </c>
      <c r="B100" t="s">
        <v>862</v>
      </c>
      <c r="C100" t="s">
        <v>868</v>
      </c>
      <c r="D100" t="s">
        <v>869</v>
      </c>
    </row>
    <row r="101" spans="1:4" x14ac:dyDescent="0.15">
      <c r="A101">
        <v>100</v>
      </c>
      <c r="B101" t="s">
        <v>862</v>
      </c>
      <c r="C101" t="s">
        <v>870</v>
      </c>
      <c r="D101" t="s">
        <v>871</v>
      </c>
    </row>
    <row r="102" spans="1:4" x14ac:dyDescent="0.15">
      <c r="A102">
        <v>101</v>
      </c>
      <c r="B102" t="s">
        <v>862</v>
      </c>
      <c r="C102" t="s">
        <v>872</v>
      </c>
      <c r="D102" t="s">
        <v>873</v>
      </c>
    </row>
    <row r="103" spans="1:4" x14ac:dyDescent="0.15">
      <c r="A103">
        <v>102</v>
      </c>
      <c r="B103" t="s">
        <v>862</v>
      </c>
      <c r="C103" t="s">
        <v>874</v>
      </c>
      <c r="D103" t="s">
        <v>875</v>
      </c>
    </row>
    <row r="104" spans="1:4" x14ac:dyDescent="0.15">
      <c r="A104">
        <v>103</v>
      </c>
      <c r="B104" t="s">
        <v>862</v>
      </c>
      <c r="C104" t="s">
        <v>862</v>
      </c>
      <c r="D104" t="s">
        <v>863</v>
      </c>
    </row>
    <row r="105" spans="1:4" x14ac:dyDescent="0.15">
      <c r="A105">
        <v>104</v>
      </c>
      <c r="B105" t="s">
        <v>862</v>
      </c>
      <c r="C105" t="s">
        <v>876</v>
      </c>
      <c r="D105" t="s">
        <v>877</v>
      </c>
    </row>
    <row r="106" spans="1:4" x14ac:dyDescent="0.15">
      <c r="A106">
        <v>105</v>
      </c>
      <c r="B106" t="s">
        <v>862</v>
      </c>
      <c r="C106" t="s">
        <v>878</v>
      </c>
      <c r="D106" t="s">
        <v>879</v>
      </c>
    </row>
    <row r="107" spans="1:4" x14ac:dyDescent="0.15">
      <c r="A107">
        <v>106</v>
      </c>
      <c r="B107" t="s">
        <v>862</v>
      </c>
      <c r="C107" t="s">
        <v>880</v>
      </c>
      <c r="D107" t="s">
        <v>881</v>
      </c>
    </row>
    <row r="108" spans="1:4" x14ac:dyDescent="0.15">
      <c r="A108">
        <v>107</v>
      </c>
      <c r="B108" t="s">
        <v>862</v>
      </c>
      <c r="C108" t="s">
        <v>882</v>
      </c>
      <c r="D108" t="s">
        <v>883</v>
      </c>
    </row>
    <row r="109" spans="1:4" x14ac:dyDescent="0.15">
      <c r="A109">
        <v>108</v>
      </c>
      <c r="B109" t="s">
        <v>862</v>
      </c>
      <c r="C109" t="s">
        <v>884</v>
      </c>
      <c r="D109" t="s">
        <v>885</v>
      </c>
    </row>
    <row r="110" spans="1:4" x14ac:dyDescent="0.15">
      <c r="A110">
        <v>109</v>
      </c>
      <c r="B110" t="s">
        <v>862</v>
      </c>
      <c r="C110" t="s">
        <v>886</v>
      </c>
      <c r="D110" t="s">
        <v>887</v>
      </c>
    </row>
    <row r="111" spans="1:4" x14ac:dyDescent="0.15">
      <c r="A111">
        <v>110</v>
      </c>
      <c r="B111" t="s">
        <v>862</v>
      </c>
      <c r="C111" t="s">
        <v>888</v>
      </c>
      <c r="D111" t="s">
        <v>889</v>
      </c>
    </row>
    <row r="112" spans="1:4" x14ac:dyDescent="0.15">
      <c r="A112">
        <v>111</v>
      </c>
      <c r="B112" t="s">
        <v>862</v>
      </c>
      <c r="C112" t="s">
        <v>890</v>
      </c>
      <c r="D112" t="s">
        <v>891</v>
      </c>
    </row>
    <row r="113" spans="1:4" x14ac:dyDescent="0.15">
      <c r="A113">
        <v>112</v>
      </c>
      <c r="B113" t="s">
        <v>862</v>
      </c>
      <c r="C113" t="s">
        <v>892</v>
      </c>
      <c r="D113" t="s">
        <v>893</v>
      </c>
    </row>
    <row r="114" spans="1:4" x14ac:dyDescent="0.15">
      <c r="A114">
        <v>113</v>
      </c>
      <c r="B114" t="s">
        <v>862</v>
      </c>
      <c r="C114" t="s">
        <v>894</v>
      </c>
      <c r="D114" t="s">
        <v>895</v>
      </c>
    </row>
    <row r="115" spans="1:4" x14ac:dyDescent="0.15">
      <c r="A115">
        <v>114</v>
      </c>
      <c r="B115" t="s">
        <v>896</v>
      </c>
      <c r="C115" t="s">
        <v>898</v>
      </c>
      <c r="D115" t="s">
        <v>899</v>
      </c>
    </row>
    <row r="116" spans="1:4" x14ac:dyDescent="0.15">
      <c r="A116">
        <v>115</v>
      </c>
      <c r="B116" t="s">
        <v>896</v>
      </c>
      <c r="C116" t="s">
        <v>900</v>
      </c>
      <c r="D116" t="s">
        <v>901</v>
      </c>
    </row>
    <row r="117" spans="1:4" x14ac:dyDescent="0.15">
      <c r="A117">
        <v>116</v>
      </c>
      <c r="B117" t="s">
        <v>896</v>
      </c>
      <c r="C117" t="s">
        <v>902</v>
      </c>
      <c r="D117" t="s">
        <v>903</v>
      </c>
    </row>
    <row r="118" spans="1:4" x14ac:dyDescent="0.15">
      <c r="A118">
        <v>117</v>
      </c>
      <c r="B118" t="s">
        <v>896</v>
      </c>
      <c r="C118" t="s">
        <v>904</v>
      </c>
      <c r="D118" t="s">
        <v>905</v>
      </c>
    </row>
    <row r="119" spans="1:4" x14ac:dyDescent="0.15">
      <c r="A119">
        <v>118</v>
      </c>
      <c r="B119" t="s">
        <v>896</v>
      </c>
      <c r="C119" t="s">
        <v>906</v>
      </c>
      <c r="D119" t="s">
        <v>907</v>
      </c>
    </row>
    <row r="120" spans="1:4" x14ac:dyDescent="0.15">
      <c r="A120">
        <v>119</v>
      </c>
      <c r="B120" t="s">
        <v>896</v>
      </c>
      <c r="C120" t="s">
        <v>908</v>
      </c>
      <c r="D120" t="s">
        <v>909</v>
      </c>
    </row>
    <row r="121" spans="1:4" x14ac:dyDescent="0.15">
      <c r="A121">
        <v>120</v>
      </c>
      <c r="B121" t="s">
        <v>896</v>
      </c>
      <c r="C121" t="s">
        <v>896</v>
      </c>
      <c r="D121" t="s">
        <v>897</v>
      </c>
    </row>
    <row r="122" spans="1:4" x14ac:dyDescent="0.15">
      <c r="A122">
        <v>121</v>
      </c>
      <c r="B122" t="s">
        <v>896</v>
      </c>
      <c r="C122" t="s">
        <v>910</v>
      </c>
      <c r="D122" t="s">
        <v>911</v>
      </c>
    </row>
    <row r="123" spans="1:4" x14ac:dyDescent="0.15">
      <c r="A123">
        <v>122</v>
      </c>
      <c r="B123" t="s">
        <v>896</v>
      </c>
      <c r="C123" t="s">
        <v>912</v>
      </c>
      <c r="D123" t="s">
        <v>913</v>
      </c>
    </row>
    <row r="124" spans="1:4" x14ac:dyDescent="0.15">
      <c r="A124">
        <v>123</v>
      </c>
      <c r="B124" t="s">
        <v>896</v>
      </c>
      <c r="C124" t="s">
        <v>914</v>
      </c>
      <c r="D124" t="s">
        <v>915</v>
      </c>
    </row>
    <row r="125" spans="1:4" x14ac:dyDescent="0.15">
      <c r="A125">
        <v>124</v>
      </c>
      <c r="B125" t="s">
        <v>896</v>
      </c>
      <c r="C125" t="s">
        <v>916</v>
      </c>
      <c r="D125" t="s">
        <v>917</v>
      </c>
    </row>
    <row r="126" spans="1:4" x14ac:dyDescent="0.15">
      <c r="A126">
        <v>125</v>
      </c>
      <c r="B126" t="s">
        <v>896</v>
      </c>
      <c r="C126" t="s">
        <v>918</v>
      </c>
      <c r="D126" t="s">
        <v>919</v>
      </c>
    </row>
    <row r="127" spans="1:4" x14ac:dyDescent="0.15">
      <c r="A127">
        <v>126</v>
      </c>
      <c r="B127" t="s">
        <v>896</v>
      </c>
      <c r="C127" t="s">
        <v>920</v>
      </c>
      <c r="D127" t="s">
        <v>921</v>
      </c>
    </row>
    <row r="128" spans="1:4" x14ac:dyDescent="0.15">
      <c r="A128">
        <v>127</v>
      </c>
      <c r="B128" t="s">
        <v>896</v>
      </c>
      <c r="C128" t="s">
        <v>922</v>
      </c>
      <c r="D128" t="s">
        <v>923</v>
      </c>
    </row>
    <row r="129" spans="1:4" x14ac:dyDescent="0.15">
      <c r="A129">
        <v>128</v>
      </c>
      <c r="B129" t="s">
        <v>896</v>
      </c>
      <c r="C129" t="s">
        <v>924</v>
      </c>
      <c r="D129" t="s">
        <v>925</v>
      </c>
    </row>
    <row r="130" spans="1:4" x14ac:dyDescent="0.15">
      <c r="A130">
        <v>129</v>
      </c>
      <c r="B130" t="s">
        <v>896</v>
      </c>
      <c r="C130" t="s">
        <v>926</v>
      </c>
      <c r="D130" t="s">
        <v>927</v>
      </c>
    </row>
    <row r="131" spans="1:4" x14ac:dyDescent="0.15">
      <c r="A131">
        <v>130</v>
      </c>
      <c r="B131" t="s">
        <v>896</v>
      </c>
      <c r="C131" t="s">
        <v>928</v>
      </c>
      <c r="D131" t="s">
        <v>929</v>
      </c>
    </row>
    <row r="132" spans="1:4" x14ac:dyDescent="0.15">
      <c r="A132">
        <v>131</v>
      </c>
      <c r="B132" t="s">
        <v>896</v>
      </c>
      <c r="C132" t="s">
        <v>930</v>
      </c>
      <c r="D132" t="s">
        <v>931</v>
      </c>
    </row>
    <row r="133" spans="1:4" x14ac:dyDescent="0.15">
      <c r="A133">
        <v>132</v>
      </c>
      <c r="B133" t="s">
        <v>896</v>
      </c>
      <c r="C133" t="s">
        <v>932</v>
      </c>
      <c r="D133" t="s">
        <v>933</v>
      </c>
    </row>
    <row r="134" spans="1:4" x14ac:dyDescent="0.15">
      <c r="A134">
        <v>133</v>
      </c>
      <c r="B134" t="s">
        <v>896</v>
      </c>
      <c r="C134" t="s">
        <v>934</v>
      </c>
      <c r="D134" t="s">
        <v>935</v>
      </c>
    </row>
    <row r="135" spans="1:4" x14ac:dyDescent="0.15">
      <c r="A135">
        <v>134</v>
      </c>
      <c r="B135" t="s">
        <v>896</v>
      </c>
      <c r="C135" t="s">
        <v>936</v>
      </c>
      <c r="D135" t="s">
        <v>937</v>
      </c>
    </row>
    <row r="136" spans="1:4" x14ac:dyDescent="0.15">
      <c r="A136">
        <v>135</v>
      </c>
      <c r="B136" t="s">
        <v>896</v>
      </c>
      <c r="C136" t="s">
        <v>938</v>
      </c>
      <c r="D136" t="s">
        <v>939</v>
      </c>
    </row>
    <row r="137" spans="1:4" x14ac:dyDescent="0.15">
      <c r="A137">
        <v>136</v>
      </c>
      <c r="B137" t="s">
        <v>896</v>
      </c>
      <c r="C137" t="s">
        <v>940</v>
      </c>
      <c r="D137" t="s">
        <v>941</v>
      </c>
    </row>
    <row r="138" spans="1:4" x14ac:dyDescent="0.15">
      <c r="A138">
        <v>137</v>
      </c>
      <c r="B138" t="s">
        <v>942</v>
      </c>
      <c r="C138" t="s">
        <v>944</v>
      </c>
      <c r="D138" t="s">
        <v>945</v>
      </c>
    </row>
    <row r="139" spans="1:4" x14ac:dyDescent="0.15">
      <c r="A139">
        <v>138</v>
      </c>
      <c r="B139" t="s">
        <v>942</v>
      </c>
      <c r="C139" t="s">
        <v>946</v>
      </c>
      <c r="D139" t="s">
        <v>947</v>
      </c>
    </row>
    <row r="140" spans="1:4" x14ac:dyDescent="0.15">
      <c r="A140">
        <v>139</v>
      </c>
      <c r="B140" t="s">
        <v>942</v>
      </c>
      <c r="C140" t="s">
        <v>948</v>
      </c>
      <c r="D140" t="s">
        <v>949</v>
      </c>
    </row>
    <row r="141" spans="1:4" x14ac:dyDescent="0.15">
      <c r="A141">
        <v>140</v>
      </c>
      <c r="B141" t="s">
        <v>942</v>
      </c>
      <c r="C141" t="s">
        <v>950</v>
      </c>
      <c r="D141" t="s">
        <v>951</v>
      </c>
    </row>
    <row r="142" spans="1:4" x14ac:dyDescent="0.15">
      <c r="A142">
        <v>141</v>
      </c>
      <c r="B142" t="s">
        <v>942</v>
      </c>
      <c r="C142" t="s">
        <v>952</v>
      </c>
      <c r="D142" t="s">
        <v>953</v>
      </c>
    </row>
    <row r="143" spans="1:4" x14ac:dyDescent="0.15">
      <c r="A143">
        <v>142</v>
      </c>
      <c r="B143" t="s">
        <v>942</v>
      </c>
      <c r="C143" t="s">
        <v>954</v>
      </c>
      <c r="D143" t="s">
        <v>955</v>
      </c>
    </row>
    <row r="144" spans="1:4" x14ac:dyDescent="0.15">
      <c r="A144">
        <v>143</v>
      </c>
      <c r="B144" t="s">
        <v>942</v>
      </c>
      <c r="C144" t="s">
        <v>942</v>
      </c>
      <c r="D144" t="s">
        <v>943</v>
      </c>
    </row>
    <row r="145" spans="1:4" x14ac:dyDescent="0.15">
      <c r="A145">
        <v>144</v>
      </c>
      <c r="B145" t="s">
        <v>942</v>
      </c>
      <c r="C145" t="s">
        <v>770</v>
      </c>
      <c r="D145" t="s">
        <v>956</v>
      </c>
    </row>
    <row r="146" spans="1:4" x14ac:dyDescent="0.15">
      <c r="A146">
        <v>145</v>
      </c>
      <c r="B146" t="s">
        <v>942</v>
      </c>
      <c r="C146" t="s">
        <v>957</v>
      </c>
      <c r="D146" t="s">
        <v>958</v>
      </c>
    </row>
    <row r="147" spans="1:4" x14ac:dyDescent="0.15">
      <c r="A147">
        <v>146</v>
      </c>
      <c r="B147" t="s">
        <v>942</v>
      </c>
      <c r="C147" t="s">
        <v>959</v>
      </c>
      <c r="D147" t="s">
        <v>960</v>
      </c>
    </row>
    <row r="148" spans="1:4" x14ac:dyDescent="0.15">
      <c r="A148">
        <v>147</v>
      </c>
      <c r="B148" t="s">
        <v>942</v>
      </c>
      <c r="C148" t="s">
        <v>961</v>
      </c>
      <c r="D148" t="s">
        <v>962</v>
      </c>
    </row>
    <row r="149" spans="1:4" x14ac:dyDescent="0.15">
      <c r="A149">
        <v>148</v>
      </c>
      <c r="B149" t="s">
        <v>942</v>
      </c>
      <c r="C149" t="s">
        <v>963</v>
      </c>
      <c r="D149" t="s">
        <v>964</v>
      </c>
    </row>
    <row r="150" spans="1:4" x14ac:dyDescent="0.15">
      <c r="A150">
        <v>149</v>
      </c>
      <c r="B150" t="s">
        <v>942</v>
      </c>
      <c r="C150" t="s">
        <v>965</v>
      </c>
      <c r="D150" t="s">
        <v>966</v>
      </c>
    </row>
    <row r="151" spans="1:4" x14ac:dyDescent="0.15">
      <c r="A151">
        <v>150</v>
      </c>
      <c r="B151" t="s">
        <v>942</v>
      </c>
      <c r="C151" t="s">
        <v>967</v>
      </c>
      <c r="D151" t="s">
        <v>968</v>
      </c>
    </row>
    <row r="152" spans="1:4" x14ac:dyDescent="0.15">
      <c r="A152">
        <v>151</v>
      </c>
      <c r="B152" t="s">
        <v>942</v>
      </c>
      <c r="C152" t="s">
        <v>969</v>
      </c>
      <c r="D152" t="s">
        <v>970</v>
      </c>
    </row>
    <row r="153" spans="1:4" x14ac:dyDescent="0.15">
      <c r="A153">
        <v>152</v>
      </c>
      <c r="B153" t="s">
        <v>971</v>
      </c>
      <c r="C153" t="s">
        <v>973</v>
      </c>
      <c r="D153" t="s">
        <v>974</v>
      </c>
    </row>
    <row r="154" spans="1:4" x14ac:dyDescent="0.15">
      <c r="A154">
        <v>153</v>
      </c>
      <c r="B154" t="s">
        <v>971</v>
      </c>
      <c r="C154" t="s">
        <v>975</v>
      </c>
      <c r="D154" t="s">
        <v>976</v>
      </c>
    </row>
    <row r="155" spans="1:4" x14ac:dyDescent="0.15">
      <c r="A155">
        <v>154</v>
      </c>
      <c r="B155" t="s">
        <v>971</v>
      </c>
      <c r="C155" t="s">
        <v>977</v>
      </c>
      <c r="D155" t="s">
        <v>978</v>
      </c>
    </row>
    <row r="156" spans="1:4" x14ac:dyDescent="0.15">
      <c r="A156">
        <v>155</v>
      </c>
      <c r="B156" t="s">
        <v>971</v>
      </c>
      <c r="C156" t="s">
        <v>979</v>
      </c>
      <c r="D156" t="s">
        <v>980</v>
      </c>
    </row>
    <row r="157" spans="1:4" x14ac:dyDescent="0.15">
      <c r="A157">
        <v>156</v>
      </c>
      <c r="B157" t="s">
        <v>971</v>
      </c>
      <c r="C157" t="s">
        <v>981</v>
      </c>
      <c r="D157" t="s">
        <v>982</v>
      </c>
    </row>
    <row r="158" spans="1:4" x14ac:dyDescent="0.15">
      <c r="A158">
        <v>157</v>
      </c>
      <c r="B158" t="s">
        <v>971</v>
      </c>
      <c r="C158" t="s">
        <v>983</v>
      </c>
      <c r="D158" t="s">
        <v>984</v>
      </c>
    </row>
    <row r="159" spans="1:4" x14ac:dyDescent="0.15">
      <c r="A159">
        <v>158</v>
      </c>
      <c r="B159" t="s">
        <v>971</v>
      </c>
      <c r="C159" t="s">
        <v>985</v>
      </c>
      <c r="D159" t="s">
        <v>986</v>
      </c>
    </row>
    <row r="160" spans="1:4" x14ac:dyDescent="0.15">
      <c r="A160">
        <v>159</v>
      </c>
      <c r="B160" t="s">
        <v>971</v>
      </c>
      <c r="C160" t="s">
        <v>987</v>
      </c>
      <c r="D160" t="s">
        <v>988</v>
      </c>
    </row>
    <row r="161" spans="1:4" x14ac:dyDescent="0.15">
      <c r="A161">
        <v>160</v>
      </c>
      <c r="B161" t="s">
        <v>971</v>
      </c>
      <c r="C161" t="s">
        <v>989</v>
      </c>
      <c r="D161" t="s">
        <v>990</v>
      </c>
    </row>
    <row r="162" spans="1:4" x14ac:dyDescent="0.15">
      <c r="A162">
        <v>161</v>
      </c>
      <c r="B162" t="s">
        <v>971</v>
      </c>
      <c r="C162" t="s">
        <v>971</v>
      </c>
      <c r="D162" t="s">
        <v>972</v>
      </c>
    </row>
    <row r="163" spans="1:4" x14ac:dyDescent="0.15">
      <c r="A163">
        <v>162</v>
      </c>
      <c r="B163" t="s">
        <v>971</v>
      </c>
      <c r="C163" t="s">
        <v>991</v>
      </c>
      <c r="D163" t="s">
        <v>992</v>
      </c>
    </row>
    <row r="164" spans="1:4" x14ac:dyDescent="0.15">
      <c r="A164">
        <v>163</v>
      </c>
      <c r="B164" t="s">
        <v>971</v>
      </c>
      <c r="C164" t="s">
        <v>993</v>
      </c>
      <c r="D164" t="s">
        <v>994</v>
      </c>
    </row>
    <row r="165" spans="1:4" x14ac:dyDescent="0.15">
      <c r="A165">
        <v>164</v>
      </c>
      <c r="B165" t="s">
        <v>971</v>
      </c>
      <c r="C165" t="s">
        <v>995</v>
      </c>
      <c r="D165" t="s">
        <v>996</v>
      </c>
    </row>
    <row r="166" spans="1:4" x14ac:dyDescent="0.15">
      <c r="A166">
        <v>165</v>
      </c>
      <c r="B166" t="s">
        <v>971</v>
      </c>
      <c r="C166" t="s">
        <v>997</v>
      </c>
      <c r="D166" t="s">
        <v>998</v>
      </c>
    </row>
    <row r="167" spans="1:4" x14ac:dyDescent="0.15">
      <c r="A167">
        <v>166</v>
      </c>
      <c r="B167" t="s">
        <v>971</v>
      </c>
      <c r="C167" t="s">
        <v>999</v>
      </c>
      <c r="D167" t="s">
        <v>1000</v>
      </c>
    </row>
    <row r="168" spans="1:4" x14ac:dyDescent="0.15">
      <c r="A168">
        <v>167</v>
      </c>
      <c r="B168" t="s">
        <v>971</v>
      </c>
      <c r="C168" t="s">
        <v>1001</v>
      </c>
      <c r="D168" t="s">
        <v>1002</v>
      </c>
    </row>
    <row r="169" spans="1:4" x14ac:dyDescent="0.15">
      <c r="A169">
        <v>168</v>
      </c>
      <c r="B169" t="s">
        <v>971</v>
      </c>
      <c r="C169" t="s">
        <v>1003</v>
      </c>
      <c r="D169" t="s">
        <v>1004</v>
      </c>
    </row>
    <row r="170" spans="1:4" x14ac:dyDescent="0.15">
      <c r="A170">
        <v>169</v>
      </c>
      <c r="B170" t="s">
        <v>971</v>
      </c>
      <c r="C170" t="s">
        <v>1005</v>
      </c>
      <c r="D170" t="s">
        <v>1006</v>
      </c>
    </row>
    <row r="171" spans="1:4" x14ac:dyDescent="0.15">
      <c r="A171">
        <v>170</v>
      </c>
      <c r="B171" t="s">
        <v>1007</v>
      </c>
      <c r="C171" t="s">
        <v>1009</v>
      </c>
      <c r="D171" t="s">
        <v>1010</v>
      </c>
    </row>
    <row r="172" spans="1:4" x14ac:dyDescent="0.15">
      <c r="A172">
        <v>171</v>
      </c>
      <c r="B172" t="s">
        <v>1007</v>
      </c>
      <c r="C172" t="s">
        <v>1011</v>
      </c>
      <c r="D172" t="s">
        <v>1012</v>
      </c>
    </row>
    <row r="173" spans="1:4" x14ac:dyDescent="0.15">
      <c r="A173">
        <v>172</v>
      </c>
      <c r="B173" t="s">
        <v>1007</v>
      </c>
      <c r="C173" t="s">
        <v>1013</v>
      </c>
      <c r="D173" t="s">
        <v>1014</v>
      </c>
    </row>
    <row r="174" spans="1:4" x14ac:dyDescent="0.15">
      <c r="A174">
        <v>173</v>
      </c>
      <c r="B174" t="s">
        <v>1007</v>
      </c>
      <c r="C174" t="s">
        <v>748</v>
      </c>
      <c r="D174" t="s">
        <v>1015</v>
      </c>
    </row>
    <row r="175" spans="1:4" x14ac:dyDescent="0.15">
      <c r="A175">
        <v>174</v>
      </c>
      <c r="B175" t="s">
        <v>1007</v>
      </c>
      <c r="C175" t="s">
        <v>1007</v>
      </c>
      <c r="D175" t="s">
        <v>1008</v>
      </c>
    </row>
    <row r="176" spans="1:4" x14ac:dyDescent="0.15">
      <c r="A176">
        <v>175</v>
      </c>
      <c r="B176" t="s">
        <v>1007</v>
      </c>
      <c r="C176" t="s">
        <v>1016</v>
      </c>
      <c r="D176" t="s">
        <v>1017</v>
      </c>
    </row>
    <row r="177" spans="1:4" x14ac:dyDescent="0.15">
      <c r="A177">
        <v>176</v>
      </c>
      <c r="B177" t="s">
        <v>1007</v>
      </c>
      <c r="C177" t="s">
        <v>1018</v>
      </c>
      <c r="D177" t="s">
        <v>1019</v>
      </c>
    </row>
    <row r="178" spans="1:4" x14ac:dyDescent="0.15">
      <c r="A178">
        <v>177</v>
      </c>
      <c r="B178" t="s">
        <v>1007</v>
      </c>
      <c r="C178" t="s">
        <v>1020</v>
      </c>
      <c r="D178" t="s">
        <v>1021</v>
      </c>
    </row>
    <row r="179" spans="1:4" x14ac:dyDescent="0.15">
      <c r="A179">
        <v>178</v>
      </c>
      <c r="B179" t="s">
        <v>1007</v>
      </c>
      <c r="C179" t="s">
        <v>1022</v>
      </c>
      <c r="D179" t="s">
        <v>1023</v>
      </c>
    </row>
    <row r="180" spans="1:4" x14ac:dyDescent="0.15">
      <c r="A180">
        <v>179</v>
      </c>
      <c r="B180" t="s">
        <v>1024</v>
      </c>
      <c r="C180" t="s">
        <v>1026</v>
      </c>
      <c r="D180" t="s">
        <v>1027</v>
      </c>
    </row>
    <row r="181" spans="1:4" x14ac:dyDescent="0.15">
      <c r="A181">
        <v>180</v>
      </c>
      <c r="B181" t="s">
        <v>1024</v>
      </c>
      <c r="C181" t="s">
        <v>1028</v>
      </c>
      <c r="D181" t="s">
        <v>1029</v>
      </c>
    </row>
    <row r="182" spans="1:4" x14ac:dyDescent="0.15">
      <c r="A182">
        <v>181</v>
      </c>
      <c r="B182" t="s">
        <v>1024</v>
      </c>
      <c r="C182" t="s">
        <v>682</v>
      </c>
      <c r="D182" t="s">
        <v>1030</v>
      </c>
    </row>
    <row r="183" spans="1:4" x14ac:dyDescent="0.15">
      <c r="A183">
        <v>182</v>
      </c>
      <c r="B183" t="s">
        <v>1024</v>
      </c>
      <c r="C183" t="s">
        <v>1031</v>
      </c>
      <c r="D183" t="s">
        <v>1032</v>
      </c>
    </row>
    <row r="184" spans="1:4" x14ac:dyDescent="0.15">
      <c r="A184">
        <v>183</v>
      </c>
      <c r="B184" t="s">
        <v>1024</v>
      </c>
      <c r="C184" t="s">
        <v>1033</v>
      </c>
      <c r="D184" t="s">
        <v>1034</v>
      </c>
    </row>
    <row r="185" spans="1:4" x14ac:dyDescent="0.15">
      <c r="A185">
        <v>184</v>
      </c>
      <c r="B185" t="s">
        <v>1024</v>
      </c>
      <c r="C185" t="s">
        <v>1035</v>
      </c>
      <c r="D185" t="s">
        <v>1036</v>
      </c>
    </row>
    <row r="186" spans="1:4" x14ac:dyDescent="0.15">
      <c r="A186">
        <v>185</v>
      </c>
      <c r="B186" t="s">
        <v>1024</v>
      </c>
      <c r="C186" t="s">
        <v>1037</v>
      </c>
      <c r="D186" t="s">
        <v>1038</v>
      </c>
    </row>
    <row r="187" spans="1:4" x14ac:dyDescent="0.15">
      <c r="A187">
        <v>186</v>
      </c>
      <c r="B187" t="s">
        <v>1024</v>
      </c>
      <c r="C187" t="s">
        <v>1024</v>
      </c>
      <c r="D187" t="s">
        <v>1025</v>
      </c>
    </row>
    <row r="188" spans="1:4" x14ac:dyDescent="0.15">
      <c r="A188">
        <v>187</v>
      </c>
      <c r="B188" t="s">
        <v>1024</v>
      </c>
      <c r="C188" t="s">
        <v>1039</v>
      </c>
      <c r="D188" t="s">
        <v>1040</v>
      </c>
    </row>
    <row r="189" spans="1:4" x14ac:dyDescent="0.15">
      <c r="A189">
        <v>188</v>
      </c>
      <c r="B189" t="s">
        <v>1024</v>
      </c>
      <c r="C189" t="s">
        <v>1041</v>
      </c>
      <c r="D189" t="s">
        <v>1042</v>
      </c>
    </row>
    <row r="190" spans="1:4" x14ac:dyDescent="0.15">
      <c r="A190">
        <v>189</v>
      </c>
      <c r="B190" t="s">
        <v>1024</v>
      </c>
      <c r="C190" t="s">
        <v>1043</v>
      </c>
      <c r="D190" t="s">
        <v>1044</v>
      </c>
    </row>
    <row r="191" spans="1:4" x14ac:dyDescent="0.15">
      <c r="A191">
        <v>190</v>
      </c>
      <c r="B191" t="s">
        <v>1045</v>
      </c>
      <c r="C191" t="s">
        <v>1026</v>
      </c>
      <c r="D191" t="s">
        <v>1047</v>
      </c>
    </row>
    <row r="192" spans="1:4" x14ac:dyDescent="0.15">
      <c r="A192">
        <v>191</v>
      </c>
      <c r="B192" t="s">
        <v>1045</v>
      </c>
      <c r="C192" t="s">
        <v>1048</v>
      </c>
      <c r="D192" t="s">
        <v>1049</v>
      </c>
    </row>
    <row r="193" spans="1:4" x14ac:dyDescent="0.15">
      <c r="A193">
        <v>192</v>
      </c>
      <c r="B193" t="s">
        <v>1045</v>
      </c>
      <c r="C193" t="s">
        <v>1050</v>
      </c>
      <c r="D193" t="s">
        <v>1051</v>
      </c>
    </row>
    <row r="194" spans="1:4" x14ac:dyDescent="0.15">
      <c r="A194">
        <v>193</v>
      </c>
      <c r="B194" t="s">
        <v>1045</v>
      </c>
      <c r="C194" t="s">
        <v>1052</v>
      </c>
      <c r="D194" t="s">
        <v>1053</v>
      </c>
    </row>
    <row r="195" spans="1:4" x14ac:dyDescent="0.15">
      <c r="A195">
        <v>194</v>
      </c>
      <c r="B195" t="s">
        <v>1045</v>
      </c>
      <c r="C195" t="s">
        <v>1054</v>
      </c>
      <c r="D195" t="s">
        <v>1055</v>
      </c>
    </row>
    <row r="196" spans="1:4" x14ac:dyDescent="0.15">
      <c r="A196">
        <v>195</v>
      </c>
      <c r="B196" t="s">
        <v>1045</v>
      </c>
      <c r="C196" t="s">
        <v>1056</v>
      </c>
      <c r="D196" t="s">
        <v>1057</v>
      </c>
    </row>
    <row r="197" spans="1:4" x14ac:dyDescent="0.15">
      <c r="A197">
        <v>196</v>
      </c>
      <c r="B197" t="s">
        <v>1045</v>
      </c>
      <c r="C197" t="s">
        <v>1045</v>
      </c>
      <c r="D197" t="s">
        <v>1046</v>
      </c>
    </row>
    <row r="198" spans="1:4" x14ac:dyDescent="0.15">
      <c r="A198">
        <v>197</v>
      </c>
      <c r="B198" t="s">
        <v>1045</v>
      </c>
      <c r="C198" t="s">
        <v>1058</v>
      </c>
      <c r="D198" t="s">
        <v>1059</v>
      </c>
    </row>
    <row r="199" spans="1:4" x14ac:dyDescent="0.15">
      <c r="A199">
        <v>198</v>
      </c>
      <c r="B199" t="s">
        <v>1060</v>
      </c>
      <c r="C199" t="s">
        <v>1062</v>
      </c>
      <c r="D199" t="s">
        <v>1063</v>
      </c>
    </row>
    <row r="200" spans="1:4" x14ac:dyDescent="0.15">
      <c r="A200">
        <v>199</v>
      </c>
      <c r="B200" t="s">
        <v>1060</v>
      </c>
      <c r="C200" t="s">
        <v>1064</v>
      </c>
      <c r="D200" t="s">
        <v>1065</v>
      </c>
    </row>
    <row r="201" spans="1:4" x14ac:dyDescent="0.15">
      <c r="A201">
        <v>200</v>
      </c>
      <c r="B201" t="s">
        <v>1060</v>
      </c>
      <c r="C201" t="s">
        <v>1066</v>
      </c>
      <c r="D201" t="s">
        <v>1067</v>
      </c>
    </row>
    <row r="202" spans="1:4" x14ac:dyDescent="0.15">
      <c r="A202">
        <v>201</v>
      </c>
      <c r="B202" t="s">
        <v>1060</v>
      </c>
      <c r="C202" t="s">
        <v>1068</v>
      </c>
      <c r="D202" t="s">
        <v>1069</v>
      </c>
    </row>
    <row r="203" spans="1:4" x14ac:dyDescent="0.15">
      <c r="A203">
        <v>202</v>
      </c>
      <c r="B203" t="s">
        <v>1060</v>
      </c>
      <c r="C203" t="s">
        <v>1070</v>
      </c>
      <c r="D203" t="s">
        <v>1071</v>
      </c>
    </row>
    <row r="204" spans="1:4" x14ac:dyDescent="0.15">
      <c r="A204">
        <v>203</v>
      </c>
      <c r="B204" t="s">
        <v>1060</v>
      </c>
      <c r="C204" t="s">
        <v>1072</v>
      </c>
      <c r="D204" t="s">
        <v>1073</v>
      </c>
    </row>
    <row r="205" spans="1:4" x14ac:dyDescent="0.15">
      <c r="A205">
        <v>204</v>
      </c>
      <c r="B205" t="s">
        <v>1060</v>
      </c>
      <c r="C205" t="s">
        <v>1074</v>
      </c>
      <c r="D205" t="s">
        <v>1075</v>
      </c>
    </row>
    <row r="206" spans="1:4" x14ac:dyDescent="0.15">
      <c r="A206">
        <v>205</v>
      </c>
      <c r="B206" t="s">
        <v>1060</v>
      </c>
      <c r="C206" t="s">
        <v>1076</v>
      </c>
      <c r="D206" t="s">
        <v>1077</v>
      </c>
    </row>
    <row r="207" spans="1:4" x14ac:dyDescent="0.15">
      <c r="A207">
        <v>206</v>
      </c>
      <c r="B207" t="s">
        <v>1060</v>
      </c>
      <c r="C207" t="s">
        <v>806</v>
      </c>
      <c r="D207" t="s">
        <v>1078</v>
      </c>
    </row>
    <row r="208" spans="1:4" x14ac:dyDescent="0.15">
      <c r="A208">
        <v>207</v>
      </c>
      <c r="B208" t="s">
        <v>1060</v>
      </c>
      <c r="C208" t="s">
        <v>1079</v>
      </c>
      <c r="D208" t="s">
        <v>1080</v>
      </c>
    </row>
    <row r="209" spans="1:4" x14ac:dyDescent="0.15">
      <c r="A209">
        <v>208</v>
      </c>
      <c r="B209" t="s">
        <v>1060</v>
      </c>
      <c r="C209" t="s">
        <v>1081</v>
      </c>
      <c r="D209" t="s">
        <v>1082</v>
      </c>
    </row>
    <row r="210" spans="1:4" x14ac:dyDescent="0.15">
      <c r="A210">
        <v>209</v>
      </c>
      <c r="B210" t="s">
        <v>1060</v>
      </c>
      <c r="C210" t="s">
        <v>1083</v>
      </c>
      <c r="D210" t="s">
        <v>1084</v>
      </c>
    </row>
    <row r="211" spans="1:4" x14ac:dyDescent="0.15">
      <c r="A211">
        <v>210</v>
      </c>
      <c r="B211" t="s">
        <v>1060</v>
      </c>
      <c r="C211" t="s">
        <v>1085</v>
      </c>
      <c r="D211" t="s">
        <v>1086</v>
      </c>
    </row>
    <row r="212" spans="1:4" x14ac:dyDescent="0.15">
      <c r="A212">
        <v>211</v>
      </c>
      <c r="B212" t="s">
        <v>1060</v>
      </c>
      <c r="C212" t="s">
        <v>1087</v>
      </c>
      <c r="D212" t="s">
        <v>1088</v>
      </c>
    </row>
    <row r="213" spans="1:4" x14ac:dyDescent="0.15">
      <c r="A213">
        <v>212</v>
      </c>
      <c r="B213" t="s">
        <v>1060</v>
      </c>
      <c r="C213" t="s">
        <v>1089</v>
      </c>
      <c r="D213" t="s">
        <v>1090</v>
      </c>
    </row>
    <row r="214" spans="1:4" x14ac:dyDescent="0.15">
      <c r="A214">
        <v>213</v>
      </c>
      <c r="B214" t="s">
        <v>1060</v>
      </c>
      <c r="C214" t="s">
        <v>1091</v>
      </c>
      <c r="D214" t="s">
        <v>1092</v>
      </c>
    </row>
    <row r="215" spans="1:4" x14ac:dyDescent="0.15">
      <c r="A215">
        <v>214</v>
      </c>
      <c r="B215" t="s">
        <v>1060</v>
      </c>
      <c r="C215" t="s">
        <v>1093</v>
      </c>
      <c r="D215" t="s">
        <v>1094</v>
      </c>
    </row>
    <row r="216" spans="1:4" x14ac:dyDescent="0.15">
      <c r="A216">
        <v>215</v>
      </c>
      <c r="B216" t="s">
        <v>1060</v>
      </c>
      <c r="C216" t="s">
        <v>1095</v>
      </c>
      <c r="D216" t="s">
        <v>1096</v>
      </c>
    </row>
    <row r="217" spans="1:4" x14ac:dyDescent="0.15">
      <c r="A217">
        <v>216</v>
      </c>
      <c r="B217" t="s">
        <v>1060</v>
      </c>
      <c r="C217" t="s">
        <v>1097</v>
      </c>
      <c r="D217" t="s">
        <v>1098</v>
      </c>
    </row>
    <row r="218" spans="1:4" x14ac:dyDescent="0.15">
      <c r="A218">
        <v>217</v>
      </c>
      <c r="B218" t="s">
        <v>1060</v>
      </c>
      <c r="C218" t="s">
        <v>1099</v>
      </c>
      <c r="D218" t="s">
        <v>1100</v>
      </c>
    </row>
    <row r="219" spans="1:4" x14ac:dyDescent="0.15">
      <c r="A219">
        <v>218</v>
      </c>
      <c r="B219" t="s">
        <v>1060</v>
      </c>
      <c r="C219" t="s">
        <v>1060</v>
      </c>
      <c r="D219" t="s">
        <v>1061</v>
      </c>
    </row>
    <row r="220" spans="1:4" x14ac:dyDescent="0.15">
      <c r="A220">
        <v>219</v>
      </c>
      <c r="B220" t="s">
        <v>1060</v>
      </c>
      <c r="C220" t="s">
        <v>1101</v>
      </c>
      <c r="D220" t="s">
        <v>1102</v>
      </c>
    </row>
    <row r="221" spans="1:4" x14ac:dyDescent="0.15">
      <c r="A221">
        <v>220</v>
      </c>
      <c r="B221" t="s">
        <v>1060</v>
      </c>
      <c r="C221" t="s">
        <v>858</v>
      </c>
      <c r="D221" t="s">
        <v>1103</v>
      </c>
    </row>
    <row r="222" spans="1:4" x14ac:dyDescent="0.15">
      <c r="A222">
        <v>221</v>
      </c>
      <c r="B222" t="s">
        <v>1104</v>
      </c>
      <c r="C222" t="s">
        <v>1106</v>
      </c>
      <c r="D222" t="s">
        <v>1107</v>
      </c>
    </row>
    <row r="223" spans="1:4" x14ac:dyDescent="0.15">
      <c r="A223">
        <v>222</v>
      </c>
      <c r="B223" t="s">
        <v>1104</v>
      </c>
      <c r="C223" t="s">
        <v>1108</v>
      </c>
      <c r="D223" t="s">
        <v>1109</v>
      </c>
    </row>
    <row r="224" spans="1:4" x14ac:dyDescent="0.15">
      <c r="A224">
        <v>223</v>
      </c>
      <c r="B224" t="s">
        <v>1104</v>
      </c>
      <c r="C224" t="s">
        <v>1110</v>
      </c>
      <c r="D224" t="s">
        <v>1111</v>
      </c>
    </row>
    <row r="225" spans="1:4" x14ac:dyDescent="0.15">
      <c r="A225">
        <v>224</v>
      </c>
      <c r="B225" t="s">
        <v>1104</v>
      </c>
      <c r="C225" t="s">
        <v>1112</v>
      </c>
      <c r="D225" t="s">
        <v>1113</v>
      </c>
    </row>
    <row r="226" spans="1:4" x14ac:dyDescent="0.15">
      <c r="A226">
        <v>225</v>
      </c>
      <c r="B226" t="s">
        <v>1104</v>
      </c>
      <c r="C226" t="s">
        <v>1114</v>
      </c>
      <c r="D226" t="s">
        <v>1115</v>
      </c>
    </row>
    <row r="227" spans="1:4" x14ac:dyDescent="0.15">
      <c r="A227">
        <v>226</v>
      </c>
      <c r="B227" t="s">
        <v>1104</v>
      </c>
      <c r="C227" t="s">
        <v>1116</v>
      </c>
      <c r="D227" t="s">
        <v>1117</v>
      </c>
    </row>
    <row r="228" spans="1:4" x14ac:dyDescent="0.15">
      <c r="A228">
        <v>227</v>
      </c>
      <c r="B228" t="s">
        <v>1104</v>
      </c>
      <c r="C228" t="s">
        <v>1118</v>
      </c>
      <c r="D228" t="s">
        <v>1119</v>
      </c>
    </row>
    <row r="229" spans="1:4" x14ac:dyDescent="0.15">
      <c r="A229">
        <v>228</v>
      </c>
      <c r="B229" t="s">
        <v>1104</v>
      </c>
      <c r="C229" t="s">
        <v>1120</v>
      </c>
      <c r="D229" t="s">
        <v>1121</v>
      </c>
    </row>
    <row r="230" spans="1:4" x14ac:dyDescent="0.15">
      <c r="A230">
        <v>229</v>
      </c>
      <c r="B230" t="s">
        <v>1104</v>
      </c>
      <c r="C230" t="s">
        <v>1122</v>
      </c>
      <c r="D230" t="s">
        <v>1123</v>
      </c>
    </row>
    <row r="231" spans="1:4" x14ac:dyDescent="0.15">
      <c r="A231">
        <v>230</v>
      </c>
      <c r="B231" t="s">
        <v>1104</v>
      </c>
      <c r="C231" t="s">
        <v>1124</v>
      </c>
      <c r="D231" t="s">
        <v>1125</v>
      </c>
    </row>
    <row r="232" spans="1:4" x14ac:dyDescent="0.15">
      <c r="A232">
        <v>231</v>
      </c>
      <c r="B232" t="s">
        <v>1104</v>
      </c>
      <c r="C232" t="s">
        <v>1126</v>
      </c>
      <c r="D232" t="s">
        <v>1127</v>
      </c>
    </row>
    <row r="233" spans="1:4" x14ac:dyDescent="0.15">
      <c r="A233">
        <v>232</v>
      </c>
      <c r="B233" t="s">
        <v>1104</v>
      </c>
      <c r="C233" t="s">
        <v>1128</v>
      </c>
      <c r="D233" t="s">
        <v>1129</v>
      </c>
    </row>
    <row r="234" spans="1:4" x14ac:dyDescent="0.15">
      <c r="A234">
        <v>233</v>
      </c>
      <c r="B234" t="s">
        <v>1104</v>
      </c>
      <c r="C234" t="s">
        <v>1130</v>
      </c>
      <c r="D234" t="s">
        <v>1131</v>
      </c>
    </row>
    <row r="235" spans="1:4" x14ac:dyDescent="0.15">
      <c r="A235">
        <v>234</v>
      </c>
      <c r="B235" t="s">
        <v>1104</v>
      </c>
      <c r="C235" t="s">
        <v>1132</v>
      </c>
      <c r="D235" t="s">
        <v>1133</v>
      </c>
    </row>
    <row r="236" spans="1:4" x14ac:dyDescent="0.15">
      <c r="A236">
        <v>235</v>
      </c>
      <c r="B236" t="s">
        <v>1104</v>
      </c>
      <c r="C236" t="s">
        <v>1134</v>
      </c>
      <c r="D236" t="s">
        <v>1135</v>
      </c>
    </row>
    <row r="237" spans="1:4" x14ac:dyDescent="0.15">
      <c r="A237">
        <v>236</v>
      </c>
      <c r="B237" t="s">
        <v>1104</v>
      </c>
      <c r="C237" t="s">
        <v>1136</v>
      </c>
      <c r="D237" t="s">
        <v>1137</v>
      </c>
    </row>
    <row r="238" spans="1:4" x14ac:dyDescent="0.15">
      <c r="A238">
        <v>237</v>
      </c>
      <c r="B238" t="s">
        <v>1104</v>
      </c>
      <c r="C238" t="s">
        <v>1138</v>
      </c>
      <c r="D238" t="s">
        <v>1139</v>
      </c>
    </row>
    <row r="239" spans="1:4" x14ac:dyDescent="0.15">
      <c r="A239">
        <v>238</v>
      </c>
      <c r="B239" t="s">
        <v>1104</v>
      </c>
      <c r="C239" t="s">
        <v>1140</v>
      </c>
      <c r="D239" t="s">
        <v>1141</v>
      </c>
    </row>
    <row r="240" spans="1:4" x14ac:dyDescent="0.15">
      <c r="A240">
        <v>239</v>
      </c>
      <c r="B240" t="s">
        <v>1104</v>
      </c>
      <c r="C240" t="s">
        <v>1142</v>
      </c>
      <c r="D240" t="s">
        <v>1143</v>
      </c>
    </row>
    <row r="241" spans="1:4" x14ac:dyDescent="0.15">
      <c r="A241">
        <v>240</v>
      </c>
      <c r="B241" t="s">
        <v>1104</v>
      </c>
      <c r="C241" t="s">
        <v>1104</v>
      </c>
      <c r="D241" t="s">
        <v>1105</v>
      </c>
    </row>
    <row r="242" spans="1:4" x14ac:dyDescent="0.15">
      <c r="A242">
        <v>241</v>
      </c>
      <c r="B242" t="s">
        <v>1104</v>
      </c>
      <c r="C242" t="s">
        <v>1144</v>
      </c>
      <c r="D242" t="s">
        <v>1145</v>
      </c>
    </row>
    <row r="243" spans="1:4" x14ac:dyDescent="0.15">
      <c r="A243">
        <v>242</v>
      </c>
      <c r="B243" t="s">
        <v>1104</v>
      </c>
      <c r="C243" t="s">
        <v>1146</v>
      </c>
      <c r="D243" t="s">
        <v>1147</v>
      </c>
    </row>
    <row r="244" spans="1:4" x14ac:dyDescent="0.15">
      <c r="A244">
        <v>243</v>
      </c>
      <c r="B244" t="s">
        <v>1104</v>
      </c>
      <c r="C244" t="s">
        <v>1148</v>
      </c>
      <c r="D244" t="s">
        <v>1149</v>
      </c>
    </row>
    <row r="245" spans="1:4" x14ac:dyDescent="0.15">
      <c r="A245">
        <v>244</v>
      </c>
      <c r="B245" t="s">
        <v>1104</v>
      </c>
      <c r="C245" t="s">
        <v>1150</v>
      </c>
      <c r="D245" t="s">
        <v>1151</v>
      </c>
    </row>
    <row r="246" spans="1:4" x14ac:dyDescent="0.15">
      <c r="A246">
        <v>245</v>
      </c>
      <c r="B246" t="s">
        <v>1104</v>
      </c>
      <c r="C246" t="s">
        <v>1152</v>
      </c>
      <c r="D246" t="s">
        <v>1153</v>
      </c>
    </row>
    <row r="247" spans="1:4" x14ac:dyDescent="0.15">
      <c r="A247">
        <v>246</v>
      </c>
      <c r="B247" t="s">
        <v>1154</v>
      </c>
      <c r="C247" t="s">
        <v>1156</v>
      </c>
      <c r="D247" t="s">
        <v>1157</v>
      </c>
    </row>
    <row r="248" spans="1:4" x14ac:dyDescent="0.15">
      <c r="A248">
        <v>247</v>
      </c>
      <c r="B248" t="s">
        <v>1154</v>
      </c>
      <c r="C248" t="s">
        <v>1158</v>
      </c>
      <c r="D248" t="s">
        <v>1159</v>
      </c>
    </row>
    <row r="249" spans="1:4" x14ac:dyDescent="0.15">
      <c r="A249">
        <v>248</v>
      </c>
      <c r="B249" t="s">
        <v>1154</v>
      </c>
      <c r="C249" t="s">
        <v>1160</v>
      </c>
      <c r="D249" t="s">
        <v>1161</v>
      </c>
    </row>
    <row r="250" spans="1:4" x14ac:dyDescent="0.15">
      <c r="A250">
        <v>249</v>
      </c>
      <c r="B250" t="s">
        <v>1154</v>
      </c>
      <c r="C250" t="s">
        <v>698</v>
      </c>
      <c r="D250" t="s">
        <v>1162</v>
      </c>
    </row>
    <row r="251" spans="1:4" x14ac:dyDescent="0.15">
      <c r="A251">
        <v>250</v>
      </c>
      <c r="B251" t="s">
        <v>1154</v>
      </c>
      <c r="C251" t="s">
        <v>1163</v>
      </c>
      <c r="D251" t="s">
        <v>1164</v>
      </c>
    </row>
    <row r="252" spans="1:4" x14ac:dyDescent="0.15">
      <c r="A252">
        <v>251</v>
      </c>
      <c r="B252" t="s">
        <v>1154</v>
      </c>
      <c r="C252" t="s">
        <v>1165</v>
      </c>
      <c r="D252" t="s">
        <v>1166</v>
      </c>
    </row>
    <row r="253" spans="1:4" x14ac:dyDescent="0.15">
      <c r="A253">
        <v>252</v>
      </c>
      <c r="B253" t="s">
        <v>1154</v>
      </c>
      <c r="C253" t="s">
        <v>1167</v>
      </c>
      <c r="D253" t="s">
        <v>1168</v>
      </c>
    </row>
    <row r="254" spans="1:4" x14ac:dyDescent="0.15">
      <c r="A254">
        <v>253</v>
      </c>
      <c r="B254" t="s">
        <v>1154</v>
      </c>
      <c r="C254" t="s">
        <v>1169</v>
      </c>
      <c r="D254" t="s">
        <v>1170</v>
      </c>
    </row>
    <row r="255" spans="1:4" x14ac:dyDescent="0.15">
      <c r="A255">
        <v>254</v>
      </c>
      <c r="B255" t="s">
        <v>1154</v>
      </c>
      <c r="C255" t="s">
        <v>1171</v>
      </c>
      <c r="D255" t="s">
        <v>1172</v>
      </c>
    </row>
    <row r="256" spans="1:4" x14ac:dyDescent="0.15">
      <c r="A256">
        <v>255</v>
      </c>
      <c r="B256" t="s">
        <v>1154</v>
      </c>
      <c r="C256" t="s">
        <v>1173</v>
      </c>
      <c r="D256" t="s">
        <v>1174</v>
      </c>
    </row>
    <row r="257" spans="1:4" x14ac:dyDescent="0.15">
      <c r="A257">
        <v>256</v>
      </c>
      <c r="B257" t="s">
        <v>1154</v>
      </c>
      <c r="C257" t="s">
        <v>1154</v>
      </c>
      <c r="D257" t="s">
        <v>1155</v>
      </c>
    </row>
    <row r="258" spans="1:4" x14ac:dyDescent="0.15">
      <c r="A258">
        <v>257</v>
      </c>
      <c r="B258" t="s">
        <v>1154</v>
      </c>
      <c r="C258" t="s">
        <v>1175</v>
      </c>
      <c r="D258" t="s">
        <v>1176</v>
      </c>
    </row>
    <row r="259" spans="1:4" x14ac:dyDescent="0.15">
      <c r="A259">
        <v>258</v>
      </c>
      <c r="B259" t="s">
        <v>1154</v>
      </c>
      <c r="C259" t="s">
        <v>1177</v>
      </c>
      <c r="D259" t="s">
        <v>1178</v>
      </c>
    </row>
    <row r="260" spans="1:4" x14ac:dyDescent="0.15">
      <c r="A260">
        <v>259</v>
      </c>
      <c r="B260" t="s">
        <v>1154</v>
      </c>
      <c r="C260" t="s">
        <v>1179</v>
      </c>
      <c r="D260" t="s">
        <v>1180</v>
      </c>
    </row>
    <row r="261" spans="1:4" x14ac:dyDescent="0.15">
      <c r="A261">
        <v>260</v>
      </c>
      <c r="B261" t="s">
        <v>1181</v>
      </c>
      <c r="C261" t="s">
        <v>1183</v>
      </c>
      <c r="D261" t="s">
        <v>1184</v>
      </c>
    </row>
    <row r="262" spans="1:4" x14ac:dyDescent="0.15">
      <c r="A262">
        <v>261</v>
      </c>
      <c r="B262" t="s">
        <v>1181</v>
      </c>
      <c r="C262" t="s">
        <v>1185</v>
      </c>
      <c r="D262" t="s">
        <v>1186</v>
      </c>
    </row>
    <row r="263" spans="1:4" x14ac:dyDescent="0.15">
      <c r="A263">
        <v>262</v>
      </c>
      <c r="B263" t="s">
        <v>1181</v>
      </c>
      <c r="C263" t="s">
        <v>1187</v>
      </c>
      <c r="D263" t="s">
        <v>1188</v>
      </c>
    </row>
    <row r="264" spans="1:4" x14ac:dyDescent="0.15">
      <c r="A264">
        <v>263</v>
      </c>
      <c r="B264" t="s">
        <v>1181</v>
      </c>
      <c r="C264" t="s">
        <v>1189</v>
      </c>
      <c r="D264" t="s">
        <v>1190</v>
      </c>
    </row>
    <row r="265" spans="1:4" x14ac:dyDescent="0.15">
      <c r="A265">
        <v>264</v>
      </c>
      <c r="B265" t="s">
        <v>1181</v>
      </c>
      <c r="C265" t="s">
        <v>1191</v>
      </c>
      <c r="D265" t="s">
        <v>1192</v>
      </c>
    </row>
    <row r="266" spans="1:4" x14ac:dyDescent="0.15">
      <c r="A266">
        <v>265</v>
      </c>
      <c r="B266" t="s">
        <v>1181</v>
      </c>
      <c r="C266" t="s">
        <v>1193</v>
      </c>
      <c r="D266" t="s">
        <v>1194</v>
      </c>
    </row>
    <row r="267" spans="1:4" x14ac:dyDescent="0.15">
      <c r="A267">
        <v>266</v>
      </c>
      <c r="B267" t="s">
        <v>1181</v>
      </c>
      <c r="C267" t="s">
        <v>1195</v>
      </c>
      <c r="D267" t="s">
        <v>1196</v>
      </c>
    </row>
    <row r="268" spans="1:4" x14ac:dyDescent="0.15">
      <c r="A268">
        <v>267</v>
      </c>
      <c r="B268" t="s">
        <v>1181</v>
      </c>
      <c r="C268" t="s">
        <v>1197</v>
      </c>
      <c r="D268" t="s">
        <v>1198</v>
      </c>
    </row>
    <row r="269" spans="1:4" x14ac:dyDescent="0.15">
      <c r="A269">
        <v>268</v>
      </c>
      <c r="B269" t="s">
        <v>1181</v>
      </c>
      <c r="C269" t="s">
        <v>1199</v>
      </c>
      <c r="D269" t="s">
        <v>1200</v>
      </c>
    </row>
    <row r="270" spans="1:4" x14ac:dyDescent="0.15">
      <c r="A270">
        <v>269</v>
      </c>
      <c r="B270" t="s">
        <v>1181</v>
      </c>
      <c r="C270" t="s">
        <v>1201</v>
      </c>
      <c r="D270" t="s">
        <v>1202</v>
      </c>
    </row>
    <row r="271" spans="1:4" x14ac:dyDescent="0.15">
      <c r="A271">
        <v>270</v>
      </c>
      <c r="B271" t="s">
        <v>1181</v>
      </c>
      <c r="C271" t="s">
        <v>1203</v>
      </c>
      <c r="D271" t="s">
        <v>1204</v>
      </c>
    </row>
    <row r="272" spans="1:4" x14ac:dyDescent="0.15">
      <c r="A272">
        <v>271</v>
      </c>
      <c r="B272" t="s">
        <v>1181</v>
      </c>
      <c r="C272" t="s">
        <v>1205</v>
      </c>
      <c r="D272" t="s">
        <v>1206</v>
      </c>
    </row>
    <row r="273" spans="1:4" x14ac:dyDescent="0.15">
      <c r="A273">
        <v>272</v>
      </c>
      <c r="B273" t="s">
        <v>1181</v>
      </c>
      <c r="C273" t="s">
        <v>1181</v>
      </c>
      <c r="D273" t="s">
        <v>1182</v>
      </c>
    </row>
    <row r="274" spans="1:4" x14ac:dyDescent="0.15">
      <c r="A274">
        <v>273</v>
      </c>
      <c r="B274" t="s">
        <v>1181</v>
      </c>
      <c r="C274" t="s">
        <v>1207</v>
      </c>
      <c r="D274" t="s">
        <v>1208</v>
      </c>
    </row>
    <row r="275" spans="1:4" x14ac:dyDescent="0.15">
      <c r="A275">
        <v>274</v>
      </c>
      <c r="B275" t="s">
        <v>1181</v>
      </c>
      <c r="C275" t="s">
        <v>1209</v>
      </c>
      <c r="D275" t="s">
        <v>1210</v>
      </c>
    </row>
    <row r="276" spans="1:4" x14ac:dyDescent="0.15">
      <c r="A276">
        <v>275</v>
      </c>
      <c r="B276" t="s">
        <v>1211</v>
      </c>
      <c r="C276" t="s">
        <v>1213</v>
      </c>
      <c r="D276" t="s">
        <v>1214</v>
      </c>
    </row>
    <row r="277" spans="1:4" x14ac:dyDescent="0.15">
      <c r="A277">
        <v>276</v>
      </c>
      <c r="B277" t="s">
        <v>1211</v>
      </c>
      <c r="C277" t="s">
        <v>1215</v>
      </c>
      <c r="D277" t="s">
        <v>1216</v>
      </c>
    </row>
    <row r="278" spans="1:4" x14ac:dyDescent="0.15">
      <c r="A278">
        <v>277</v>
      </c>
      <c r="B278" t="s">
        <v>1211</v>
      </c>
      <c r="C278" t="s">
        <v>1217</v>
      </c>
      <c r="D278" t="s">
        <v>1218</v>
      </c>
    </row>
    <row r="279" spans="1:4" x14ac:dyDescent="0.15">
      <c r="A279">
        <v>278</v>
      </c>
      <c r="B279" t="s">
        <v>1211</v>
      </c>
      <c r="C279" t="s">
        <v>1219</v>
      </c>
      <c r="D279" t="s">
        <v>1220</v>
      </c>
    </row>
    <row r="280" spans="1:4" x14ac:dyDescent="0.15">
      <c r="A280">
        <v>279</v>
      </c>
      <c r="B280" t="s">
        <v>1211</v>
      </c>
      <c r="C280" t="s">
        <v>1221</v>
      </c>
      <c r="D280" t="s">
        <v>1222</v>
      </c>
    </row>
    <row r="281" spans="1:4" x14ac:dyDescent="0.15">
      <c r="A281">
        <v>280</v>
      </c>
      <c r="B281" t="s">
        <v>1211</v>
      </c>
      <c r="C281" t="s">
        <v>1223</v>
      </c>
      <c r="D281" t="s">
        <v>1224</v>
      </c>
    </row>
    <row r="282" spans="1:4" x14ac:dyDescent="0.15">
      <c r="A282">
        <v>281</v>
      </c>
      <c r="B282" t="s">
        <v>1211</v>
      </c>
      <c r="C282" t="s">
        <v>1225</v>
      </c>
      <c r="D282" t="s">
        <v>1226</v>
      </c>
    </row>
    <row r="283" spans="1:4" x14ac:dyDescent="0.15">
      <c r="A283">
        <v>282</v>
      </c>
      <c r="B283" t="s">
        <v>1211</v>
      </c>
      <c r="C283" t="s">
        <v>1227</v>
      </c>
      <c r="D283" t="s">
        <v>1228</v>
      </c>
    </row>
    <row r="284" spans="1:4" x14ac:dyDescent="0.15">
      <c r="A284">
        <v>283</v>
      </c>
      <c r="B284" t="s">
        <v>1211</v>
      </c>
      <c r="C284" t="s">
        <v>1229</v>
      </c>
      <c r="D284" t="s">
        <v>1230</v>
      </c>
    </row>
    <row r="285" spans="1:4" x14ac:dyDescent="0.15">
      <c r="A285">
        <v>284</v>
      </c>
      <c r="B285" t="s">
        <v>1211</v>
      </c>
      <c r="C285" t="s">
        <v>1211</v>
      </c>
      <c r="D285" t="s">
        <v>1212</v>
      </c>
    </row>
    <row r="286" spans="1:4" x14ac:dyDescent="0.15">
      <c r="A286">
        <v>285</v>
      </c>
      <c r="B286" t="s">
        <v>1211</v>
      </c>
      <c r="C286" t="s">
        <v>1231</v>
      </c>
      <c r="D286" t="s">
        <v>1232</v>
      </c>
    </row>
    <row r="287" spans="1:4" x14ac:dyDescent="0.15">
      <c r="A287">
        <v>286</v>
      </c>
      <c r="B287" t="s">
        <v>1233</v>
      </c>
      <c r="C287" t="s">
        <v>1235</v>
      </c>
      <c r="D287" t="s">
        <v>1236</v>
      </c>
    </row>
    <row r="288" spans="1:4" x14ac:dyDescent="0.15">
      <c r="A288">
        <v>287</v>
      </c>
      <c r="B288" t="s">
        <v>1233</v>
      </c>
      <c r="C288" t="s">
        <v>1237</v>
      </c>
      <c r="D288" t="s">
        <v>1238</v>
      </c>
    </row>
    <row r="289" spans="1:4" x14ac:dyDescent="0.15">
      <c r="A289">
        <v>288</v>
      </c>
      <c r="B289" t="s">
        <v>1233</v>
      </c>
      <c r="C289" t="s">
        <v>1239</v>
      </c>
      <c r="D289" t="s">
        <v>1240</v>
      </c>
    </row>
    <row r="290" spans="1:4" x14ac:dyDescent="0.15">
      <c r="A290">
        <v>289</v>
      </c>
      <c r="B290" t="s">
        <v>1233</v>
      </c>
      <c r="C290" t="s">
        <v>1241</v>
      </c>
      <c r="D290" t="s">
        <v>1242</v>
      </c>
    </row>
    <row r="291" spans="1:4" x14ac:dyDescent="0.15">
      <c r="A291">
        <v>290</v>
      </c>
      <c r="B291" t="s">
        <v>1233</v>
      </c>
      <c r="C291" t="s">
        <v>698</v>
      </c>
      <c r="D291" t="s">
        <v>1243</v>
      </c>
    </row>
    <row r="292" spans="1:4" x14ac:dyDescent="0.15">
      <c r="A292">
        <v>291</v>
      </c>
      <c r="B292" t="s">
        <v>1233</v>
      </c>
      <c r="C292" t="s">
        <v>1244</v>
      </c>
      <c r="D292" t="s">
        <v>1245</v>
      </c>
    </row>
    <row r="293" spans="1:4" x14ac:dyDescent="0.15">
      <c r="A293">
        <v>292</v>
      </c>
      <c r="B293" t="s">
        <v>1233</v>
      </c>
      <c r="C293" t="s">
        <v>1246</v>
      </c>
      <c r="D293" t="s">
        <v>1247</v>
      </c>
    </row>
    <row r="294" spans="1:4" x14ac:dyDescent="0.15">
      <c r="A294">
        <v>293</v>
      </c>
      <c r="B294" t="s">
        <v>1233</v>
      </c>
      <c r="C294" t="s">
        <v>1248</v>
      </c>
      <c r="D294" t="s">
        <v>1249</v>
      </c>
    </row>
    <row r="295" spans="1:4" x14ac:dyDescent="0.15">
      <c r="A295">
        <v>294</v>
      </c>
      <c r="B295" t="s">
        <v>1233</v>
      </c>
      <c r="C295" t="s">
        <v>1250</v>
      </c>
      <c r="D295" t="s">
        <v>1251</v>
      </c>
    </row>
    <row r="296" spans="1:4" x14ac:dyDescent="0.15">
      <c r="A296">
        <v>295</v>
      </c>
      <c r="B296" t="s">
        <v>1233</v>
      </c>
      <c r="C296" t="s">
        <v>1252</v>
      </c>
      <c r="D296" t="s">
        <v>1253</v>
      </c>
    </row>
    <row r="297" spans="1:4" x14ac:dyDescent="0.15">
      <c r="A297">
        <v>296</v>
      </c>
      <c r="B297" t="s">
        <v>1233</v>
      </c>
      <c r="C297" t="s">
        <v>1254</v>
      </c>
      <c r="D297" t="s">
        <v>1255</v>
      </c>
    </row>
    <row r="298" spans="1:4" x14ac:dyDescent="0.15">
      <c r="A298">
        <v>297</v>
      </c>
      <c r="B298" t="s">
        <v>1233</v>
      </c>
      <c r="C298" t="s">
        <v>1256</v>
      </c>
      <c r="D298" t="s">
        <v>1257</v>
      </c>
    </row>
    <row r="299" spans="1:4" x14ac:dyDescent="0.15">
      <c r="A299">
        <v>298</v>
      </c>
      <c r="B299" t="s">
        <v>1233</v>
      </c>
      <c r="C299" t="s">
        <v>1258</v>
      </c>
      <c r="D299" t="s">
        <v>1259</v>
      </c>
    </row>
    <row r="300" spans="1:4" x14ac:dyDescent="0.15">
      <c r="A300">
        <v>299</v>
      </c>
      <c r="B300" t="s">
        <v>1233</v>
      </c>
      <c r="C300" t="s">
        <v>1260</v>
      </c>
      <c r="D300" t="s">
        <v>1261</v>
      </c>
    </row>
    <row r="301" spans="1:4" x14ac:dyDescent="0.15">
      <c r="A301">
        <v>300</v>
      </c>
      <c r="B301" t="s">
        <v>1233</v>
      </c>
      <c r="C301" t="s">
        <v>1262</v>
      </c>
      <c r="D301" t="s">
        <v>1263</v>
      </c>
    </row>
    <row r="302" spans="1:4" x14ac:dyDescent="0.15">
      <c r="A302">
        <v>301</v>
      </c>
      <c r="B302" t="s">
        <v>1233</v>
      </c>
      <c r="C302" t="s">
        <v>1233</v>
      </c>
      <c r="D302" t="s">
        <v>1234</v>
      </c>
    </row>
    <row r="303" spans="1:4" x14ac:dyDescent="0.15">
      <c r="A303">
        <v>302</v>
      </c>
      <c r="B303" t="s">
        <v>1264</v>
      </c>
      <c r="C303" t="s">
        <v>1266</v>
      </c>
      <c r="D303" t="s">
        <v>1267</v>
      </c>
    </row>
    <row r="304" spans="1:4" x14ac:dyDescent="0.15">
      <c r="A304">
        <v>303</v>
      </c>
      <c r="B304" t="s">
        <v>1264</v>
      </c>
      <c r="C304" t="s">
        <v>1268</v>
      </c>
      <c r="D304" t="s">
        <v>1269</v>
      </c>
    </row>
    <row r="305" spans="1:4" x14ac:dyDescent="0.15">
      <c r="A305">
        <v>304</v>
      </c>
      <c r="B305" t="s">
        <v>1264</v>
      </c>
      <c r="C305" t="s">
        <v>766</v>
      </c>
      <c r="D305" t="s">
        <v>1270</v>
      </c>
    </row>
    <row r="306" spans="1:4" x14ac:dyDescent="0.15">
      <c r="A306">
        <v>305</v>
      </c>
      <c r="B306" t="s">
        <v>1264</v>
      </c>
      <c r="C306" t="s">
        <v>1271</v>
      </c>
      <c r="D306" t="s">
        <v>1272</v>
      </c>
    </row>
    <row r="307" spans="1:4" x14ac:dyDescent="0.15">
      <c r="A307">
        <v>306</v>
      </c>
      <c r="B307" t="s">
        <v>1264</v>
      </c>
      <c r="C307" t="s">
        <v>1273</v>
      </c>
      <c r="D307" t="s">
        <v>1274</v>
      </c>
    </row>
    <row r="308" spans="1:4" x14ac:dyDescent="0.15">
      <c r="A308">
        <v>307</v>
      </c>
      <c r="B308" t="s">
        <v>1264</v>
      </c>
      <c r="C308" t="s">
        <v>1275</v>
      </c>
      <c r="D308" t="s">
        <v>1276</v>
      </c>
    </row>
    <row r="309" spans="1:4" x14ac:dyDescent="0.15">
      <c r="A309">
        <v>308</v>
      </c>
      <c r="B309" t="s">
        <v>1264</v>
      </c>
      <c r="C309" t="s">
        <v>1277</v>
      </c>
      <c r="D309" t="s">
        <v>1278</v>
      </c>
    </row>
    <row r="310" spans="1:4" x14ac:dyDescent="0.15">
      <c r="A310">
        <v>309</v>
      </c>
      <c r="B310" t="s">
        <v>1264</v>
      </c>
      <c r="C310" t="s">
        <v>1279</v>
      </c>
      <c r="D310" t="s">
        <v>1280</v>
      </c>
    </row>
    <row r="311" spans="1:4" x14ac:dyDescent="0.15">
      <c r="A311">
        <v>310</v>
      </c>
      <c r="B311" t="s">
        <v>1264</v>
      </c>
      <c r="C311" t="s">
        <v>1056</v>
      </c>
      <c r="D311" t="s">
        <v>1281</v>
      </c>
    </row>
    <row r="312" spans="1:4" x14ac:dyDescent="0.15">
      <c r="A312">
        <v>311</v>
      </c>
      <c r="B312" t="s">
        <v>1264</v>
      </c>
      <c r="C312" t="s">
        <v>1058</v>
      </c>
      <c r="D312" t="s">
        <v>1282</v>
      </c>
    </row>
    <row r="313" spans="1:4" x14ac:dyDescent="0.15">
      <c r="A313">
        <v>312</v>
      </c>
      <c r="B313" t="s">
        <v>1264</v>
      </c>
      <c r="C313" t="s">
        <v>1283</v>
      </c>
      <c r="D313" t="s">
        <v>1284</v>
      </c>
    </row>
    <row r="314" spans="1:4" x14ac:dyDescent="0.15">
      <c r="A314">
        <v>313</v>
      </c>
      <c r="B314" t="s">
        <v>1264</v>
      </c>
      <c r="C314" t="s">
        <v>1285</v>
      </c>
      <c r="D314" t="s">
        <v>1286</v>
      </c>
    </row>
    <row r="315" spans="1:4" x14ac:dyDescent="0.15">
      <c r="A315">
        <v>314</v>
      </c>
      <c r="B315" t="s">
        <v>1264</v>
      </c>
      <c r="C315" t="s">
        <v>1287</v>
      </c>
      <c r="D315" t="s">
        <v>1288</v>
      </c>
    </row>
    <row r="316" spans="1:4" x14ac:dyDescent="0.15">
      <c r="A316">
        <v>315</v>
      </c>
      <c r="B316" t="s">
        <v>1264</v>
      </c>
      <c r="C316" t="s">
        <v>1264</v>
      </c>
      <c r="D316" t="s">
        <v>1265</v>
      </c>
    </row>
    <row r="317" spans="1:4" x14ac:dyDescent="0.15">
      <c r="A317">
        <v>316</v>
      </c>
      <c r="B317" t="s">
        <v>1264</v>
      </c>
      <c r="C317" t="s">
        <v>1289</v>
      </c>
      <c r="D317" t="s">
        <v>1290</v>
      </c>
    </row>
    <row r="318" spans="1:4" x14ac:dyDescent="0.15">
      <c r="A318">
        <v>317</v>
      </c>
      <c r="B318" t="s">
        <v>1291</v>
      </c>
      <c r="C318" t="s">
        <v>1291</v>
      </c>
      <c r="D318" t="s">
        <v>1292</v>
      </c>
    </row>
    <row r="319" spans="1:4" x14ac:dyDescent="0.15">
      <c r="A319">
        <v>318</v>
      </c>
      <c r="B319" t="s">
        <v>1293</v>
      </c>
      <c r="C319" t="s">
        <v>1293</v>
      </c>
      <c r="D319" t="s">
        <v>1294</v>
      </c>
    </row>
    <row r="320" spans="1:4" x14ac:dyDescent="0.15">
      <c r="A320">
        <v>319</v>
      </c>
      <c r="B320" t="s">
        <v>1295</v>
      </c>
      <c r="C320" t="s">
        <v>1295</v>
      </c>
      <c r="D320" t="s">
        <v>1296</v>
      </c>
    </row>
    <row r="321" spans="1:4" x14ac:dyDescent="0.15">
      <c r="A321">
        <v>320</v>
      </c>
      <c r="B321" t="s">
        <v>1297</v>
      </c>
      <c r="C321" t="s">
        <v>1297</v>
      </c>
      <c r="D321" t="s">
        <v>1298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F22" sqref="F22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8" t="s">
        <v>540</v>
      </c>
      <c r="F5" s="378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1335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331" t="s">
        <v>545</v>
      </c>
      <c r="F19" s="340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1336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641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642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580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1307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1308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1303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9" t="s">
        <v>544</v>
      </c>
      <c r="F65" s="379"/>
      <c r="G65" s="379"/>
      <c r="H65" s="379"/>
      <c r="I65" s="379"/>
      <c r="J65" s="379"/>
      <c r="K65" s="379"/>
      <c r="L65" s="379"/>
    </row>
    <row r="66" spans="1:12" ht="75" customHeight="1" x14ac:dyDescent="0.15">
      <c r="D66" s="278">
        <v>2</v>
      </c>
      <c r="E66" s="376" t="s">
        <v>527</v>
      </c>
      <c r="F66" s="376"/>
      <c r="G66" s="376"/>
      <c r="H66" s="376"/>
      <c r="I66" s="376"/>
      <c r="J66" s="376"/>
      <c r="K66" s="376"/>
      <c r="L66" s="376"/>
    </row>
    <row r="67" spans="1:12" ht="66" customHeight="1" x14ac:dyDescent="0.15">
      <c r="D67" s="278">
        <v>3</v>
      </c>
      <c r="E67" s="376" t="s">
        <v>528</v>
      </c>
      <c r="F67" s="376"/>
      <c r="G67" s="376"/>
      <c r="H67" s="376"/>
      <c r="I67" s="376"/>
      <c r="J67" s="376"/>
      <c r="K67" s="376"/>
      <c r="L67" s="376"/>
    </row>
    <row r="68" spans="1:12" ht="33" customHeight="1" x14ac:dyDescent="0.15">
      <c r="D68" s="278">
        <v>4</v>
      </c>
      <c r="E68" s="376" t="s">
        <v>529</v>
      </c>
      <c r="F68" s="376"/>
      <c r="G68" s="376"/>
      <c r="H68" s="376"/>
      <c r="I68" s="376"/>
      <c r="J68" s="376"/>
      <c r="K68" s="376"/>
      <c r="L68" s="376"/>
    </row>
    <row r="69" spans="1:12" ht="12" customHeight="1" x14ac:dyDescent="0.15">
      <c r="D69" s="278">
        <v>5</v>
      </c>
      <c r="E69" s="376" t="s">
        <v>508</v>
      </c>
      <c r="F69" s="376"/>
      <c r="G69" s="376"/>
      <c r="H69" s="376"/>
      <c r="I69" s="376"/>
      <c r="J69" s="376"/>
      <c r="K69" s="376"/>
      <c r="L69" s="376"/>
    </row>
    <row r="70" spans="1:12" ht="44.25" customHeight="1" x14ac:dyDescent="0.15">
      <c r="D70" s="278">
        <v>6</v>
      </c>
      <c r="E70" s="376" t="s">
        <v>530</v>
      </c>
      <c r="F70" s="376"/>
      <c r="G70" s="376"/>
      <c r="H70" s="376"/>
      <c r="I70" s="376"/>
      <c r="J70" s="376"/>
      <c r="K70" s="376"/>
      <c r="L70" s="376"/>
    </row>
    <row r="71" spans="1:12" ht="56.25" customHeight="1" x14ac:dyDescent="0.15">
      <c r="D71" s="278">
        <v>7</v>
      </c>
      <c r="E71" s="376" t="s">
        <v>531</v>
      </c>
      <c r="F71" s="376"/>
      <c r="G71" s="376"/>
      <c r="H71" s="376"/>
      <c r="I71" s="376"/>
      <c r="J71" s="376"/>
      <c r="K71" s="376"/>
      <c r="L71" s="376"/>
    </row>
    <row r="72" spans="1:12" s="283" customFormat="1" ht="55.9" customHeight="1" x14ac:dyDescent="0.15">
      <c r="A72" s="279"/>
      <c r="B72" s="280"/>
      <c r="C72" s="281"/>
      <c r="D72" s="282"/>
      <c r="E72" s="377" t="s">
        <v>509</v>
      </c>
      <c r="F72" s="377"/>
      <c r="G72" s="377"/>
      <c r="H72" s="377"/>
      <c r="I72" s="377"/>
      <c r="J72" s="377"/>
      <c r="K72" s="377"/>
      <c r="L72" s="377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19"/>
  <sheetViews>
    <sheetView showGridLines="0" topLeftCell="C3" zoomScaleNormal="100" workbookViewId="0">
      <selection activeCell="G40" sqref="G40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3" t="s">
        <v>436</v>
      </c>
      <c r="E4" s="393"/>
      <c r="F4" s="393"/>
      <c r="G4" s="393"/>
      <c r="H4" s="393"/>
      <c r="I4" s="393"/>
      <c r="J4" s="155"/>
      <c r="K4" s="155"/>
      <c r="L4" s="155"/>
      <c r="M4" s="155"/>
      <c r="N4" s="155"/>
    </row>
    <row r="5" spans="1:16" ht="19.5" customHeight="1" x14ac:dyDescent="0.15">
      <c r="C5" s="86"/>
      <c r="D5" s="394" t="str">
        <f>IF(org=0,"Не определено",org)</f>
        <v>ООО "Тюмень Водоканал"</v>
      </c>
      <c r="E5" s="394"/>
      <c r="F5" s="394"/>
      <c r="G5" s="394"/>
      <c r="H5" s="394"/>
      <c r="I5" s="394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1306</v>
      </c>
      <c r="D10" s="388">
        <v>1</v>
      </c>
      <c r="E10" s="389" t="s">
        <v>1104</v>
      </c>
      <c r="F10" s="167"/>
      <c r="G10" s="388">
        <v>1</v>
      </c>
      <c r="H10" s="395" t="s">
        <v>1104</v>
      </c>
      <c r="I10" s="380" t="s">
        <v>1105</v>
      </c>
      <c r="J10" s="381"/>
      <c r="K10" s="382" t="s">
        <v>1309</v>
      </c>
      <c r="L10" s="161"/>
      <c r="M10" s="102"/>
      <c r="N10" s="187"/>
      <c r="O10" s="54"/>
      <c r="P10" s="54">
        <v>51</v>
      </c>
    </row>
    <row r="11" spans="1:16" ht="15" customHeight="1" x14ac:dyDescent="0.15">
      <c r="A11" s="54"/>
      <c r="C11" s="86"/>
      <c r="D11" s="388"/>
      <c r="E11" s="390"/>
      <c r="F11" s="157"/>
      <c r="G11" s="388"/>
      <c r="H11" s="396"/>
      <c r="I11" s="380"/>
      <c r="J11" s="381"/>
      <c r="K11" s="383"/>
      <c r="L11" s="184"/>
      <c r="M11" s="384"/>
      <c r="N11" s="385"/>
      <c r="O11" s="54"/>
    </row>
    <row r="12" spans="1:16" ht="15" customHeight="1" x14ac:dyDescent="0.15">
      <c r="A12" s="54"/>
      <c r="C12" s="86"/>
      <c r="D12" s="388"/>
      <c r="E12" s="391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1306</v>
      </c>
      <c r="D13" s="388">
        <v>2</v>
      </c>
      <c r="E13" s="389" t="s">
        <v>1295</v>
      </c>
      <c r="F13" s="167"/>
      <c r="G13" s="388">
        <v>1</v>
      </c>
      <c r="H13" s="392" t="s">
        <v>1295</v>
      </c>
      <c r="I13" s="380" t="s">
        <v>1296</v>
      </c>
      <c r="J13" s="381"/>
      <c r="K13" s="382" t="s">
        <v>1309</v>
      </c>
      <c r="L13" s="161"/>
      <c r="M13" s="102"/>
      <c r="N13" s="187"/>
      <c r="O13" s="54"/>
      <c r="P13" s="54">
        <v>52</v>
      </c>
    </row>
    <row r="14" spans="1:16" ht="15" customHeight="1" x14ac:dyDescent="0.15">
      <c r="A14" s="54"/>
      <c r="C14" s="86"/>
      <c r="D14" s="388"/>
      <c r="E14" s="390"/>
      <c r="F14" s="157"/>
      <c r="G14" s="388"/>
      <c r="H14" s="392"/>
      <c r="I14" s="380"/>
      <c r="J14" s="381"/>
      <c r="K14" s="383"/>
      <c r="L14" s="184"/>
      <c r="M14" s="384"/>
      <c r="N14" s="385"/>
      <c r="O14" s="54"/>
    </row>
    <row r="15" spans="1:16" ht="15" customHeight="1" x14ac:dyDescent="0.15">
      <c r="A15" s="54"/>
      <c r="C15" s="86"/>
      <c r="D15" s="388"/>
      <c r="E15" s="391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/>
      <c r="D16" s="148"/>
      <c r="E16" s="166" t="s">
        <v>179</v>
      </c>
      <c r="F16" s="149"/>
      <c r="G16" s="149"/>
      <c r="H16" s="149"/>
      <c r="I16" s="149"/>
      <c r="J16" s="149"/>
      <c r="K16" s="150"/>
      <c r="L16" s="149"/>
      <c r="M16" s="149"/>
      <c r="N16" s="150"/>
      <c r="O16" s="188"/>
    </row>
    <row r="17" spans="1:15" ht="3" customHeight="1" x14ac:dyDescent="0.15">
      <c r="A17" s="189"/>
      <c r="N17" s="96"/>
      <c r="O17" s="54"/>
    </row>
    <row r="18" spans="1:15" x14ac:dyDescent="0.15">
      <c r="D18" s="172"/>
      <c r="E18" s="386"/>
      <c r="F18" s="386"/>
      <c r="G18" s="386"/>
      <c r="H18" s="386"/>
      <c r="I18" s="386"/>
      <c r="J18" s="386"/>
      <c r="K18" s="386"/>
      <c r="L18" s="386"/>
      <c r="M18" s="386"/>
      <c r="N18" s="386"/>
    </row>
    <row r="19" spans="1:15" ht="46.5" customHeight="1" x14ac:dyDescent="0.15">
      <c r="C19" s="289">
        <v>4</v>
      </c>
      <c r="D19" s="387" t="s">
        <v>511</v>
      </c>
      <c r="E19" s="387"/>
      <c r="F19" s="387"/>
      <c r="G19" s="387"/>
      <c r="H19" s="387"/>
      <c r="I19" s="387"/>
      <c r="J19" s="387"/>
      <c r="K19" s="387"/>
    </row>
  </sheetData>
  <sheetProtection password="FA9C" sheet="1" objects="1" scenarios="1" formatColumns="0" formatRows="0"/>
  <mergeCells count="20">
    <mergeCell ref="G13:G14"/>
    <mergeCell ref="H13:H14"/>
    <mergeCell ref="I13:I14"/>
    <mergeCell ref="J13:J14"/>
    <mergeCell ref="D4:I4"/>
    <mergeCell ref="D5:I5"/>
    <mergeCell ref="D10:D12"/>
    <mergeCell ref="E10:E12"/>
    <mergeCell ref="G10:G11"/>
    <mergeCell ref="H10:H11"/>
    <mergeCell ref="I10:I11"/>
    <mergeCell ref="J10:J11"/>
    <mergeCell ref="K10:K11"/>
    <mergeCell ref="M11:N11"/>
    <mergeCell ref="E18:N18"/>
    <mergeCell ref="D19:K19"/>
    <mergeCell ref="K13:K14"/>
    <mergeCell ref="M14:N14"/>
    <mergeCell ref="D13:D15"/>
    <mergeCell ref="E13:E15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sqref="M10 M13 K13:K14 K10:K11">
      <formula1>900</formula1>
    </dataValidation>
    <dataValidation type="decimal" allowBlank="1" showErrorMessage="1" errorTitle="Ошибка" error="Допускается ввод только действительных чисел!" sqref="N10 N13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2"/>
  <sheetViews>
    <sheetView workbookViewId="0"/>
  </sheetViews>
  <sheetFormatPr defaultRowHeight="11.25" x14ac:dyDescent="0.15"/>
  <sheetData>
    <row r="1" spans="1:1" x14ac:dyDescent="0.15">
      <c r="A1" t="s">
        <v>1104</v>
      </c>
    </row>
    <row r="2" spans="1:1" x14ac:dyDescent="0.15">
      <c r="A2" t="s">
        <v>1295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G31" sqref="G31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532</v>
      </c>
    </row>
    <row r="2" spans="1:7" hidden="1" x14ac:dyDescent="0.15"/>
    <row r="4" spans="1:7" ht="14.25" x14ac:dyDescent="0.15">
      <c r="D4" s="397" t="s">
        <v>446</v>
      </c>
      <c r="E4" s="398"/>
      <c r="F4" s="398"/>
      <c r="G4" s="399"/>
    </row>
    <row r="5" spans="1:7" ht="17.25" customHeight="1" x14ac:dyDescent="0.15">
      <c r="D5" s="400" t="str">
        <f>IF(org=0,"Не определено",org)</f>
        <v>ООО "Тюмень Водоканал"</v>
      </c>
      <c r="E5" s="401"/>
      <c r="F5" s="401"/>
      <c r="G5" s="402"/>
    </row>
    <row r="6" spans="1:7" ht="12" customHeight="1" x14ac:dyDescent="0.15">
      <c r="D6" s="403"/>
      <c r="E6" s="403"/>
      <c r="F6" s="403"/>
      <c r="G6" s="403"/>
    </row>
    <row r="7" spans="1:7" ht="33.75" hidden="1" customHeight="1" x14ac:dyDescent="0.15">
      <c r="A7" s="198"/>
      <c r="B7" s="198"/>
      <c r="C7" s="198"/>
      <c r="D7" s="245"/>
      <c r="E7" s="404" t="s">
        <v>296</v>
      </c>
      <c r="F7" s="404"/>
    </row>
    <row r="8" spans="1:7" x14ac:dyDescent="0.15">
      <c r="A8" s="198"/>
      <c r="B8" s="198"/>
      <c r="C8" s="198"/>
      <c r="D8" s="405" t="s">
        <v>44</v>
      </c>
      <c r="E8" s="406" t="s">
        <v>297</v>
      </c>
      <c r="F8" s="406" t="s">
        <v>298</v>
      </c>
      <c r="G8" s="406" t="s">
        <v>274</v>
      </c>
    </row>
    <row r="9" spans="1:7" ht="9.75" customHeight="1" x14ac:dyDescent="0.15">
      <c r="A9" s="198"/>
      <c r="B9" s="198"/>
      <c r="C9" s="198"/>
      <c r="D9" s="405"/>
      <c r="E9" s="406"/>
      <c r="F9" s="406"/>
      <c r="G9" s="406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532</v>
      </c>
      <c r="F12" s="319" t="s">
        <v>1310</v>
      </c>
      <c r="G12" s="330" t="s">
        <v>1309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0" t="s">
        <v>1309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0" t="s">
        <v>1309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1311</v>
      </c>
      <c r="G15" s="330" t="s">
        <v>1309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1312</v>
      </c>
      <c r="G16" s="330" t="s">
        <v>1309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0" t="s">
        <v>1309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1308</v>
      </c>
      <c r="G18" s="330" t="s">
        <v>1309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1304</v>
      </c>
      <c r="G19" s="330" t="s">
        <v>1309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1305</v>
      </c>
      <c r="G20" s="330" t="s">
        <v>1309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4" t="s">
        <v>1332</v>
      </c>
      <c r="G21" s="330" t="s">
        <v>1309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407">
        <v>11</v>
      </c>
      <c r="B23" s="198"/>
      <c r="C23" s="408"/>
      <c r="D23" s="318">
        <f>A23</f>
        <v>11</v>
      </c>
      <c r="E23" s="242" t="s">
        <v>396</v>
      </c>
      <c r="F23" s="171" t="s">
        <v>1313</v>
      </c>
      <c r="G23" s="330" t="s">
        <v>1333</v>
      </c>
    </row>
    <row r="24" spans="1:9" ht="25.5" customHeight="1" x14ac:dyDescent="0.15">
      <c r="A24" s="407"/>
      <c r="B24" s="198"/>
      <c r="C24" s="408"/>
      <c r="D24" s="318" t="str">
        <f>A23&amp;".1"</f>
        <v>11.1</v>
      </c>
      <c r="E24" s="227" t="s">
        <v>397</v>
      </c>
      <c r="F24" s="171" t="s">
        <v>1313</v>
      </c>
      <c r="G24" s="330" t="s">
        <v>1333</v>
      </c>
    </row>
    <row r="25" spans="1:9" ht="25.5" customHeight="1" x14ac:dyDescent="0.15">
      <c r="A25" s="407"/>
      <c r="B25" s="198"/>
      <c r="C25" s="408"/>
      <c r="D25" s="318" t="str">
        <f>A23&amp;".2"</f>
        <v>11.2</v>
      </c>
      <c r="E25" s="227" t="s">
        <v>398</v>
      </c>
      <c r="F25" s="171" t="s">
        <v>1313</v>
      </c>
      <c r="G25" s="330" t="s">
        <v>1333</v>
      </c>
    </row>
    <row r="26" spans="1:9" ht="25.5" customHeight="1" x14ac:dyDescent="0.15">
      <c r="A26" s="407"/>
      <c r="B26" s="198"/>
      <c r="C26" s="408"/>
      <c r="D26" s="318" t="str">
        <f>A23&amp;".3"</f>
        <v>11.3</v>
      </c>
      <c r="E26" s="227" t="s">
        <v>399</v>
      </c>
      <c r="F26" s="171" t="s">
        <v>1314</v>
      </c>
      <c r="G26" s="330" t="s">
        <v>1309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409">
        <v>7</v>
      </c>
      <c r="D29" s="410" t="s">
        <v>510</v>
      </c>
      <c r="E29" s="410"/>
      <c r="F29" s="410"/>
      <c r="G29" s="410"/>
      <c r="H29" s="179"/>
      <c r="I29" s="179"/>
    </row>
    <row r="30" spans="1:9" s="206" customFormat="1" ht="21.75" customHeight="1" x14ac:dyDescent="0.15">
      <c r="A30" s="203"/>
      <c r="B30" s="203"/>
      <c r="C30" s="409"/>
      <c r="D30" s="410"/>
      <c r="E30" s="410"/>
      <c r="F30" s="410"/>
      <c r="G30" s="410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29" t="s">
        <v>1315</v>
      </c>
      <c r="F32" s="327"/>
      <c r="G32" s="327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8"/>
      <c r="F34" s="328"/>
      <c r="G34" s="328"/>
    </row>
    <row r="35" spans="4:7" ht="27" customHeight="1" x14ac:dyDescent="0.15">
      <c r="D35" s="208"/>
      <c r="E35" s="328"/>
      <c r="F35" s="328"/>
      <c r="G35" s="328"/>
    </row>
  </sheetData>
  <sheetProtection password="FA9C" sheet="1" objects="1" scenarios="1" formatColumns="0" formatRows="0"/>
  <mergeCells count="12">
    <mergeCell ref="A23:A26"/>
    <mergeCell ref="C23:C26"/>
    <mergeCell ref="C29:C30"/>
    <mergeCell ref="D29:G30"/>
    <mergeCell ref="D4:G4"/>
    <mergeCell ref="D5:G5"/>
    <mergeCell ref="D6:G6"/>
    <mergeCell ref="E7:F7"/>
    <mergeCell ref="D8:D9"/>
    <mergeCell ref="E8:E9"/>
    <mergeCell ref="F8:F9"/>
    <mergeCell ref="G8:G9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L12" sqref="L12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3" t="s">
        <v>448</v>
      </c>
      <c r="E4" s="393"/>
      <c r="F4" s="393"/>
      <c r="G4" s="393"/>
      <c r="H4" s="393"/>
      <c r="I4" s="393"/>
      <c r="J4" s="393"/>
      <c r="K4" s="393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4" t="str">
        <f>IF(org=0,"Не определено",org)</f>
        <v>ООО "Тюмень Водоканал"</v>
      </c>
      <c r="E5" s="394"/>
      <c r="F5" s="394"/>
      <c r="G5" s="394"/>
      <c r="H5" s="394"/>
      <c r="I5" s="394"/>
      <c r="J5" s="394"/>
      <c r="K5" s="394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21" t="s">
        <v>44</v>
      </c>
      <c r="E7" s="417" t="s">
        <v>158</v>
      </c>
      <c r="F7" s="266" t="s">
        <v>160</v>
      </c>
      <c r="G7" s="266" t="s">
        <v>160</v>
      </c>
      <c r="H7" s="424" t="s">
        <v>44</v>
      </c>
      <c r="I7" s="425"/>
      <c r="J7" s="417" t="s">
        <v>548</v>
      </c>
      <c r="K7" s="414" t="s">
        <v>549</v>
      </c>
      <c r="L7" s="418" t="s">
        <v>415</v>
      </c>
      <c r="M7" s="430"/>
      <c r="N7" s="430"/>
      <c r="O7" s="321"/>
      <c r="P7" s="321"/>
      <c r="Q7" s="321"/>
      <c r="R7" s="321"/>
      <c r="S7" s="321"/>
      <c r="T7" s="321"/>
      <c r="U7" s="321"/>
      <c r="V7" s="322"/>
      <c r="W7" s="414" t="s">
        <v>12</v>
      </c>
    </row>
    <row r="8" spans="1:24" ht="14.25" customHeight="1" x14ac:dyDescent="0.15">
      <c r="C8" s="86"/>
      <c r="D8" s="422"/>
      <c r="E8" s="418"/>
      <c r="F8" s="266"/>
      <c r="G8" s="266"/>
      <c r="H8" s="426"/>
      <c r="I8" s="427"/>
      <c r="J8" s="418"/>
      <c r="K8" s="414"/>
      <c r="L8" s="412" t="s">
        <v>550</v>
      </c>
      <c r="M8" s="418" t="s">
        <v>551</v>
      </c>
      <c r="N8" s="412" t="s">
        <v>552</v>
      </c>
      <c r="O8" s="321"/>
      <c r="P8" s="321"/>
      <c r="Q8" s="322"/>
      <c r="R8" s="418"/>
      <c r="S8" s="419"/>
      <c r="T8" s="417"/>
      <c r="U8" s="417"/>
      <c r="V8" s="417"/>
      <c r="W8" s="415"/>
    </row>
    <row r="9" spans="1:24" ht="48.75" customHeight="1" x14ac:dyDescent="0.15">
      <c r="C9" s="86"/>
      <c r="D9" s="423"/>
      <c r="E9" s="418"/>
      <c r="F9" s="266"/>
      <c r="G9" s="266"/>
      <c r="H9" s="428"/>
      <c r="I9" s="429"/>
      <c r="J9" s="418"/>
      <c r="K9" s="414"/>
      <c r="L9" s="413"/>
      <c r="M9" s="417"/>
      <c r="N9" s="413"/>
      <c r="O9" s="276"/>
      <c r="P9" s="277"/>
      <c r="Q9" s="265"/>
      <c r="R9" s="265"/>
      <c r="S9" s="275"/>
      <c r="T9" s="265"/>
      <c r="U9" s="265"/>
      <c r="V9" s="417"/>
      <c r="W9" s="415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31" t="s">
        <v>6</v>
      </c>
      <c r="I10" s="431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8">
        <v>1</v>
      </c>
      <c r="E12" s="432"/>
      <c r="F12" s="416"/>
      <c r="G12" s="434"/>
      <c r="H12" s="235"/>
      <c r="I12" s="161" t="s">
        <v>45</v>
      </c>
      <c r="J12" s="341"/>
      <c r="K12" s="309" t="s">
        <v>1299</v>
      </c>
      <c r="L12" s="261">
        <f>668.04775+0.34+4.2355+4.42952-4.42952+5.11056+0.072+0.235+0.064+0.35+0.076+0.0628+0.1+0.046+0.015+0.145+0.1142+0.0742+0.1819+0.0827+0.26+0.1215+0.1004+0.161+0.115+0.2285+0.0892+0.0846+0.04+0.1762+0.0773+0.0651+0.427+0.198+0.326+0.086+1.3+0.221+0.1254+0.08+0.012+0.575+0.078+0.078+0.104+0.78+0.445+0.347+0.2+0.12+0.3507-0.095-1.0537+0.024+0.3356+0.68+0.70006+0.15-4.2355</f>
        <v>683.22997000000009</v>
      </c>
      <c r="M12" s="262">
        <f>64+1</f>
        <v>65</v>
      </c>
      <c r="N12" s="262">
        <v>1</v>
      </c>
      <c r="O12" s="324"/>
      <c r="P12" s="325"/>
      <c r="Q12" s="324"/>
      <c r="R12" s="323"/>
      <c r="S12" s="324"/>
      <c r="T12" s="323"/>
      <c r="U12" s="324"/>
      <c r="V12" s="323"/>
      <c r="W12" s="342" t="s">
        <v>1309</v>
      </c>
      <c r="X12" s="54"/>
    </row>
    <row r="13" spans="1:24" x14ac:dyDescent="0.15">
      <c r="A13" s="54"/>
      <c r="C13" s="86"/>
      <c r="D13" s="388"/>
      <c r="E13" s="433"/>
      <c r="F13" s="416"/>
      <c r="G13" s="435"/>
      <c r="H13" s="229"/>
      <c r="I13" s="234"/>
      <c r="J13" s="290"/>
      <c r="K13" s="290" t="s">
        <v>1302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86"/>
      <c r="E16" s="386"/>
      <c r="F16" s="386"/>
      <c r="G16" s="386"/>
      <c r="H16" s="386"/>
      <c r="I16" s="386"/>
      <c r="J16" s="386"/>
      <c r="K16" s="386"/>
      <c r="L16" s="386"/>
      <c r="M16" s="386"/>
      <c r="N16" s="386"/>
      <c r="O16" s="386"/>
      <c r="P16" s="386"/>
      <c r="Q16" s="386"/>
      <c r="R16" s="386"/>
      <c r="S16" s="386"/>
      <c r="T16" s="386"/>
      <c r="U16" s="386"/>
      <c r="V16" s="386"/>
      <c r="W16" s="386"/>
    </row>
    <row r="17" spans="1:44" ht="35.25" hidden="1" customHeight="1" x14ac:dyDescent="0.15">
      <c r="D17" s="411"/>
      <c r="E17" s="411"/>
      <c r="F17" s="411"/>
      <c r="G17" s="411"/>
      <c r="H17" s="411"/>
      <c r="I17" s="411"/>
      <c r="J17" s="411"/>
      <c r="K17" s="411"/>
      <c r="L17" s="411"/>
    </row>
    <row r="18" spans="1:44" ht="15.75" customHeight="1" x14ac:dyDescent="0.15">
      <c r="A18" s="189"/>
      <c r="C18" s="284">
        <v>8</v>
      </c>
      <c r="D18" s="387" t="s">
        <v>546</v>
      </c>
      <c r="E18" s="387"/>
      <c r="F18" s="387"/>
      <c r="G18" s="387"/>
      <c r="H18" s="387"/>
      <c r="I18" s="387"/>
      <c r="J18" s="387"/>
      <c r="K18" s="387"/>
      <c r="L18" s="387"/>
      <c r="M18" s="387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20" t="s">
        <v>547</v>
      </c>
      <c r="E19" s="420"/>
      <c r="F19" s="420"/>
      <c r="G19" s="420"/>
      <c r="H19" s="420"/>
      <c r="I19" s="420"/>
      <c r="J19" s="420"/>
      <c r="K19" s="420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5:K5"/>
    <mergeCell ref="E12:E13"/>
    <mergeCell ref="N8:N9"/>
    <mergeCell ref="M8:M9"/>
    <mergeCell ref="K7:K9"/>
    <mergeCell ref="G12:G13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17:L17"/>
    <mergeCell ref="L8:L9"/>
    <mergeCell ref="D16:W16"/>
    <mergeCell ref="W7:W9"/>
    <mergeCell ref="F12:F13"/>
    <mergeCell ref="T8:U8"/>
    <mergeCell ref="R8:S8"/>
    <mergeCell ref="V8:V9"/>
  </mergeCells>
  <dataValidations count="6">
    <dataValidation type="decimal" allowBlank="1" showErrorMessage="1" errorTitle="Ошибка" error="Допускается ввод только неотрицательных чисел!" sqref="E11:W11 S12 Q12 L12 O12 U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R12 V12 M12:N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W12 J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F21" sqref="F21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6" t="s">
        <v>555</v>
      </c>
    </row>
    <row r="5" spans="4:7" x14ac:dyDescent="0.15">
      <c r="F5" s="326" t="s">
        <v>533</v>
      </c>
    </row>
    <row r="6" spans="4:7" x14ac:dyDescent="0.15">
      <c r="F6" s="326" t="s">
        <v>534</v>
      </c>
    </row>
    <row r="7" spans="4:7" x14ac:dyDescent="0.15">
      <c r="G7" s="310"/>
    </row>
    <row r="8" spans="4:7" x14ac:dyDescent="0.15">
      <c r="D8" s="438" t="s">
        <v>572</v>
      </c>
      <c r="E8" s="438"/>
      <c r="F8" s="438"/>
      <c r="G8" s="438"/>
    </row>
    <row r="9" spans="4:7" x14ac:dyDescent="0.15">
      <c r="D9" s="438" t="str">
        <f>org</f>
        <v>ООО "Тюмень Водоканал"</v>
      </c>
      <c r="E9" s="438"/>
      <c r="F9" s="438"/>
      <c r="G9" s="438"/>
    </row>
    <row r="10" spans="4:7" x14ac:dyDescent="0.15">
      <c r="D10" s="436" t="str">
        <f>IF('Общая информация (показатели)'!J12="","",'Общая информация (показатели)'!J12)</f>
        <v/>
      </c>
      <c r="E10" s="437"/>
      <c r="F10" s="437"/>
    </row>
    <row r="11" spans="4:7" x14ac:dyDescent="0.15">
      <c r="D11" s="334"/>
      <c r="E11" s="302" t="s">
        <v>449</v>
      </c>
      <c r="F11" s="311" t="s">
        <v>298</v>
      </c>
      <c r="G11" s="335"/>
    </row>
    <row r="12" spans="4:7" ht="22.5" x14ac:dyDescent="0.15">
      <c r="D12" s="334"/>
      <c r="E12" s="315" t="s">
        <v>532</v>
      </c>
      <c r="F12" s="304" t="str">
        <f>IF(org_full="","",org_full)</f>
        <v>Общество с ограниченной ответственностью "Тюмень Водоканал"</v>
      </c>
      <c r="G12" s="336"/>
    </row>
    <row r="13" spans="4:7" ht="22.5" x14ac:dyDescent="0.15">
      <c r="D13" s="334"/>
      <c r="E13" s="315" t="s">
        <v>450</v>
      </c>
      <c r="F13" s="304" t="str">
        <f>IF(org_dir="","",org_dir)</f>
        <v>Галиуллин Мугаммир Файзуллович</v>
      </c>
      <c r="G13" s="336"/>
    </row>
    <row r="14" spans="4:7" ht="56.25" x14ac:dyDescent="0.15">
      <c r="D14" s="334"/>
      <c r="E14" s="315" t="s">
        <v>573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6"/>
    </row>
    <row r="15" spans="4:7" x14ac:dyDescent="0.15">
      <c r="D15" s="334"/>
      <c r="E15" s="315"/>
      <c r="F15" s="304"/>
      <c r="G15" s="336"/>
    </row>
    <row r="16" spans="4:7" x14ac:dyDescent="0.15">
      <c r="D16" s="334"/>
      <c r="E16" s="315"/>
      <c r="F16" s="304"/>
      <c r="G16" s="336"/>
    </row>
    <row r="17" spans="1:7" x14ac:dyDescent="0.15">
      <c r="D17" s="334"/>
      <c r="E17" s="315" t="s">
        <v>452</v>
      </c>
      <c r="F17" s="304" t="str">
        <f>IF(mail_post="","",mail_post)</f>
        <v>625007 г.Тюмень, ул.30 лет Победы, 31</v>
      </c>
      <c r="G17" s="336"/>
    </row>
    <row r="18" spans="1:7" ht="22.5" x14ac:dyDescent="0.15">
      <c r="D18" s="334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6"/>
    </row>
    <row r="19" spans="1:7" x14ac:dyDescent="0.15">
      <c r="D19" s="334"/>
      <c r="E19" s="315" t="s">
        <v>483</v>
      </c>
      <c r="F19" s="304" t="str">
        <f>IF(tel="","",tel)</f>
        <v>8 (3452) 54-09-22</v>
      </c>
      <c r="G19" s="336"/>
    </row>
    <row r="20" spans="1:7" ht="22.5" x14ac:dyDescent="0.15">
      <c r="D20" s="334"/>
      <c r="E20" s="315" t="s">
        <v>535</v>
      </c>
      <c r="F20" s="304" t="str">
        <f>IF(url="","",url)</f>
        <v>www.vodokanal.info</v>
      </c>
      <c r="G20" s="336"/>
    </row>
    <row r="21" spans="1:7" ht="23.25" customHeight="1" x14ac:dyDescent="0.15">
      <c r="D21" s="334"/>
      <c r="E21" s="315" t="s">
        <v>299</v>
      </c>
      <c r="F21" s="304" t="str">
        <f>IF(email="","",email)</f>
        <v>Office_tmn@rosvodokanal.ru</v>
      </c>
      <c r="G21" s="336"/>
    </row>
    <row r="22" spans="1:7" ht="45" x14ac:dyDescent="0.15">
      <c r="D22" s="334"/>
      <c r="E22" s="315" t="s">
        <v>536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6"/>
    </row>
    <row r="23" spans="1:7" ht="22.5" x14ac:dyDescent="0.15">
      <c r="A23" s="74" t="s">
        <v>516</v>
      </c>
      <c r="D23" s="334"/>
      <c r="E23" s="315" t="s">
        <v>574</v>
      </c>
      <c r="F23" s="308" t="str">
        <f>'Общая информация (показатели)'!K12</f>
        <v>Водоотведение, в том числе очистка сточных вод, обращение с осадком сточных вод</v>
      </c>
      <c r="G23" s="337"/>
    </row>
    <row r="24" spans="1:7" ht="22.5" x14ac:dyDescent="0.15">
      <c r="A24" s="74" t="s">
        <v>517</v>
      </c>
      <c r="D24" s="334"/>
      <c r="E24" s="315" t="s">
        <v>575</v>
      </c>
      <c r="F24" s="306">
        <f>'Общая информация (показатели)'!L12</f>
        <v>683.22997000000009</v>
      </c>
      <c r="G24" s="338"/>
    </row>
    <row r="25" spans="1:7" x14ac:dyDescent="0.15">
      <c r="A25" s="74" t="s">
        <v>518</v>
      </c>
      <c r="D25" s="334"/>
      <c r="E25" s="315" t="s">
        <v>551</v>
      </c>
      <c r="F25" s="307">
        <f>'Общая информация (показатели)'!M12</f>
        <v>65</v>
      </c>
      <c r="G25" s="338"/>
    </row>
    <row r="26" spans="1:7" x14ac:dyDescent="0.15">
      <c r="A26" s="74" t="s">
        <v>519</v>
      </c>
      <c r="D26" s="334"/>
      <c r="E26" s="315" t="s">
        <v>552</v>
      </c>
      <c r="F26" s="307">
        <f>'Общая информация (показатели)'!N12</f>
        <v>1</v>
      </c>
      <c r="G26" s="338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3.1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2021-07-14T11:20:00Z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JKH.OPEN.INFO.ORG.VO.6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