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xlsBook" defaultThemeVersion="124226"/>
  <bookViews>
    <workbookView xWindow="-75" yWindow="4095" windowWidth="15225" windowHeight="2550" tabRatio="861" firstSheet="1" activeTab="3"/>
  </bookViews>
  <sheets>
    <sheet name="modList02" sheetId="545" state="veryHidden" r:id="rId1"/>
    <sheet name="Инструкция" sheetId="525" r:id="rId2"/>
    <sheet name="Лог обновления" sheetId="429" state="veryHidden" r:id="rId3"/>
    <sheet name="Титульный" sheetId="437" r:id="rId4"/>
    <sheet name="Список МО" sheetId="497" r:id="rId5"/>
    <sheet name="MR_LIST" sheetId="540" state="veryHidden" r:id="rId6"/>
    <sheet name="Общая информация" sheetId="534" r:id="rId7"/>
    <sheet name="Общая информация (показатели)" sheetId="532" r:id="rId8"/>
    <sheet name="Форма 1.1" sheetId="541" r:id="rId9"/>
    <sheet name="Форма 0.1" sheetId="542" state="veryHidden" r:id="rId10"/>
    <sheet name="Уведомление" sheetId="515" r:id="rId11"/>
    <sheet name="Сведения об изменении" sheetId="537" r:id="rId12"/>
    <sheet name="Комментарии" sheetId="431" r:id="rId13"/>
    <sheet name="Проверка" sheetId="432" r:id="rId14"/>
    <sheet name="REESTR_VT" sheetId="543" state="veryHidden" r:id="rId15"/>
    <sheet name="REESTR_VED" sheetId="544" state="veryHidden" r:id="rId16"/>
    <sheet name="modfrmReestrObj" sheetId="539" state="veryHidden" r:id="rId17"/>
    <sheet name="modProv" sheetId="531" state="veryHidden" r:id="rId18"/>
    <sheet name="AllSheetsInThisWorkbook" sheetId="389" state="veryHidden" r:id="rId19"/>
    <sheet name="TEHSHEET" sheetId="205" state="veryHidden" r:id="rId20"/>
    <sheet name="et_union_hor" sheetId="471" state="veryHidden" r:id="rId21"/>
    <sheet name="et_union_vert" sheetId="521" state="veryHidden" r:id="rId22"/>
    <sheet name="modInfo" sheetId="513" state="veryHidden" r:id="rId23"/>
    <sheet name="modReestr" sheetId="433" state="veryHidden" r:id="rId24"/>
    <sheet name="modfrmReestr" sheetId="434" state="veryHidden" r:id="rId25"/>
    <sheet name="modUpdTemplMain" sheetId="424" state="veryHidden" r:id="rId26"/>
    <sheet name="REESTR_ORG" sheetId="390" state="veryHidden" r:id="rId27"/>
    <sheet name="modClassifierValidate" sheetId="400" state="veryHidden" r:id="rId28"/>
    <sheet name="modHyp" sheetId="398" state="veryHidden" r:id="rId29"/>
    <sheet name="modList00" sheetId="498" state="veryHidden" r:id="rId30"/>
    <sheet name="modList01" sheetId="500" state="veryHidden" r:id="rId31"/>
    <sheet name="modList03" sheetId="516" state="veryHidden" r:id="rId32"/>
    <sheet name="modList04" sheetId="535" state="veryHidden" r:id="rId33"/>
    <sheet name="modList05" sheetId="538" state="veryHidden" r:id="rId34"/>
    <sheet name="modfrmRezimChoose" sheetId="536" state="veryHidden" r:id="rId35"/>
    <sheet name="modfrmDateChoose" sheetId="517" state="veryHidden" r:id="rId36"/>
    <sheet name="modComm" sheetId="514" state="veryHidden" r:id="rId37"/>
    <sheet name="modThisWorkbook" sheetId="511" state="veryHidden" r:id="rId38"/>
    <sheet name="REESTR_MO" sheetId="518" state="veryHidden" r:id="rId39"/>
    <sheet name="modfrmReestrMR" sheetId="519" state="veryHidden" r:id="rId40"/>
    <sheet name="modfrmRegion" sheetId="526" state="veryHidden" r:id="rId41"/>
    <sheet name="modfrmCheckUpdates" sheetId="512" state="veryHidden" r:id="rId42"/>
  </sheets>
  <definedNames>
    <definedName name="_xlnm._FilterDatabase" localSheetId="13" hidden="1">Проверка!$B$4:$D$4</definedName>
    <definedName name="add_List01_1">modList04!$20:$20</definedName>
    <definedName name="add_sys">'Общая информация (показатели)'!$J$13</definedName>
    <definedName name="add_ved">'Общая информация (показатели)'!$K$13</definedName>
    <definedName name="anscount" hidden="1">1</definedName>
    <definedName name="checkCell_1">'Список МО'!$D$8:$I$13</definedName>
    <definedName name="checkCell_2">'Общая информация (показатели)'!$D$10:$V$14</definedName>
    <definedName name="checkCell_3">Уведомление!$D$12:$M$14</definedName>
    <definedName name="checkCell_4">'Общая информация'!$F$12:$F$27</definedName>
    <definedName name="checkCell_5">'Сведения об изменении'!$E$13:$E$14</definedName>
    <definedName name="chkGetUpdatesValue">Инструкция!$AA$105</definedName>
    <definedName name="chkNoUpdatesValue">Инструкция!$AA$107</definedName>
    <definedName name="clear_range">'Общая информация'!$F$12,'Общая информация'!$F$15:$F$16,'Общая информация'!$F$18:$F$28</definedName>
    <definedName name="code">Инструкция!$B$2</definedName>
    <definedName name="data_org">'Общая информация'!$F$15</definedName>
    <definedName name="data_type">TEHSHEET!$Q$2:$Q$4</definedName>
    <definedName name="Date_of_publication_ref">Уведомление!$F$13:$L$13</definedName>
    <definedName name="diff_type">Титульный!$F$19</definedName>
    <definedName name="differentially_TS_flag">Титульный!$F$13</definedName>
    <definedName name="DocProp_TemplateCode">TEHSHEET!$N$2</definedName>
    <definedName name="DocProp_Version">TEHSHEET!$N$1</definedName>
    <definedName name="email">'Общая информация'!$F$21</definedName>
    <definedName name="et_Comm">et_union_hor!$11:$11</definedName>
    <definedName name="et_first_sys">et_union_hor!$J$63</definedName>
    <definedName name="et_List00">modList04!$12:$16</definedName>
    <definedName name="et_list01">modList04!$4:$7</definedName>
    <definedName name="et_List01_1">et_union_hor!$4:$6</definedName>
    <definedName name="et_List01_2">et_union_hor!$4:$5</definedName>
    <definedName name="et_List02_2">et_union_hor!$63:$64</definedName>
    <definedName name="et_List02_3">et_union_hor!$63:$63</definedName>
    <definedName name="et_List03">et_union_hor!$17:$18</definedName>
    <definedName name="et_List04_0">et_union_hor!$125:$128</definedName>
    <definedName name="et_List04_1">et_union_hor!$25:$27</definedName>
    <definedName name="et_List04_2">et_union_hor!$25:$27</definedName>
    <definedName name="et_List04_3">et_union_hor!$25:$26</definedName>
    <definedName name="et_List04_4">et_union_hor!$25:$25</definedName>
    <definedName name="et_List05">et_union_hor!$54:$54</definedName>
    <definedName name="et_List06">et_union_hor!$68:$86</definedName>
    <definedName name="et_List07">et_union_hor!$91:$120</definedName>
    <definedName name="fil">Титульный!$F$35</definedName>
    <definedName name="fil_flag">Титульный!$F$32</definedName>
    <definedName name="first_mr">'Общая информация (показатели)'!$E$12</definedName>
    <definedName name="first_sys">'Общая информация (показатели)'!$J$12</definedName>
    <definedName name="FirstLine">Инструкция!$A$6</definedName>
    <definedName name="flag_publication">Титульный!$F$11:$F$11</definedName>
    <definedName name="form_date">Титульный!$F$15</definedName>
    <definedName name="form_type">Титульный!$F$17</definedName>
    <definedName name="form_up_date">Титульный!$F$21</definedName>
    <definedName name="god">Титульный!$F$30</definedName>
    <definedName name="hmao_spec_1">'Форма 1.1'!$2:$6</definedName>
    <definedName name="hmao_spec_2">Уведомление!$18:$19</definedName>
    <definedName name="id_rate">Титульный!$F$23:$F$24</definedName>
    <definedName name="inet_date">Уведомление!$F$13</definedName>
    <definedName name="inet_mo">'Список МО'!$J$8:$J$13</definedName>
    <definedName name="inet_range">Уведомление!$F$13:$H$13</definedName>
    <definedName name="Info_FilFlag">modInfo!$B$1</definedName>
    <definedName name="Info_ForSKIInListMO">modInfo!$B$11</definedName>
    <definedName name="Info_PeriodInTitle">modInfo!$B$4</definedName>
    <definedName name="Info_PublicationWeb">modInfo!$B$9</definedName>
    <definedName name="Info_TitleGroupRates">modInfo!$B$5</definedName>
    <definedName name="Info_TitleIdRate">modInfo!$B$6</definedName>
    <definedName name="Info_TitleIdRateNote">modInfo!$B$7</definedName>
    <definedName name="Info_TitleKindPublication">modInfo!$B$3</definedName>
    <definedName name="Info_TitlePublication">modInfo!$B$2</definedName>
    <definedName name="inn">Титульный!$F$36</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Инструкция!$70:$85</definedName>
    <definedName name="Instr_7">Инструкция!$86:$102</definedName>
    <definedName name="Instr_8">Инструкция!$103:$117</definedName>
    <definedName name="ipr_pub">Уведомление!$D$12:$M$13</definedName>
    <definedName name="kaluga_spec_0">'Общая информация (показатели)'!$P$12</definedName>
    <definedName name="kaluga_spec_1">et_union_hor!$P$63</definedName>
    <definedName name="kind_group_rates">TEHSHEET!$S$2:$S$11</definedName>
    <definedName name="kind_of_activity">REESTR_VED!$B$2:$B$4</definedName>
    <definedName name="kind_of_activity_WARM">TEHSHEET!$R$11:$R$18</definedName>
    <definedName name="kind_of_NDS">TEHSHEET!$H$2:$H$4</definedName>
    <definedName name="kind_of_publication">TEHSHEET!$G$2:$G$3</definedName>
    <definedName name="kind_of_unit">TEHSHEET!$J$2:$J$4</definedName>
    <definedName name="kpp">Титульный!$F$37</definedName>
    <definedName name="LastUpdateDate_MO">'Общая информация'!$E$7</definedName>
    <definedName name="link_1">Уведомление!$H$13</definedName>
    <definedName name="link_2">Уведомление!$M$13</definedName>
    <definedName name="list_ed">TEHSHEET!$X$2:$X$3</definedName>
    <definedName name="list_email">TEHSHEET!$Z$2:$Z$3</definedName>
    <definedName name="List_H">TEHSHEET!$U$2:$U$25</definedName>
    <definedName name="List_M">TEHSHEET!$V$2:$V$61</definedName>
    <definedName name="LIST_MR_MO_OKTMO" localSheetId="15">REESTR_VED!$A$1:$D$294</definedName>
    <definedName name="LIST_MR_MO_OKTMO">REESTR_MO!$A$2:$D$321</definedName>
    <definedName name="list_of_tariff">TEHSHEET!$K$2:$K$3</definedName>
    <definedName name="list_url">TEHSHEET!$Y$2:$Y$3</definedName>
    <definedName name="List01_mrid_col">'Список МО'!$P:$P</definedName>
    <definedName name="List02_sysid_col">'Общая информация (показатели)'!$Y:$Y</definedName>
    <definedName name="logical">TEHSHEET!$D$2:$D$3</definedName>
    <definedName name="mail">Титульный!$F$46</definedName>
    <definedName name="mail_legal">Титульный!$F$45</definedName>
    <definedName name="mail_post">'Общая информация'!$F$17</definedName>
    <definedName name="mo_inet">'Список МО'!$J$9:$J$13</definedName>
    <definedName name="mo_List01">'Список МО'!$H$9:$H$13</definedName>
    <definedName name="mo_List02">'Общая информация (показатели)'!$E$11:$E$14</definedName>
    <definedName name="MONTH">TEHSHEET!$E$2:$E$13</definedName>
    <definedName name="MR_23">'Общая информация (показатели)'!$12:$13</definedName>
    <definedName name="mr_id">TEHSHEET!$L$2</definedName>
    <definedName name="mr_list">MR_LIST!$A$1</definedName>
    <definedName name="mr_List01">'Список МО'!$E$9:$E$13</definedName>
    <definedName name="nalog">Титульный!$F$41</definedName>
    <definedName name="nameSource_strPublication_1">Уведомление!$I$13</definedName>
    <definedName name="ogrn">'Общая информация'!$F$14</definedName>
    <definedName name="org">Титульный!$F$34</definedName>
    <definedName name="Org_Address">Титульный!$F$45:$F$46</definedName>
    <definedName name="Org_buhg">Титульный!$F$54:$F$55</definedName>
    <definedName name="org_dir">'Общая информация'!$F$13</definedName>
    <definedName name="org_full">'Общая информация'!$F$12</definedName>
    <definedName name="Org_main">Титульный!$F$49:$F$51</definedName>
    <definedName name="Org_otv_lico">Титульный!$F$58:$F$61</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19_T2_Protect" localSheetId="0"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Del_Comm">Комментарии!$C$12:$C$13</definedName>
    <definedName name="pDel_List01_1">'Список МО'!$C$9:$C$13</definedName>
    <definedName name="pDel_List01_2">'Список МО'!$F$9:$F$13</definedName>
    <definedName name="pDel_List01_3">'Список МО'!$O$9:$O$13</definedName>
    <definedName name="pDel_List02_1">'Общая информация (показатели)'!$C$11:$C$14</definedName>
    <definedName name="pDel_List02_3">'Общая информация (показатели)'!$H$11:$H$14</definedName>
    <definedName name="pDel_List03">Уведомление!$C$12:$C$14</definedName>
    <definedName name="pDel_List05">'Сведения об изменении'!$C$12:$C$14</definedName>
    <definedName name="pIns_Comm">Комментарии!$E$13</definedName>
    <definedName name="pIns_List01_1">'Список МО'!$E$13</definedName>
    <definedName name="pIns_List01_start">'Список МО'!$E$9</definedName>
    <definedName name="pIns_List02_0">'Общая информация (показатели)'!$E$11</definedName>
    <definedName name="pIns_List02_1">'Общая информация (показатели)'!$E$14</definedName>
    <definedName name="pIns_List04">'Общая информация'!$E$27</definedName>
    <definedName name="pIns_List05">'Сведения об изменении'!$E$14</definedName>
    <definedName name="pInsList06">'Форма 1.1'!$E$26</definedName>
    <definedName name="pInsList07">'Форма 0.1'!$E$37</definedName>
    <definedName name="post_data">Уведомление!$K$13:$L$13</definedName>
    <definedName name="post_nomer">Уведомление!$J$13</definedName>
    <definedName name="post_noner">Уведомление!$J$13</definedName>
    <definedName name="post_range">Уведомление!$I$13:$M$13</definedName>
    <definedName name="ppL0">'Общая информация (показатели)'!$K$10</definedName>
    <definedName name="_ppL1">'Общая информация (показатели)'!$L$10</definedName>
    <definedName name="_ppL10">'Общая информация (показатели)'!$U$10</definedName>
    <definedName name="_ppL11">'Общая информация (показатели)'!$V$10</definedName>
    <definedName name="_ppL12">'Общая информация (показатели)'!$W$10</definedName>
    <definedName name="_ppL2">'Общая информация (показатели)'!$M$10</definedName>
    <definedName name="_ppL3">'Общая информация (показатели)'!$N$10</definedName>
    <definedName name="_ppL4">'Общая информация (показатели)'!$O$10</definedName>
    <definedName name="_ppL5">'Общая информация (показатели)'!$P$10</definedName>
    <definedName name="_ppL6">'Общая информация (показатели)'!$Q$10</definedName>
    <definedName name="_ppL7">'Общая информация (показатели)'!$R$10</definedName>
    <definedName name="_ppL8">'Общая информация (показатели)'!$S$10</definedName>
    <definedName name="_ppL9">'Общая информация (показатели)'!$T$10</definedName>
    <definedName name="prd2_q">Титульный!$F$29</definedName>
    <definedName name="prim">'Общая информация'!$G$12:$G$26</definedName>
    <definedName name="prim_dynamic">'Общая информация'!$G$23:$G$27</definedName>
    <definedName name="PROT_22" localSheetId="0">P3_PROT_22,P4_PROT_22,P5_PROT_22</definedName>
    <definedName name="PROT_22">P3_PROT_22,P4_PROT_22,P5_PROT_22</definedName>
    <definedName name="QUARTER">TEHSHEET!$F$2:$F$5</definedName>
    <definedName name="REESTR_ORG_RANGE">REESTR_ORG!$A$2:$H$19</definedName>
    <definedName name="REESTR_VED_RANGE">REESTR_VED!$A$2:$B$4</definedName>
    <definedName name="REGION">TEHSHEET!$A$2:$A$85</definedName>
    <definedName name="region_name">Титульный!$F$7</definedName>
    <definedName name="rejim_row">'Общая информация'!$F$23:$F$26</definedName>
    <definedName name="rez_rab">'Общая информация'!$E$32</definedName>
    <definedName name="rez_rab_first">'Общая информация'!$F$23</definedName>
    <definedName name="rez_rab_list">'Общая информация'!$F$23:$F$27</definedName>
    <definedName name="ruk_dolz">Титульный!$F$50</definedName>
    <definedName name="ruk_fio">Титульный!$F$49</definedName>
    <definedName name="SAPBEXrevision" hidden="1">1</definedName>
    <definedName name="SAPBEXsysID" hidden="1">"BW2"</definedName>
    <definedName name="SAPBEXwbID" hidden="1">"479GSPMTNK9HM4ZSIVE5K2SH6"</definedName>
    <definedName name="SCOPE_16_PRT" localSheetId="0">P1_SCOPE_16_PRT,P2_SCOPE_16_PRT</definedName>
    <definedName name="SCOPE_16_PRT">P1_SCOPE_16_PRT,P2_SCOPE_16_PRT</definedName>
    <definedName name="Scope_17_PRT" localSheetId="0">P1_SCOPE_16_PRT,P2_SCOPE_16_PRT</definedName>
    <definedName name="Scope_17_PRT">P1_SCOPE_16_PRT,P2_SCOPE_16_PRT</definedName>
    <definedName name="SCOPE_PER_PRT" localSheetId="0">P5_SCOPE_PER_PRT,P6_SCOPE_PER_PRT,P7_SCOPE_PER_PRT,P8_SCOPE_PER_PRT</definedName>
    <definedName name="SCOPE_PER_PRT">P5_SCOPE_PER_PRT,P6_SCOPE_PER_PRT,P7_SCOPE_PER_PRT,P8_SCOPE_PER_PRT</definedName>
    <definedName name="SCOPE_SV_PRT" localSheetId="0">P1_SCOPE_SV_PRT,P2_SCOPE_SV_PRT,P3_SCOPE_SV_PRT</definedName>
    <definedName name="SCOPE_SV_PRT">P1_SCOPE_SV_PRT,P2_SCOPE_SV_PRT,P3_SCOPE_SV_PRT</definedName>
    <definedName name="SKI_number">TEHSHEET!$I$2:$I$21</definedName>
    <definedName name="strPublication">Титульный!$F$9</definedName>
    <definedName name="sys_103">'Форма 1.1'!#REF!</definedName>
    <definedName name="sys_104">'Форма 1.1'!#REF!</definedName>
    <definedName name="sys_105">'Форма 1.1'!#REF!</definedName>
    <definedName name="sys_106">'Форма 1.1'!#REF!</definedName>
    <definedName name="sys_107">'Форма 1.1'!#REF!</definedName>
    <definedName name="sys_108">'Форма 1.1'!#REF!</definedName>
    <definedName name="sys_109">'Форма 1.1'!#REF!</definedName>
    <definedName name="sys_110">'Форма 1.1'!#REF!</definedName>
    <definedName name="sys_111">'Форма 1.1'!#REF!</definedName>
    <definedName name="sys_112">'Форма 1.1'!#REF!</definedName>
    <definedName name="sys_113">'Форма 1.1'!#REF!</definedName>
    <definedName name="sys_114">'Форма 1.1'!#REF!</definedName>
    <definedName name="sys_115">'Форма 1.1'!#REF!</definedName>
    <definedName name="sys_116">'Форма 1.1'!#REF!</definedName>
    <definedName name="sys_117">'Форма 1.1'!#REF!</definedName>
    <definedName name="sys_118">'Форма 1.1'!#REF!</definedName>
    <definedName name="sys_119">'Форма 1.1'!#REF!</definedName>
    <definedName name="sys_120">'Форма 1.1'!#REF!</definedName>
    <definedName name="sys_121">'Форма 1.1'!#REF!</definedName>
    <definedName name="sys_122">'Форма 1.1'!#REF!</definedName>
    <definedName name="sys_123">'Форма 1.1'!#REF!</definedName>
    <definedName name="sys_124">'Форма 1.1'!#REF!</definedName>
    <definedName name="sys_125">'Форма 1.1'!#REF!</definedName>
    <definedName name="sys_126">'Форма 1.1'!#REF!</definedName>
    <definedName name="sys_127">'Форма 1.1'!#REF!</definedName>
    <definedName name="sys_id">TEHSHEET!$L$4</definedName>
    <definedName name="T2.1_Protect" localSheetId="0">P4_T2.1_Protect,P5_T2.1_Protect,P6_T2.1_Protect,P7_T2.1_Protect</definedName>
    <definedName name="T2.1_Protect">P4_T2.1_Protect,P5_T2.1_Protect,P6_T2.1_Protect,P7_T2.1_Protect</definedName>
    <definedName name="T2_1_Protect" localSheetId="0">P4_T2_1_Protect,P5_T2_1_Protect,P6_T2_1_Protect,P7_T2_1_Protect</definedName>
    <definedName name="T2_1_Protect">P4_T2_1_Protect,P5_T2_1_Protect,P6_T2_1_Protect,P7_T2_1_Protect</definedName>
    <definedName name="T2_2_Protect" localSheetId="0">P4_T2_2_Protect,P5_T2_2_Protect,P6_T2_2_Protect,P7_T2_2_Protect</definedName>
    <definedName name="T2_2_Protect">P4_T2_2_Protect,P5_T2_2_Protect,P6_T2_2_Protect,P7_T2_2_Protect</definedName>
    <definedName name="T2_DiapProt" localSheetId="0">P1_T2_DiapProt,P2_T2_DiapProt</definedName>
    <definedName name="T2_DiapProt">P1_T2_DiapProt,P2_T2_DiapProt</definedName>
    <definedName name="T2_Protect" localSheetId="0">P4_T2_Protect,P5_T2_Protect,P6_T2_Protect</definedName>
    <definedName name="T2_Protect">P4_T2_Protect,P5_T2_Protect,P6_T2_Protect</definedName>
    <definedName name="T6_Protect" localSheetId="0">P1_T6_Protect,P2_T6_Protect</definedName>
    <definedName name="T6_Protect">P1_T6_Protect,P2_T6_Protect</definedName>
    <definedName name="TECH_ORG_ID">Титульный!$F$1</definedName>
    <definedName name="tel">'Общая информация'!$F$19</definedName>
    <definedName name="TSphere">TEHSHEET!$N$3</definedName>
    <definedName name="TSphere_full">TEHSHEET!$N$5</definedName>
    <definedName name="TSphere_trans">TEHSHEET!$N$4</definedName>
    <definedName name="unit">Титульный!$F$26</definedName>
    <definedName name="UpdStatus">Инструкция!$AA$1</definedName>
    <definedName name="url">'Общая информация'!$F$20</definedName>
    <definedName name="vdet">Титульный!$F$39</definedName>
    <definedName name="ved_col">'Общая информация (показатели)'!$K:$K</definedName>
    <definedName name="version">Инструкция!$B$3</definedName>
    <definedName name="Website_address_internet">Уведомление!$M$12:$M$14</definedName>
    <definedName name="ws_url">Уведомление!$G$13:$H$13</definedName>
    <definedName name="year_list">TEHSHEET!$C$2:$C$6</definedName>
    <definedName name="й" localSheetId="0">P1_SCOPE_16_PRT,P2_SCOPE_16_PRT</definedName>
    <definedName name="й">P1_SCOPE_16_PRT,P2_SCOPE_16_PRT</definedName>
    <definedName name="мрпоп" localSheetId="0">P1_SCOPE_16_PRT,P2_SCOPE_16_PRT</definedName>
    <definedName name="мрпоп">P1_SCOPE_16_PRT,P2_SCOPE_16_PRT</definedName>
    <definedName name="р" localSheetId="0">P5_SCOPE_PER_PRT,P6_SCOPE_PER_PRT,P7_SCOPE_PER_PRT,P8_SCOPE_PER_PRT</definedName>
    <definedName name="р">P5_SCOPE_PER_PRT,P6_SCOPE_PER_PRT,P7_SCOPE_PER_PRT,P8_SCOPE_PER_PRT</definedName>
  </definedNames>
  <calcPr calcId="144525" fullCalcOnLoad="1" iterate="1"/>
</workbook>
</file>

<file path=xl/calcChain.xml><?xml version="1.0" encoding="utf-8"?>
<calcChain xmlns="http://schemas.openxmlformats.org/spreadsheetml/2006/main">
  <c r="F14" i="541" l="1"/>
  <c r="F75" i="471"/>
  <c r="F84" i="471"/>
  <c r="F83" i="471"/>
  <c r="F22" i="541"/>
  <c r="F23" i="541"/>
  <c r="F25" i="541"/>
  <c r="F24" i="541"/>
  <c r="F86" i="471"/>
  <c r="F85" i="471"/>
  <c r="G83" i="471"/>
  <c r="G82" i="471"/>
  <c r="G81" i="471"/>
  <c r="G80" i="471"/>
  <c r="G79" i="471"/>
  <c r="G78" i="471"/>
  <c r="G75" i="471"/>
  <c r="G74" i="471"/>
  <c r="G73" i="471"/>
  <c r="D128" i="471"/>
  <c r="D127" i="471"/>
  <c r="D126" i="471"/>
  <c r="D125" i="471"/>
  <c r="D26" i="534"/>
  <c r="D25" i="534"/>
  <c r="D24" i="534"/>
  <c r="D23" i="534"/>
  <c r="F17" i="534"/>
  <c r="F17" i="541"/>
  <c r="F17" i="542"/>
  <c r="F14" i="534"/>
  <c r="F14" i="542"/>
  <c r="F13" i="534"/>
  <c r="F97" i="471"/>
  <c r="F109" i="471"/>
  <c r="F108" i="471"/>
  <c r="F107" i="471"/>
  <c r="F106" i="471"/>
  <c r="F105" i="471"/>
  <c r="F104" i="471"/>
  <c r="F103" i="471"/>
  <c r="F102" i="471"/>
  <c r="F100" i="471"/>
  <c r="F99" i="471"/>
  <c r="F96" i="471"/>
  <c r="F30" i="542"/>
  <c r="F15" i="542"/>
  <c r="F16" i="542"/>
  <c r="F36" i="542"/>
  <c r="F35" i="542"/>
  <c r="F34" i="542"/>
  <c r="F33" i="542"/>
  <c r="F32" i="542"/>
  <c r="F31" i="542"/>
  <c r="F29" i="542"/>
  <c r="F28" i="542"/>
  <c r="F27" i="542"/>
  <c r="F26" i="542"/>
  <c r="F25" i="542"/>
  <c r="F24" i="542"/>
  <c r="F23" i="542"/>
  <c r="F22" i="542"/>
  <c r="F21" i="542"/>
  <c r="F20" i="542"/>
  <c r="F19" i="542"/>
  <c r="F18" i="542"/>
  <c r="F12" i="542"/>
  <c r="D10" i="542"/>
  <c r="D70" i="471"/>
  <c r="D9" i="541"/>
  <c r="F82" i="471"/>
  <c r="F81" i="471"/>
  <c r="F80" i="471"/>
  <c r="F79" i="471"/>
  <c r="F73" i="471"/>
  <c r="D10" i="541"/>
  <c r="F21" i="541"/>
  <c r="F20" i="541"/>
  <c r="F19" i="541"/>
  <c r="F18" i="541"/>
  <c r="F12" i="541"/>
  <c r="B6" i="513"/>
  <c r="D17" i="471"/>
  <c r="D18" i="471"/>
  <c r="K37" i="471"/>
  <c r="K38" i="471"/>
  <c r="K39" i="471"/>
  <c r="K40" i="471"/>
  <c r="K41" i="471"/>
  <c r="K42" i="471"/>
  <c r="K43" i="471"/>
  <c r="K44" i="471"/>
  <c r="K45" i="471"/>
  <c r="K46" i="471"/>
  <c r="K47" i="471"/>
  <c r="K48" i="471"/>
  <c r="D8" i="431"/>
  <c r="D8" i="537"/>
  <c r="D6" i="515"/>
  <c r="D5" i="532"/>
  <c r="D5" i="534"/>
  <c r="D5" i="497"/>
  <c r="F98" i="471"/>
  <c r="F13" i="541"/>
  <c r="F74" i="471"/>
  <c r="F13" i="542"/>
  <c r="B2" i="525"/>
  <c r="B3" i="525"/>
  <c r="F101" i="471"/>
  <c r="F78" i="471"/>
  <c r="F4" i="437"/>
</calcChain>
</file>

<file path=xl/comments1.xml><?xml version="1.0" encoding="utf-8"?>
<comments xmlns="http://schemas.openxmlformats.org/spreadsheetml/2006/main">
  <authors>
    <author>Infernus</author>
  </authors>
  <commentList>
    <comment ref="E15" authorId="0">
      <text>
        <r>
          <rPr>
            <b/>
            <sz val="9"/>
            <color indexed="81"/>
            <rFont val="Tahoma"/>
            <family val="2"/>
            <charset val="204"/>
          </rPr>
          <t>В соответствии со свидетельством о государственной регистрации в качестве юридического лица</t>
        </r>
      </text>
    </comment>
    <comment ref="E23" authorId="0">
      <text>
        <r>
          <rPr>
            <b/>
            <sz val="9"/>
            <color indexed="81"/>
            <rFont val="Tahoma"/>
            <family val="2"/>
            <charset val="204"/>
          </rPr>
          <t>по местному времени</t>
        </r>
      </text>
    </comment>
    <comment ref="E24" authorId="0">
      <text>
        <r>
          <rPr>
            <b/>
            <sz val="9"/>
            <color indexed="81"/>
            <rFont val="Tahoma"/>
            <family val="2"/>
            <charset val="204"/>
          </rPr>
          <t>по местному времени</t>
        </r>
      </text>
    </comment>
    <comment ref="E25" authorId="0">
      <text>
        <r>
          <rPr>
            <b/>
            <sz val="9"/>
            <color indexed="81"/>
            <rFont val="Tahoma"/>
            <family val="2"/>
            <charset val="204"/>
          </rPr>
          <t>по местному времени</t>
        </r>
      </text>
    </comment>
    <comment ref="E26" authorId="0">
      <text>
        <r>
          <rPr>
            <b/>
            <sz val="9"/>
            <color indexed="81"/>
            <rFont val="Tahoma"/>
            <family val="2"/>
            <charset val="204"/>
          </rPr>
          <t>по местному времени</t>
        </r>
      </text>
    </comment>
  </commentList>
</comments>
</file>

<file path=xl/comments2.xml><?xml version="1.0" encoding="utf-8"?>
<comments xmlns="http://schemas.openxmlformats.org/spreadsheetml/2006/main">
  <authors>
    <author>Infernus</author>
  </authors>
  <commentList>
    <comment ref="M42" authorId="0">
      <text>
        <r>
          <rPr>
            <sz val="9"/>
            <color indexed="81"/>
            <rFont val="Tahoma"/>
            <family val="2"/>
            <charset val="204"/>
          </rPr>
          <t>Единицы измерения установленной электрической мощности</t>
        </r>
      </text>
    </comment>
    <comment ref="E125" authorId="0">
      <text>
        <r>
          <rPr>
            <b/>
            <sz val="9"/>
            <color indexed="81"/>
            <rFont val="Tahoma"/>
            <family val="2"/>
            <charset val="204"/>
          </rPr>
          <t>по местному времени</t>
        </r>
      </text>
    </comment>
    <comment ref="E126" authorId="0">
      <text>
        <r>
          <rPr>
            <b/>
            <sz val="9"/>
            <color indexed="81"/>
            <rFont val="Tahoma"/>
            <family val="2"/>
            <charset val="204"/>
          </rPr>
          <t>по местному времени</t>
        </r>
      </text>
    </comment>
    <comment ref="E127" authorId="0">
      <text>
        <r>
          <rPr>
            <b/>
            <sz val="9"/>
            <color indexed="81"/>
            <rFont val="Tahoma"/>
            <family val="2"/>
            <charset val="204"/>
          </rPr>
          <t>по местному времени</t>
        </r>
      </text>
    </comment>
    <comment ref="E128" authorId="0">
      <text>
        <r>
          <rPr>
            <b/>
            <sz val="9"/>
            <color indexed="81"/>
            <rFont val="Tahoma"/>
            <family val="2"/>
            <charset val="204"/>
          </rPr>
          <t>по местному времени</t>
        </r>
      </text>
    </comment>
  </commentList>
</comments>
</file>

<file path=xl/sharedStrings.xml><?xml version="1.0" encoding="utf-8"?>
<sst xmlns="http://schemas.openxmlformats.org/spreadsheetml/2006/main" count="1998" uniqueCount="1294">
  <si>
    <t>Чеченская республика</t>
  </si>
  <si>
    <t>Чувашская республика</t>
  </si>
  <si>
    <t>Чукотский автономный округ</t>
  </si>
  <si>
    <t>Ямало-Ненецкий автономный округ</t>
  </si>
  <si>
    <t>Ярославская область</t>
  </si>
  <si>
    <t>2</t>
  </si>
  <si>
    <t>3</t>
  </si>
  <si>
    <t>4</t>
  </si>
  <si>
    <t>Дистрибутивы:</t>
  </si>
  <si>
    <t>Субъект РФ</t>
  </si>
  <si>
    <t>ИНН</t>
  </si>
  <si>
    <t>КПП</t>
  </si>
  <si>
    <t>Комментарии</t>
  </si>
  <si>
    <t>Результат проверки</t>
  </si>
  <si>
    <t>Расчетные листы</t>
  </si>
  <si>
    <t>Скрытые листы</t>
  </si>
  <si>
    <t>Инструкция</t>
  </si>
  <si>
    <t>Титульный</t>
  </si>
  <si>
    <t>г.Байконур</t>
  </si>
  <si>
    <t>г.Санкт-Петербург</t>
  </si>
  <si>
    <t>REGION</t>
  </si>
  <si>
    <t>5</t>
  </si>
  <si>
    <t>6</t>
  </si>
  <si>
    <t>Дата/Время</t>
  </si>
  <si>
    <t>Сообщение</t>
  </si>
  <si>
    <t>Статус</t>
  </si>
  <si>
    <t>Юридический адрес</t>
  </si>
  <si>
    <t>Почтовый адрес</t>
  </si>
  <si>
    <t>http://support.eias.ru/index.php?a=add&amp;catid=5</t>
  </si>
  <si>
    <t>Адрес регулируемой организации</t>
  </si>
  <si>
    <t>logical</t>
  </si>
  <si>
    <t>да</t>
  </si>
  <si>
    <t>нет</t>
  </si>
  <si>
    <t>year_list</t>
  </si>
  <si>
    <t>http://www.fstrf.ru/regions/region/showlist</t>
  </si>
  <si>
    <t>E-mail:</t>
  </si>
  <si>
    <t>Web-сайт:</t>
  </si>
  <si>
    <t>http://eias.ru/?page=show_templates</t>
  </si>
  <si>
    <t>Фамилия, имя, отчество</t>
  </si>
  <si>
    <t>Должность</t>
  </si>
  <si>
    <t>e-mail</t>
  </si>
  <si>
    <t>Республика Татарстан</t>
  </si>
  <si>
    <t>Ссылка</t>
  </si>
  <si>
    <t>Причина</t>
  </si>
  <si>
    <t>№ п/п</t>
  </si>
  <si>
    <t>1</t>
  </si>
  <si>
    <t>Ульяновская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</si>
  <si>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</si>
  <si>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</si>
  <si>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</si>
  <si>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</si>
  <si>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</si>
  <si>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</si>
  <si>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</si>
  <si>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</si>
  <si>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</si>
  <si>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</si>
  <si>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</si>
  <si>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</si>
  <si>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</si>
  <si>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</si>
  <si>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</si>
  <si>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</si>
  <si>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 Москва</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</si>
  <si>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</si>
  <si>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</si>
  <si>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</si>
  <si>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</si>
  <si>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</si>
  <si>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</si>
  <si>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</si>
  <si>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</si>
  <si>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</si>
  <si>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</si>
  <si>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</si>
  <si>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</si>
  <si>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</si>
  <si>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</si>
  <si>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</si>
  <si>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</si>
  <si>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</si>
  <si>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</si>
  <si>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</si>
  <si>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</si>
  <si>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Оренбургская область</t>
  </si>
  <si>
    <t>Орловская область</t>
  </si>
  <si>
    <t>Пензенская область</t>
  </si>
  <si>
    <t>Пермский край</t>
  </si>
  <si>
    <t>Приморский край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</si>
  <si>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</si>
  <si>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</si>
  <si>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</si>
  <si>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</si>
  <si>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</si>
  <si>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</si>
  <si>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</si>
  <si>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</si>
  <si>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</si>
  <si>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</si>
  <si>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</si>
  <si>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</si>
  <si>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</si>
  <si>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</si>
  <si>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</si>
  <si>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</si>
  <si>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</si>
  <si>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</si>
  <si>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</si>
  <si>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</si>
  <si>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Псковская область</t>
  </si>
  <si>
    <t>Республика Адыгея</t>
  </si>
  <si>
    <t>Республика Алтай</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</si>
  <si>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</si>
  <si>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</si>
  <si>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</si>
  <si>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</si>
  <si>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</si>
  <si>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</si>
  <si>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</si>
  <si>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Хабаровский край</t>
  </si>
  <si>
    <t>Ханты-Мансийский автономный округ</t>
  </si>
  <si>
    <t>Челябинская область</t>
  </si>
  <si>
    <t>Является ли данное юридическое лицо подразделением (филиалом) другой организации</t>
  </si>
  <si>
    <t>(код) номер телефона</t>
  </si>
  <si>
    <t>Руководитель</t>
  </si>
  <si>
    <t>Главный бухгалтер</t>
  </si>
  <si>
    <t>Должностное лицо, ответственное за составление формы</t>
  </si>
  <si>
    <t>et_Comm</t>
  </si>
  <si>
    <t>Комментарий</t>
  </si>
  <si>
    <t>Добавить</t>
  </si>
  <si>
    <t>openinfo@eias.ru</t>
  </si>
  <si>
    <t>Содержание</t>
  </si>
  <si>
    <t>Ссылки на публикации</t>
  </si>
  <si>
    <t>7</t>
  </si>
  <si>
    <t>8</t>
  </si>
  <si>
    <t>et_List03</t>
  </si>
  <si>
    <t>Месяц
(MONTH)</t>
  </si>
  <si>
    <t>январь</t>
  </si>
  <si>
    <t>февраль</t>
  </si>
  <si>
    <t>март</t>
  </si>
  <si>
    <t>апрель</t>
  </si>
  <si>
    <t>май</t>
  </si>
  <si>
    <t>июнь</t>
  </si>
  <si>
    <t>июль</t>
  </si>
  <si>
    <t>август</t>
  </si>
  <si>
    <t>сентябрь</t>
  </si>
  <si>
    <t>октябрь</t>
  </si>
  <si>
    <t>ноябрь</t>
  </si>
  <si>
    <t>декабрь</t>
  </si>
  <si>
    <t>Вводите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t>
  </si>
  <si>
    <t>На официальном сайте организации</t>
  </si>
  <si>
    <t>На сайте регулирующего органа</t>
  </si>
  <si>
    <t>Месяц
(kind_of_publication)</t>
  </si>
  <si>
    <t>Наименование филиала</t>
  </si>
  <si>
    <t>общий</t>
  </si>
  <si>
    <t>общий с учетом освобождения от уплаты НДС</t>
  </si>
  <si>
    <t>специальный (упрощенная система налогообложения, система налогообложения для сельскохозяйственных товаропроизводителей)</t>
  </si>
  <si>
    <t>НДС
/kind_of_NDS/</t>
  </si>
  <si>
    <t>Муниципальный район</t>
  </si>
  <si>
    <t>ОКТМО</t>
  </si>
  <si>
    <t>Муниципальное образование</t>
  </si>
  <si>
    <t>9</t>
  </si>
  <si>
    <t>10</t>
  </si>
  <si>
    <t>11</t>
  </si>
  <si>
    <t>12</t>
  </si>
  <si>
    <t>13</t>
  </si>
  <si>
    <t>14</t>
  </si>
  <si>
    <t>15</t>
  </si>
  <si>
    <t>16</t>
  </si>
  <si>
    <t>17</t>
  </si>
  <si>
    <t>18</t>
  </si>
  <si>
    <t>19</t>
  </si>
  <si>
    <t>20</t>
  </si>
  <si>
    <t>et_List01_1</t>
  </si>
  <si>
    <t>Добавить МО</t>
  </si>
  <si>
    <t>МР</t>
  </si>
  <si>
    <t>МО</t>
  </si>
  <si>
    <t>МО_ОКТМО</t>
  </si>
  <si>
    <t>№</t>
  </si>
  <si>
    <t>Добавить МР</t>
  </si>
  <si>
    <t>Сайт организации в сети Интернет</t>
  </si>
  <si>
    <t>Шаблон заполняется раздельно по каждому виду тарифа</t>
  </si>
  <si>
    <t>Для выбора того или иного источника публикации выполните двойной щелчок по синей ячейке напротив соответствующего источника.
ВНИМАНИЕ! Если Вы снимаете галочку с пункта, то будут скрыты и очищены соответствующие строки на листе "Ссылки на публикации"!
Опубликование перечисленных в шаблоне показателей на сайте организации в сети Интернет и в печатных изданиях не обязательно, если  данный шаблон предоставлен по системе ЕИАС (региональный сегмент).</t>
  </si>
  <si>
    <t>Номер СЦХВ(СЦВО)
/SKI_number/</t>
  </si>
  <si>
    <t>версия шаблона
 (DocProp_Version)</t>
  </si>
  <si>
    <t>код шаблона
(DocProp_TemplateCode)</t>
  </si>
  <si>
    <t>сфера
(TSphere)</t>
  </si>
  <si>
    <t>сфера(латиница)
(TSphere_trans)</t>
  </si>
  <si>
    <t>сфера расширено
(TSphere_full)</t>
  </si>
  <si>
    <t>Квартал
(QUARTER)</t>
  </si>
  <si>
    <t>I квартал</t>
  </si>
  <si>
    <t>II квартал</t>
  </si>
  <si>
    <t>III квартал</t>
  </si>
  <si>
    <t>IV квартал</t>
  </si>
  <si>
    <t>Задайте период регулирования, выбрав квартал и год из соответствующих списков</t>
  </si>
  <si>
    <t>Данный шаблон разработан в соответствии с:</t>
  </si>
  <si>
    <t xml:space="preserve"> • </t>
  </si>
  <si>
    <t>y</t>
  </si>
  <si>
    <t>никогда не проверять наличие обновлений (не рекомендуется)</t>
  </si>
  <si>
    <t>проверять доступные обновления (рекомендуется)</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</si>
  <si>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</si>
  <si>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для устранения ошибок (например, "Compile error in hidden module")</t>
  </si>
  <si>
    <t>http://eias.ru/?page=show_distrs</t>
  </si>
  <si>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</si>
  <si>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 Информация о региональных органах регулирования доступна по ссылке:</t>
  </si>
  <si>
    <t>A</t>
  </si>
  <si>
    <t xml:space="preserve"> - с формулами и константами</t>
  </si>
  <si>
    <t xml:space="preserve"> (требуется обновление)</t>
  </si>
  <si>
    <t xml:space="preserve"> - обязательные для заполнения</t>
  </si>
  <si>
    <t>Законодательная основа шаблона</t>
  </si>
  <si>
    <t>Принципы работы с шаблоном</t>
  </si>
  <si>
    <r>
      <t xml:space="preserve">  Перед началом работы с шаблоном Вам необходимо нажать кнопку "Приступить к заполнению", после чего на форме выбора выбрать из выпадающего списка нужный субъект РФ. После выбора субъекта РФ в шаблоне отобразятся листы для заполнения.</t>
    </r>
    <r>
      <rPr>
        <sz val="7"/>
        <color indexed="8"/>
        <rFont val="Tahoma"/>
        <family val="2"/>
        <charset val="204"/>
      </rPr>
      <t/>
    </r>
  </si>
  <si>
    <t xml:space="preserve">  На листе «Титульный» нужно заполнить все ячейки голубого цвета.</t>
  </si>
  <si>
    <t xml:space="preserve">  Если какой-либо из показателей на расчетных листах для Вашей организации отсутствует, введите в поле, обязательное для заполнение, «0» (для числовых показателей) и «-» (для текстовых).
</t>
  </si>
  <si>
    <t xml:space="preserve">  Внимательно следите за информационными сообщениями на расчетных листах.</t>
  </si>
  <si>
    <t xml:space="preserve">  Все необходимые комментарии по всем формам Вы можете отразить на листе «Комментарии».</t>
  </si>
  <si>
    <t>либо с возможностью выбора даты из календаря или ручного ввода</t>
  </si>
  <si>
    <t xml:space="preserve"> - не обязательные для заполнения</t>
  </si>
  <si>
    <t xml:space="preserve"> - с выбором значений до двойному клику,</t>
  </si>
  <si>
    <t xml:space="preserve">  Сопроводительные материалы необходимо загружать с помощью "ЕИАС Мониторинг"</t>
  </si>
  <si>
    <t>http://eias.ru/files/shablon/manual_loading_through_monitoring.pdf</t>
  </si>
  <si>
    <t>• На рабочем месте должен быть установлен MS Office 2003 SP3, 2007 SP3, 2010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2003: Сервис | Макрос | Безопасность | выбрать пункт «Низкая безопасность» | OK)
(В меню MS Excel 2007/2010: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XLSM (Книга Excel с поддержкой макросов). При работе в формате XLSM заметно быстрее происходит сохранение файла, а также уменьшается размер по сравнению с форматом XLS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</si>
  <si>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 xml:space="preserve">  При вводе даты на расчетных листах необходимо выбрать дату из календаря (иконка справа от выбранной ячейки), либо ввести дату непосредственно в ячейку в формате - 'ДД.ММ.ГГГГ'.</t>
  </si>
  <si>
    <t>Гкал/час</t>
  </si>
  <si>
    <t>куб.м/час</t>
  </si>
  <si>
    <t>Единица измерения объема оказываемых услуг ГВС
/kind_of_unit_GVS/</t>
  </si>
  <si>
    <t>тыс.куб.м/сутки</t>
  </si>
  <si>
    <t>et_List01_2</t>
  </si>
  <si>
    <t>et_List01_3</t>
  </si>
  <si>
    <t>et_List04_1</t>
  </si>
  <si>
    <t>et_List04_2</t>
  </si>
  <si>
    <t>et_List04_3</t>
  </si>
  <si>
    <t>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 предусмотрено пунктом 3 (а) постановления Правительства №6 от 17.01.2013</t>
  </si>
  <si>
    <t>Лог обновления</t>
  </si>
  <si>
    <t>Проверка</t>
  </si>
  <si>
    <t>AllSheetsInThisWorkbook</t>
  </si>
  <si>
    <t>TEHSHEET</t>
  </si>
  <si>
    <t>et_union_hor</t>
  </si>
  <si>
    <t>et_union_vert</t>
  </si>
  <si>
    <t>modInfo</t>
  </si>
  <si>
    <t>modReestr</t>
  </si>
  <si>
    <t>modfrmReestr</t>
  </si>
  <si>
    <t>modUpdTemplMain</t>
  </si>
  <si>
    <t>REESTR_ORG</t>
  </si>
  <si>
    <t>modClassifierValidate</t>
  </si>
  <si>
    <t>modProv</t>
  </si>
  <si>
    <t>modHyp</t>
  </si>
  <si>
    <t>modList00</t>
  </si>
  <si>
    <t>modList01</t>
  </si>
  <si>
    <t>modList02</t>
  </si>
  <si>
    <t>modList03</t>
  </si>
  <si>
    <t>modList04</t>
  </si>
  <si>
    <t>modfrmDateChoose</t>
  </si>
  <si>
    <t>modComm</t>
  </si>
  <si>
    <t>modThisWorkbook</t>
  </si>
  <si>
    <t>REESTR_MO</t>
  </si>
  <si>
    <t>modfrmReestrMR</t>
  </si>
  <si>
    <t>modfrmRegion</t>
  </si>
  <si>
    <t>modfrmCheckUpdates</t>
  </si>
  <si>
    <t>Кратко охарактеризуйте тариф, в отношении которого заполняете шаблон</t>
  </si>
  <si>
    <t>Централизованная система холодного водоснабжения - комплекс технологически связанных между собой инженерных сооружений, предназначенных для водоподготовки, транспортировки и подачи питьевой и (или) технической воды абонентам (Федеральный закон от 07.12.2011 N 416-ФЗ "О водоснабжении и водоотведении", ст.2, п. 29)</t>
  </si>
  <si>
    <t>Список ЦСХВС</t>
  </si>
  <si>
    <t>=ЕСЛИ(region_name="Ханты-Мансийский автономный округ";"Принадлежность к соответствующей централизованной системе "&amp;TSphere_full;"Кратко охарактеризуйте тариф, в отношении которого заполняете шаблон")</t>
  </si>
  <si>
    <t>горячего водоснабжения</t>
  </si>
  <si>
    <t>ТС</t>
  </si>
  <si>
    <t>WARM</t>
  </si>
  <si>
    <t>JKH.OPEN.INFO.ORG.WARM</t>
  </si>
  <si>
    <t>0.1</t>
  </si>
  <si>
    <r>
      <rPr>
        <b/>
        <sz val="9"/>
        <rFont val="Tahoma"/>
        <family val="2"/>
        <charset val="204"/>
      </rPr>
      <t>Тип отчета</t>
    </r>
    <r>
      <rPr>
        <sz val="9"/>
        <rFont val="Tahoma"/>
        <family val="2"/>
        <charset val="204"/>
      </rPr>
      <t xml:space="preserve">
data_type</t>
    </r>
  </si>
  <si>
    <t>Изменения в раскрытой ранее информации</t>
  </si>
  <si>
    <t>Дата внесения изменений в информацию, подлежащую раскрытию</t>
  </si>
  <si>
    <t>Примечания</t>
  </si>
  <si>
    <t>et_List02</t>
  </si>
  <si>
    <t>Описание системы теплоснабжения</t>
  </si>
  <si>
    <t>Примечание</t>
  </si>
  <si>
    <t>Добавить вид тарифа</t>
  </si>
  <si>
    <t>Добавить описание</t>
  </si>
  <si>
    <t>Передача+Сбыт</t>
  </si>
  <si>
    <t>Передача</t>
  </si>
  <si>
    <t>производство комбинированная выработка</t>
  </si>
  <si>
    <t>производство (некомбинированная выработка)+передача+сбыт</t>
  </si>
  <si>
    <t>производство (некомбинированная выработка)+передача</t>
  </si>
  <si>
    <t>производство (некомбинированная выработка)+сбыт</t>
  </si>
  <si>
    <t>производство (некомбинированная выработка)</t>
  </si>
  <si>
    <t>Вид деятельности, на которую установлен тариф /kind_of_activity_WARM/</t>
  </si>
  <si>
    <t>виды тарифа
/kind_group_rates/</t>
  </si>
  <si>
    <t>тариф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 в соответствии с установленными предельными (минимальными и (или) максимальными) уровнями указанных тарифов</t>
  </si>
  <si>
    <t>тариф на тепловую энергию (мощность), поставляемую другим теплоснабжающим организациям теплоснабжающими организациями</t>
  </si>
  <si>
    <t>тариф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t>
  </si>
  <si>
    <t>тариф на теплоноситель, поставляемый теплоснабжающими организациями потребителям, другим теплоснабжающим организациям</t>
  </si>
  <si>
    <t>тариф на услуги по передаче тепловой энергии, теплоносителя</t>
  </si>
  <si>
    <t>тариф на горячую воду в открытых системах теплоснабжения (горячего водоснабжения)</t>
  </si>
  <si>
    <t>плата за услуги по поддержанию резервной тепловой мощности при отсутствии потребления тепловой энергии для отдельных категорий (групп) социально значимых потребителей</t>
  </si>
  <si>
    <t>плата за подключение к системе теплоснабжения</t>
  </si>
  <si>
    <t>тариф на тепловую энергию (мощность), отпускаемую от источника (источников) тепловой энергии</t>
  </si>
  <si>
    <t>тариф на тепловую энергию (мощность), поставляемую теплоснабжающим (теплосетевым) организациям с целью компенсации потерь тепловой энергии</t>
  </si>
  <si>
    <t>Дата последнего обновления реестра МР/МО: 25.07.2013 12:32:22</t>
  </si>
  <si>
    <t>Наименование</t>
  </si>
  <si>
    <t>Сведения</t>
  </si>
  <si>
    <t>Адрес электронной почты регулируемой организации</t>
  </si>
  <si>
    <t xml:space="preserve">установленная тепловая мощность, Гкал/ч </t>
  </si>
  <si>
    <t>количество котельных, шт. *</t>
  </si>
  <si>
    <t>9.1</t>
  </si>
  <si>
    <t>в сфере ТЭ</t>
  </si>
  <si>
    <t>9.2</t>
  </si>
  <si>
    <t>в сфере ВС/ВО</t>
  </si>
  <si>
    <t>9.3</t>
  </si>
  <si>
    <t>в сфере ТБО</t>
  </si>
  <si>
    <t>9.4</t>
  </si>
  <si>
    <t>в сфере ЭЭ</t>
  </si>
  <si>
    <t>Ответственный за предоставление информации по системе ЕИАС</t>
  </si>
  <si>
    <t>L12.1</t>
  </si>
  <si>
    <t>Ответственный.ФИО</t>
  </si>
  <si>
    <t>Фамилия, имя, отчество:</t>
  </si>
  <si>
    <t>L12.2</t>
  </si>
  <si>
    <t>Ответственный.Должность</t>
  </si>
  <si>
    <t>Должность:</t>
  </si>
  <si>
    <t>L12.3</t>
  </si>
  <si>
    <t>Ответственный.Телефон</t>
  </si>
  <si>
    <t>Контактный телефон:</t>
  </si>
  <si>
    <t>L12.4</t>
  </si>
  <si>
    <t>Ответственный. E-Mail</t>
  </si>
  <si>
    <t>e-mail:</t>
  </si>
  <si>
    <t>add_List01_1</t>
  </si>
  <si>
    <t>4.7</t>
  </si>
  <si>
    <t>Наименование юридического лица (согласно уставу регулируемой организации)</t>
  </si>
  <si>
    <t>количество теплоэлектростанций, шт.</t>
  </si>
  <si>
    <t>установленная электрическая мощность</t>
  </si>
  <si>
    <t>единицы измерения</t>
  </si>
  <si>
    <t>количество тепловых станций, шт.</t>
  </si>
  <si>
    <t>установленная тепловая мощность, Гкал/ч</t>
  </si>
  <si>
    <t>количество центральных тепловых пунктов, шт.</t>
  </si>
  <si>
    <t>протяженность разводящих сетей (в однотрубном исчислении), км</t>
  </si>
  <si>
    <t>протяженность магистральных сетей (в однотрубном исчислении), км</t>
  </si>
  <si>
    <t>Добавить систему теплоснобжения</t>
  </si>
  <si>
    <t>List_H</t>
  </si>
  <si>
    <t>List_M</t>
  </si>
  <si>
    <t>00</t>
  </si>
  <si>
    <t>01</t>
  </si>
  <si>
    <t>02</t>
  </si>
  <si>
    <t>03</t>
  </si>
  <si>
    <t>04</t>
  </si>
  <si>
    <t>05</t>
  </si>
  <si>
    <t>06</t>
  </si>
  <si>
    <t>07</t>
  </si>
  <si>
    <t>08</t>
  </si>
  <si>
    <t>09</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</si>
  <si>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</si>
  <si>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</si>
  <si>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</si>
  <si>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</si>
  <si>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</si>
  <si>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</si>
  <si>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</si>
  <si>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</si>
  <si>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</si>
  <si>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</si>
  <si>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</si>
  <si>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</si>
  <si>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</si>
  <si>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</si>
  <si>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</si>
  <si>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</si>
  <si>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</si>
  <si>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</si>
  <si>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</si>
  <si>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</si>
  <si>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</si>
  <si>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</si>
  <si>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</si>
  <si>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</si>
  <si>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</si>
  <si>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</si>
  <si>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</si>
  <si>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</si>
  <si>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</si>
  <si>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</si>
  <si>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</si>
  <si>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</si>
  <si>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</si>
  <si>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</si>
  <si>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</si>
  <si>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</si>
  <si>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</si>
  <si>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</si>
  <si>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</si>
  <si>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list_ed</t>
  </si>
  <si>
    <t>кВтч</t>
  </si>
  <si>
    <t>МВт</t>
  </si>
  <si>
    <t>Фамилия, имя и отчество  руководителя  регулируемой организации</t>
  </si>
  <si>
    <t>Дата присвоения ОГРН</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</si>
  <si>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</si>
  <si>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Почтовый адрес регулируемой организации</t>
  </si>
  <si>
    <t>Адрес фактического местонахождения органов управления регулируемой организации</t>
  </si>
  <si>
    <t>Контактные телефоны (через запятую)</t>
  </si>
  <si>
    <t>Официальный сайт регулируемой  организации  в  сети "Интернет" (при наличии)</t>
  </si>
  <si>
    <t>Режим работы регулируемой организации, в т.ч.</t>
  </si>
  <si>
    <t>абонентских отделов</t>
  </si>
  <si>
    <t>сбытовых подразделений</t>
  </si>
  <si>
    <t>диспетчерских служб</t>
  </si>
  <si>
    <t>list_url</t>
  </si>
  <si>
    <t>list_email</t>
  </si>
  <si>
    <t>ссылка на сайт</t>
  </si>
  <si>
    <t>адрес электронной почты</t>
  </si>
  <si>
    <t>отсутствует</t>
  </si>
  <si>
    <t>Наименование печатного издания</t>
  </si>
  <si>
    <t>Номер</t>
  </si>
  <si>
    <t>Дата печатного издания</t>
  </si>
  <si>
    <t>Официальное печатное издание</t>
  </si>
  <si>
    <t>Уведомление</t>
  </si>
  <si>
    <t>modfrmRezimChoose</t>
  </si>
  <si>
    <t>et_List05</t>
  </si>
  <si>
    <t>Сведения об изменении</t>
  </si>
  <si>
    <t>modList05</t>
  </si>
  <si>
    <t>Общая информация</t>
  </si>
  <si>
    <t>Показатели</t>
  </si>
  <si>
    <t>ОГРН</t>
  </si>
  <si>
    <t>Режим налогообложения</t>
  </si>
  <si>
    <t>Основной  государственный  регистрационный   номер (ОГРН)</t>
  </si>
  <si>
    <t>поддержание резервной тепловой мощности при отсутствии потребления тепловой энергии</t>
  </si>
  <si>
    <t>подключение к системе теплоснабжения</t>
  </si>
  <si>
    <t>сбыт тепловой энергии и теплоносителя</t>
  </si>
  <si>
    <t>передача тепловой энергии и теплоносителя</t>
  </si>
  <si>
    <t>производство теплоносителя</t>
  </si>
  <si>
    <t>производство тепловой энергии (мощности) не в режиме комбинированной выработки электрической и тепловой энергии источниками тепловой энергии</t>
  </si>
  <si>
    <t>производство тепловой энергии (мощности)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t>
  </si>
  <si>
    <t>производство тепловой энергии (мощности)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t>
  </si>
  <si>
    <t xml:space="preserve">  На листе «Уведомление» «Адрес сайта в сети интернет» вводите, не нарушая цвет ячейки /если копируете гиперссылку из браузера, то выполните двойной щелчок левой кнопки мыши по ячейке и только после этого можете вставить скопированный элемент/.
</t>
  </si>
  <si>
    <r>
      <t>Публикация</t>
    </r>
    <r>
      <rPr>
        <vertAlign val="superscript"/>
        <sz val="9"/>
        <rFont val="Tahoma"/>
        <family val="2"/>
        <charset val="204"/>
      </rPr>
      <t>2</t>
    </r>
  </si>
  <si>
    <r>
      <t>По решению организации информация раскрыта на ее официальном сайте в сети Интернет?</t>
    </r>
    <r>
      <rPr>
        <vertAlign val="superscript"/>
        <sz val="9"/>
        <rFont val="Tahoma"/>
        <family val="2"/>
        <charset val="204"/>
      </rPr>
      <t>3</t>
    </r>
    <r>
      <rPr>
        <sz val="9"/>
        <rFont val="Tahoma"/>
        <family val="2"/>
        <charset val="204"/>
      </rPr>
      <t xml:space="preserve"> </t>
    </r>
  </si>
  <si>
    <r>
      <t>Отсутствует Интернет в границах территории МО, где организация осуществляет регулируемые виды деятельности</t>
    </r>
    <r>
      <rPr>
        <vertAlign val="superscript"/>
        <sz val="9"/>
        <rFont val="Tahoma"/>
        <family val="2"/>
        <charset val="204"/>
      </rPr>
      <t>4</t>
    </r>
  </si>
  <si>
    <r>
      <t>Дата предоставления информации</t>
    </r>
    <r>
      <rPr>
        <vertAlign val="superscript"/>
        <sz val="9"/>
        <rFont val="Tahoma"/>
        <family val="2"/>
        <charset val="204"/>
      </rPr>
      <t>5</t>
    </r>
  </si>
  <si>
    <r>
      <t>Тип отчета</t>
    </r>
    <r>
      <rPr>
        <vertAlign val="superscript"/>
        <sz val="9"/>
        <rFont val="Tahoma"/>
        <family val="2"/>
        <charset val="204"/>
      </rPr>
      <t>6</t>
    </r>
  </si>
  <si>
    <r>
      <t>Наименование организации</t>
    </r>
    <r>
      <rPr>
        <vertAlign val="superscript"/>
        <sz val="9"/>
        <rFont val="Tahoma"/>
        <family val="2"/>
        <charset val="204"/>
      </rPr>
      <t>7</t>
    </r>
  </si>
  <si>
    <t>Первичное раскрытие информации</t>
  </si>
  <si>
    <t>Корректировка ранее раскрытой информации</t>
  </si>
  <si>
    <t>Список МО</t>
  </si>
  <si>
    <r>
      <t>МО, на территории которых отсутствует доступ к сети Интернет</t>
    </r>
    <r>
      <rPr>
        <vertAlign val="superscript"/>
        <sz val="9"/>
        <rFont val="Tahoma"/>
        <family val="2"/>
        <charset val="204"/>
      </rPr>
      <t>4</t>
    </r>
  </si>
  <si>
    <t>Без дифференциации</t>
  </si>
  <si>
    <t>Вид тарифа
/list_of_tariff/</t>
  </si>
  <si>
    <t>Лист предназначен для уведомления регулятора о публикации информации на собственном сайте в сети Интернет или в печатных изданиях. Лист доступен только в случаях, когда на Титульном листе выбрано значение "Да" в поле «По решению организации информация раскрыта на ее официальном сайте в сети Интернет?» и/или значение "Да" выбрано в поле «Отсутствует Интернет в границах территории муниципальных образований, где организация осуществляет регулируемые услуги» на Титульном листе.</t>
  </si>
  <si>
    <t xml:space="preserve">Указывается дата, по состоянию на которую информация стала доступной в сети Интернет или в  печатном издании для неограниченного круга лиц
</t>
  </si>
  <si>
    <t xml:space="preserve">Указывается ссылка на загруженный в Хранилище ЕИАС скриншот страницы, на которой размещена информация.
</t>
  </si>
  <si>
    <r>
      <t>Уведомление о раскрытии</t>
    </r>
    <r>
      <rPr>
        <vertAlign val="superscript"/>
        <sz val="10"/>
        <rFont val="Tahoma"/>
        <family val="2"/>
        <charset val="204"/>
      </rPr>
      <t>12</t>
    </r>
  </si>
  <si>
    <t>Лист заполняется в случае, если на Титульном листе в поле "Тип отчета" выбрано значение «Изменения в раскрытой ранее информации».</t>
  </si>
  <si>
    <r>
      <t>Сведения об изменениях в первоначально опубликованной информации</t>
    </r>
    <r>
      <rPr>
        <vertAlign val="superscript"/>
        <sz val="10"/>
        <rFont val="Tahoma"/>
        <family val="2"/>
        <charset val="204"/>
      </rPr>
      <t>16</t>
    </r>
  </si>
  <si>
    <r>
      <t>Общая информация о регулируемой организации</t>
    </r>
    <r>
      <rPr>
        <vertAlign val="superscript"/>
        <sz val="10"/>
        <rFont val="Tahoma"/>
        <family val="2"/>
        <charset val="204"/>
      </rPr>
      <t>7</t>
    </r>
  </si>
  <si>
    <t>mr_id</t>
  </si>
  <si>
    <r>
      <t>Общая информация о регулируемой организации (Показатели)</t>
    </r>
    <r>
      <rPr>
        <vertAlign val="superscript"/>
        <sz val="10"/>
        <rFont val="Tahoma"/>
        <family val="2"/>
        <charset val="204"/>
      </rPr>
      <t>8</t>
    </r>
  </si>
  <si>
    <t>Информация, подлежащая раскрытию</t>
  </si>
  <si>
    <t>Фамилия, имя и отчество руководителя регулируемой организации</t>
  </si>
  <si>
    <t>Основной государственный регистрационный номер (ОГРН)</t>
  </si>
  <si>
    <t xml:space="preserve">Почтовый адрес регулируемой организации </t>
  </si>
  <si>
    <t>Регулируемый вид деятельности</t>
  </si>
  <si>
    <t>Протяженность магистральных сетей (в однотрубном исчислении), км</t>
  </si>
  <si>
    <t>Протяженность разводящих сетей (в однотрубном исчислении), км</t>
  </si>
  <si>
    <t>Количество теплоэлектростанций, шт.</t>
  </si>
  <si>
    <t>Количество тепловых станций, шт.</t>
  </si>
  <si>
    <t>Количество котельных, шт.</t>
  </si>
  <si>
    <t>Количество центральных тепловых пунктов, шт.</t>
  </si>
  <si>
    <t>sys_id</t>
  </si>
  <si>
    <t>pL0</t>
  </si>
  <si>
    <t>pL1</t>
  </si>
  <si>
    <t>pL2</t>
  </si>
  <si>
    <t>pL3</t>
  </si>
  <si>
    <t>pL6</t>
  </si>
  <si>
    <t>pL7</t>
  </si>
  <si>
    <t>pL8</t>
  </si>
  <si>
    <t>pL9</t>
  </si>
  <si>
    <t>pL10</t>
  </si>
  <si>
    <t>pL11</t>
  </si>
  <si>
    <t>et_List06</t>
  </si>
  <si>
    <t>MR_LIST</t>
  </si>
  <si>
    <t>Общая информация (показатели)</t>
  </si>
  <si>
    <t>modfrmReestrObj</t>
  </si>
  <si>
    <t>Приложение N 1</t>
  </si>
  <si>
    <t>к Приказу</t>
  </si>
  <si>
    <t>министерства тарифного регулирования</t>
  </si>
  <si>
    <t>Калужской области</t>
  </si>
  <si>
    <t>от 20 февраля 2014 г. N 16</t>
  </si>
  <si>
    <t>Форма 1.1. Общая информация о регулируемой организации</t>
  </si>
  <si>
    <t>- дата присвоения</t>
  </si>
  <si>
    <t>- наименование органа, принявшего решение о регистрации в качестве юридического лица (в соответствии со свидетельством о государственной регистрации в качестве юридического лица)</t>
  </si>
  <si>
    <t>Контактные телефоны</t>
  </si>
  <si>
    <t>Официальный сайт регулируемой организации в сети Интернет</t>
  </si>
  <si>
    <t xml:space="preserve">- абонентских отделов </t>
  </si>
  <si>
    <t xml:space="preserve">- сбытовых подразделений </t>
  </si>
  <si>
    <t>- диспетчерских служб</t>
  </si>
  <si>
    <t>Режим работы регулируемой организации, в том числе:</t>
  </si>
  <si>
    <t>- установленная электрическая мощность теплоэлектростанций, кВт</t>
  </si>
  <si>
    <t>- установленная тепловая мощность теплоэлектростанций, Гкал/ч</t>
  </si>
  <si>
    <t>- установленная тепловая мощность тепловых станций, Гкал/ч</t>
  </si>
  <si>
    <t>- установленная тепловая мощность котельных, Гкал/ч</t>
  </si>
  <si>
    <t>pL4</t>
  </si>
  <si>
    <t>et_List07</t>
  </si>
  <si>
    <t>Добавить режим работы</t>
  </si>
  <si>
    <t>et_List04_0</t>
  </si>
  <si>
    <t>Фамилия, имя, отчество руководителя</t>
  </si>
  <si>
    <t>Форма 1.1</t>
  </si>
  <si>
    <t>ID_TARIFF_NAME</t>
  </si>
  <si>
    <t>VED_NAME</t>
  </si>
  <si>
    <t>Необходимо указать дату, по состоянию на которую предоставленная информация актуальна.</t>
  </si>
  <si>
    <t xml:space="preserve">Внимание: Для корректной публикации на сайте регулирующего органа каждый шаблон должен содержать следующий уникальный набор показателей: 1) Наименование организации, 2) ИНН, 3) КПП, 4) Тип отчета, 5) Дата предоставления информации.
В случае, если в базу поступает несколько шаблонов с одинаковым набором значений по всем перечисленным показателям одновременно - публикуется только последний по времени шаблон.
</t>
  </si>
  <si>
    <t>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
1) На листе Титульный: ОГРН, Почтовый адрес, ФИО руководителя. 
2) На листе Общая информация: Наименование юридического лица (согласно уставу регулируемой организации), Дата присвоения ОГРН, Контактные телефоны (через запятую), Официальный сайт регулируемой организации в сети "Интернет" (при наличии), Адрес электронной почты регулируемой организации</t>
  </si>
  <si>
    <t>В случае, если организация осуществляет деятельность в муниципальных образованиях, на территории которых отсутствует доступ к сети Интернет, необходимо: на Титульном листе указать «Да» в поле "Отсутствует Интернет в границах территории муниципальных образований, где организация осуществляет регулируемые услуги" и на листе "Список МО" отметить галочками те муниципальные образования, на территории которых отсутствует сеть "Интернет"</t>
  </si>
  <si>
    <r>
      <t>Дата размещения информации</t>
    </r>
    <r>
      <rPr>
        <vertAlign val="superscript"/>
        <sz val="9"/>
        <rFont val="Tahoma"/>
        <family val="2"/>
        <charset val="204"/>
      </rPr>
      <t>13</t>
    </r>
  </si>
  <si>
    <r>
      <t>Ссылка на скриншот страницы сайта в сети Интернет, на которой размещена информация</t>
    </r>
    <r>
      <rPr>
        <vertAlign val="superscript"/>
        <sz val="9"/>
        <rFont val="Tahoma"/>
        <family val="2"/>
        <charset val="204"/>
      </rPr>
      <t>14</t>
    </r>
  </si>
  <si>
    <r>
      <t>Ссылка на скан страницы печатного издания, в котором размещена информация</t>
    </r>
    <r>
      <rPr>
        <vertAlign val="superscript"/>
        <sz val="9"/>
        <rFont val="Tahoma"/>
        <family val="2"/>
        <charset val="204"/>
      </rPr>
      <t>15</t>
    </r>
  </si>
  <si>
    <t>Адрес страницы сайта в сети "Интернет", на которой размещена информация</t>
  </si>
  <si>
    <t>ppL0</t>
  </si>
  <si>
    <t>ppL1</t>
  </si>
  <si>
    <t>ppL2</t>
  </si>
  <si>
    <t>ppL3</t>
  </si>
  <si>
    <t>ppL6</t>
  </si>
  <si>
    <t>ppL7</t>
  </si>
  <si>
    <t>ppL8</t>
  </si>
  <si>
    <t>ppL9</t>
  </si>
  <si>
    <t>ppL10</t>
  </si>
  <si>
    <t>ppL11</t>
  </si>
  <si>
    <t>ppL4</t>
  </si>
  <si>
    <t xml:space="preserve">Информация, подлежит обязательному опубликованию а) на официальном сайте в сети "Интернет" органа исполнительной власти субъекта Российской Федерации в области государственного регулирования тарифов (на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 согласно пункту 3а) Постановления Правительства РФ от 17.01.2013 №6;
б) на официальном сайте в сети "Интернет" органа исполнительной власти субъекта Российской Федерации в области государственного регулирования тарифов и в печатных изданиях, в которых публикуются акты органов местного самоуправления в случае и объемах, которые предусмотрены пунктом 9 Постановления Правительства РФ от 17.01.2013 №6;
</t>
  </si>
  <si>
    <t>Если информация публикуется только на официальном сайте в сети "Интернет"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 в поле "По решению организации информация раскрыта на ее официальном сайте в сети Интернет?" необходимо указать "Нет".
Если же информация дополнительно публикуется на официальном сайте организации в сети "Интернет" , в поле "По решению организации информация раскрыта на ее официальном сайте в сети Интернет?" необходимо указать "Да".</t>
  </si>
  <si>
    <t>В случае, если организация осуществляет деятельность в муниципальных образованиях, на территории которых отсутствует доступ к сети "Интернет", необходимо: на Титульном листе указать «Да» в поле "Отсутствует Интернет в границах территории муниципальных образований, где организация осуществляет регулируемые услуги" и на листе "Список МО" отметить галочками те муниципальные образования, на территории которых отсутствует сеть "Интернет"</t>
  </si>
  <si>
    <t xml:space="preserve">По умолчанию установлено значение «Первичное раскрытие информации». Это означает, что информация раскрывается в соответствии с установленными сроком и периодичностью. В случае если в раскрываемой информации произошли изменения, сведения об этих изменениях подлежат опубликованию в шаблоне с типом отчета  "Изменения в раскрытой ранее информации". В случае, если в уже отправленном шаблоне обнаружена ошибка, исправленный шаблон необходимо отправить с типом отчета «Корректировка ранее раскрытой информации». 
</t>
  </si>
  <si>
    <t xml:space="preserve">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
1) На листе Титульный: ОГРН, Почтовый адрес, ФИО руководителя 
2) На листе Общая информация: Наименование юридического лица (согласно уставу регулируемой организации), Дата присвоения ОГРН, Контактные телефоны (через запятую), Официальный сайт регулируемой организации в сети "Интернет" (при наличии), Адрес электронной почты регулируемой организации
</t>
  </si>
  <si>
    <t>Фирменное наименование юридического лица (согласно уставу регулируемой организации)</t>
  </si>
  <si>
    <t>к приказу  ФСТ России</t>
  </si>
  <si>
    <t>от 15 мая 2013 г. №129</t>
  </si>
  <si>
    <t>Официальный сайт регулируемой организации в сети «Интернет»</t>
  </si>
  <si>
    <t>Режим работы регулируемой организации (абонентских отделов, сбытовых подразделений), в том числе часы работы диспетчерских служб</t>
  </si>
  <si>
    <t xml:space="preserve">Указывается ссылка на загруженный в Хранилище ЕИАС скан страницы, на которой размещена информация. При наличии.
</t>
  </si>
  <si>
    <t>Постановлением Правительства РФ от 17.01.2013 N 6 "О стандартах раскрытия информации в сфере водоснабжения и водоотведения"</t>
  </si>
  <si>
    <t>Полный текст Приказа N 129</t>
  </si>
  <si>
    <t>Полный текст Постановления N 6</t>
  </si>
  <si>
    <t>Приказом ФСТ России от 15.05.2013 N 129 "Об утверждении форм предоставления информации, подлежащей раскрытию, организациями, осуществляющими горячее водоснабжение, холодное водоснабжение и водоотведение, и органами                                      регулирования тарифов, а также Правил заполнения таких форм"</t>
  </si>
  <si>
    <t>Количество насосных станций (штук)</t>
  </si>
  <si>
    <t>Приложение 3</t>
  </si>
  <si>
    <t>REESTR_VT</t>
  </si>
  <si>
    <t>REESTR_VED</t>
  </si>
  <si>
    <t>Общая информация о регулируемой организации (ГВС)</t>
  </si>
  <si>
    <r>
      <t>Общая информация о регулируемой организации (ГВС)</t>
    </r>
    <r>
      <rPr>
        <vertAlign val="superscript"/>
        <sz val="10"/>
        <rFont val="Tahoma"/>
        <family val="2"/>
        <charset val="204"/>
      </rPr>
      <t>1</t>
    </r>
  </si>
  <si>
    <t>Применяется дифференциация тарифа по централизованным системам горячего водоснабжения</t>
  </si>
  <si>
    <t>Шаблон предназначен для предоставления в регулирующий орган следующей информации:
1) О регулируемой организации (общая информация), подлежащей публикации на сайте органа исполнительной власти субъекта Российской Федерации в области государственного регулирования цен (тарифов) согласно пункту 59 Постановления Правительства РФ от 17.01.2013 N 6 
2) Сведения о раскрытии соответствующей информации на официальном сайте организации в сети Интернет и/или в официальных печатных изданиях (в случае, предусмотренном пунктом 9 Постановления Правительства РФ от 17.01.2013 N 6), подлежащие предоставлению в орган исполнительной власти субъекта Российской Федерации в области государственного регулирования цен (тарифов) согласно пункту 10 Постановления Правительства РФ от 17.01.2013 N 6
3) Сведения об изменении, подлежащие публикации, на основании требований пункта 11 Постановления Правительства РФ от 17.01.2013 N 6</t>
  </si>
  <si>
    <t xml:space="preserve">Лист предназначен для заполнения показателей, предоставляемых  в разрезе видов деятельности и централизованных систем горячего водоснабжения.
</t>
  </si>
  <si>
    <t>Информация раскрывается отдельно по технологически не связанным между собой централизованным системам горячего водоснабжения, в отношении которых устанавливаются различные тарифы в сфере гоярчего водоснабжения. Укажите условное название централизованной системы горячего водоснабжения для целей идентификации. Под централизованной системой горячего водоснабжения понимается  комплекс технологически связанных между собой инженерных сооружений, предназначенных для горячего водоснабжения путем отбора горячей воды из тепловой сети (далее - открытая система теплоснабжения (горячего водоснабжения) или из сетей горячего водоснабжения либо путем нагрева воды без отбора горячей воды из тепловой сети с использованием центрального теплового пункта (далее - закрытая система горячего водоснабжения)</t>
  </si>
  <si>
    <t>Добавить централизованную систему горячего водоснабжения</t>
  </si>
  <si>
    <r>
      <t>Централизованная система горячего водоснабжения</t>
    </r>
    <r>
      <rPr>
        <vertAlign val="superscript"/>
        <sz val="9"/>
        <rFont val="Tahoma"/>
        <family val="2"/>
        <charset val="204"/>
      </rPr>
      <t>9</t>
    </r>
  </si>
  <si>
    <t>Вид регулируемой деятельности в сфере горячего водоснабжения</t>
  </si>
  <si>
    <t>Протяженность водопроводных сетей (в однотрубном исчислении) (км)</t>
  </si>
  <si>
    <t>Количество центральных тепловых пунктов (штук)</t>
  </si>
  <si>
    <t>Общая информация о регулируемой организации (пункт 58 Постановления Правительства РФ от 17.01.2013 N 6 "О стандартах раскрытия информации в сфере водоснабжения и водоотведения")</t>
  </si>
  <si>
    <t>Подключение (технологическое присоединение) к централизованной системе горячего водоснабжения</t>
  </si>
  <si>
    <t>Форма 0.1</t>
  </si>
  <si>
    <t>Дата размещения информации</t>
  </si>
  <si>
    <t>NSRF</t>
  </si>
  <si>
    <t>RST_ORG_ID</t>
  </si>
  <si>
    <t>ORG_NAME</t>
  </si>
  <si>
    <t>INN_NAME</t>
  </si>
  <si>
    <t>KPP_NAME</t>
  </si>
  <si>
    <t>VDET_NAME</t>
  </si>
  <si>
    <t>28792615</t>
  </si>
  <si>
    <t>7205011944</t>
  </si>
  <si>
    <t>720301001</t>
  </si>
  <si>
    <t>Оказание услуг в сфере горячего водоснабжения</t>
  </si>
  <si>
    <t>28796899</t>
  </si>
  <si>
    <t>ООО "УК "АРОМАШЕВОГАЗСЕРВИС"</t>
  </si>
  <si>
    <t>7220005590</t>
  </si>
  <si>
    <t>722001001</t>
  </si>
  <si>
    <t>720701001</t>
  </si>
  <si>
    <t>26375285</t>
  </si>
  <si>
    <t>Армизонское УМПЖКХ</t>
  </si>
  <si>
    <t>7209005331</t>
  </si>
  <si>
    <t>26381312</t>
  </si>
  <si>
    <t>ООО "Тюмень Водоканал"</t>
  </si>
  <si>
    <t>7204095194</t>
  </si>
  <si>
    <t>26375342</t>
  </si>
  <si>
    <t>Сладковское МУП ЖКХ</t>
  </si>
  <si>
    <t>7221001460</t>
  </si>
  <si>
    <t>722401001</t>
  </si>
  <si>
    <t>720601001</t>
  </si>
  <si>
    <t>26360390</t>
  </si>
  <si>
    <t>АСУСОН ТО "Ялуторовский психоневрологический интернат"</t>
  </si>
  <si>
    <t>7207000070</t>
  </si>
  <si>
    <t>26375350</t>
  </si>
  <si>
    <t>ООО "МУП Московское ЖКХ"</t>
  </si>
  <si>
    <t>7224030300</t>
  </si>
  <si>
    <t>26433646</t>
  </si>
  <si>
    <t>МУЖЭП с.Онохино</t>
  </si>
  <si>
    <t>7224031897</t>
  </si>
  <si>
    <t>VS</t>
  </si>
  <si>
    <t>Абатский муниципальный район</t>
  </si>
  <si>
    <t>71603000</t>
  </si>
  <si>
    <t>Абатское</t>
  </si>
  <si>
    <t>71603402</t>
  </si>
  <si>
    <t>Банниковское</t>
  </si>
  <si>
    <t>71603410</t>
  </si>
  <si>
    <t>Болдыревское</t>
  </si>
  <si>
    <t>71603415</t>
  </si>
  <si>
    <t>Коневское</t>
  </si>
  <si>
    <t>71603430</t>
  </si>
  <si>
    <t>Ленинское</t>
  </si>
  <si>
    <t>71603435</t>
  </si>
  <si>
    <t>Майское</t>
  </si>
  <si>
    <t>71603440</t>
  </si>
  <si>
    <t>Назаровское</t>
  </si>
  <si>
    <t>71603445</t>
  </si>
  <si>
    <t>Ощепковское</t>
  </si>
  <si>
    <t>71603450</t>
  </si>
  <si>
    <t>Партизанское</t>
  </si>
  <si>
    <t>71603455</t>
  </si>
  <si>
    <t>Тушнолобовское</t>
  </si>
  <si>
    <t>71603460</t>
  </si>
  <si>
    <t>Шевыринское</t>
  </si>
  <si>
    <t>71603465</t>
  </si>
  <si>
    <t>Армизонский муниципальный район</t>
  </si>
  <si>
    <t>71605000</t>
  </si>
  <si>
    <t>Армизонское</t>
  </si>
  <si>
    <t>71605405</t>
  </si>
  <si>
    <t>Ивановское</t>
  </si>
  <si>
    <t>71605410</t>
  </si>
  <si>
    <t>Калмакское</t>
  </si>
  <si>
    <t>71605415</t>
  </si>
  <si>
    <t>Капралихинское</t>
  </si>
  <si>
    <t>71605420</t>
  </si>
  <si>
    <t>Красноорловское</t>
  </si>
  <si>
    <t>71605425</t>
  </si>
  <si>
    <t>Орловское</t>
  </si>
  <si>
    <t>71605430</t>
  </si>
  <si>
    <t>Прохоровское</t>
  </si>
  <si>
    <t>71605435</t>
  </si>
  <si>
    <t>Раздольское</t>
  </si>
  <si>
    <t>71605440</t>
  </si>
  <si>
    <t>Южно-Дубровинское</t>
  </si>
  <si>
    <t>71605445</t>
  </si>
  <si>
    <t>Аромашевский муниципальный район</t>
  </si>
  <si>
    <t>71607000</t>
  </si>
  <si>
    <t>Аромашевское</t>
  </si>
  <si>
    <t>71607405</t>
  </si>
  <si>
    <t>Кармацкое</t>
  </si>
  <si>
    <t>71607410</t>
  </si>
  <si>
    <t>Кротовское</t>
  </si>
  <si>
    <t>71607415</t>
  </si>
  <si>
    <t>Малиновское</t>
  </si>
  <si>
    <t>71607420</t>
  </si>
  <si>
    <t>Малоскарединское</t>
  </si>
  <si>
    <t>71607425</t>
  </si>
  <si>
    <t>Новоберезовское</t>
  </si>
  <si>
    <t>71607430</t>
  </si>
  <si>
    <t>Новопетровское</t>
  </si>
  <si>
    <t>71607435</t>
  </si>
  <si>
    <t>Русаковское</t>
  </si>
  <si>
    <t>71607440</t>
  </si>
  <si>
    <t>Слободчиковское</t>
  </si>
  <si>
    <t>71607445</t>
  </si>
  <si>
    <t>Сорочкинское</t>
  </si>
  <si>
    <t>71607450</t>
  </si>
  <si>
    <t>Юрминское</t>
  </si>
  <si>
    <t>71607455</t>
  </si>
  <si>
    <t>Бердюжский муниципальный район</t>
  </si>
  <si>
    <t>71610000</t>
  </si>
  <si>
    <t>Бердюжское</t>
  </si>
  <si>
    <t>71610410</t>
  </si>
  <si>
    <t>Зарословское</t>
  </si>
  <si>
    <t>71610420</t>
  </si>
  <si>
    <t>Истошинское</t>
  </si>
  <si>
    <t>71610430</t>
  </si>
  <si>
    <t>Мелехинское</t>
  </si>
  <si>
    <t>71610440</t>
  </si>
  <si>
    <t>Окуневское</t>
  </si>
  <si>
    <t>71610450</t>
  </si>
  <si>
    <t>Пегановское</t>
  </si>
  <si>
    <t>71610460</t>
  </si>
  <si>
    <t>Полозаозерское</t>
  </si>
  <si>
    <t>71610470</t>
  </si>
  <si>
    <t>Рямовское</t>
  </si>
  <si>
    <t>71610474</t>
  </si>
  <si>
    <t>Уктузское</t>
  </si>
  <si>
    <t>71610480</t>
  </si>
  <si>
    <t>Вагайский муниципальный район</t>
  </si>
  <si>
    <t>71613000</t>
  </si>
  <si>
    <t>Аксурское</t>
  </si>
  <si>
    <t>71613404</t>
  </si>
  <si>
    <t>Бегишевское</t>
  </si>
  <si>
    <t>71613412</t>
  </si>
  <si>
    <t>Вершинское</t>
  </si>
  <si>
    <t>71613416</t>
  </si>
  <si>
    <t>Дубровинское</t>
  </si>
  <si>
    <t>71613428</t>
  </si>
  <si>
    <t>Зареченское</t>
  </si>
  <si>
    <t>71613424</t>
  </si>
  <si>
    <t>Казанское</t>
  </si>
  <si>
    <t>71613456</t>
  </si>
  <si>
    <t>Карагайское</t>
  </si>
  <si>
    <t>71613432</t>
  </si>
  <si>
    <t>Касьяновское</t>
  </si>
  <si>
    <t>71613436</t>
  </si>
  <si>
    <t>Куларовское</t>
  </si>
  <si>
    <t>71613444</t>
  </si>
  <si>
    <t>Первовагайское</t>
  </si>
  <si>
    <t>71613460</t>
  </si>
  <si>
    <t>Первомайское</t>
  </si>
  <si>
    <t>71613464</t>
  </si>
  <si>
    <t>Птицкое</t>
  </si>
  <si>
    <t>71613468</t>
  </si>
  <si>
    <t>Супринское</t>
  </si>
  <si>
    <t>71613472</t>
  </si>
  <si>
    <t>Тукузское</t>
  </si>
  <si>
    <t>71613476</t>
  </si>
  <si>
    <t>Ушаковское</t>
  </si>
  <si>
    <t>71613480</t>
  </si>
  <si>
    <t>Фатеевское</t>
  </si>
  <si>
    <t>71613484</t>
  </si>
  <si>
    <t>Черноковское</t>
  </si>
  <si>
    <t>71613488</t>
  </si>
  <si>
    <t>Шестовское</t>
  </si>
  <si>
    <t>71613492</t>
  </si>
  <si>
    <t>Шишкинское</t>
  </si>
  <si>
    <t>71613408</t>
  </si>
  <si>
    <t>Викуловский муниципальный район</t>
  </si>
  <si>
    <t>71615000</t>
  </si>
  <si>
    <t>Балаганское</t>
  </si>
  <si>
    <t>71615404</t>
  </si>
  <si>
    <t>Березинское</t>
  </si>
  <si>
    <t>71615408</t>
  </si>
  <si>
    <t>Викуловское</t>
  </si>
  <si>
    <t>71615412</t>
  </si>
  <si>
    <t>Ермаковское</t>
  </si>
  <si>
    <t>71615416</t>
  </si>
  <si>
    <t>Калининское</t>
  </si>
  <si>
    <t>71615420</t>
  </si>
  <si>
    <t>Каргалинское</t>
  </si>
  <si>
    <t>71615424</t>
  </si>
  <si>
    <t>Коточиговское</t>
  </si>
  <si>
    <t>71615428</t>
  </si>
  <si>
    <t>Нововяткинское</t>
  </si>
  <si>
    <t>71615432</t>
  </si>
  <si>
    <t>Озернинское</t>
  </si>
  <si>
    <t>71615436</t>
  </si>
  <si>
    <t>Поддубровинское</t>
  </si>
  <si>
    <t>71615440</t>
  </si>
  <si>
    <t>Рябовское</t>
  </si>
  <si>
    <t>71615444</t>
  </si>
  <si>
    <t>Сартамское</t>
  </si>
  <si>
    <t>71615448</t>
  </si>
  <si>
    <t>Скрипкинское</t>
  </si>
  <si>
    <t>71615452</t>
  </si>
  <si>
    <t>Чуртанское</t>
  </si>
  <si>
    <t>71615456</t>
  </si>
  <si>
    <t>Голышмановский муниципальный район</t>
  </si>
  <si>
    <t>71618000</t>
  </si>
  <si>
    <t>Бескозобовское</t>
  </si>
  <si>
    <t>71618405</t>
  </si>
  <si>
    <t>Боровлянское</t>
  </si>
  <si>
    <t>71618410</t>
  </si>
  <si>
    <t>Гладиловское</t>
  </si>
  <si>
    <t>71618415</t>
  </si>
  <si>
    <t>Голышманово</t>
  </si>
  <si>
    <t>71618416</t>
  </si>
  <si>
    <t>Голышмановское</t>
  </si>
  <si>
    <t>71618420</t>
  </si>
  <si>
    <t>Евсинское</t>
  </si>
  <si>
    <t>71618425</t>
  </si>
  <si>
    <t>Земляновское</t>
  </si>
  <si>
    <t>71618430</t>
  </si>
  <si>
    <t>Королевское</t>
  </si>
  <si>
    <t>71618435</t>
  </si>
  <si>
    <t>Ламенское</t>
  </si>
  <si>
    <t>71618440</t>
  </si>
  <si>
    <t>Малышенское</t>
  </si>
  <si>
    <t>71618445</t>
  </si>
  <si>
    <t>Медведевское</t>
  </si>
  <si>
    <t>71618450</t>
  </si>
  <si>
    <t>Ражевское</t>
  </si>
  <si>
    <t>71618455</t>
  </si>
  <si>
    <t>Среднечирковское</t>
  </si>
  <si>
    <t>71618460</t>
  </si>
  <si>
    <t>Усть-Ламенское</t>
  </si>
  <si>
    <t>71618465</t>
  </si>
  <si>
    <t>Хмелевское</t>
  </si>
  <si>
    <t>71618470</t>
  </si>
  <si>
    <t>Город Ишим</t>
  </si>
  <si>
    <t>71705000</t>
  </si>
  <si>
    <t>Исетский муниципальный район</t>
  </si>
  <si>
    <t>71624000</t>
  </si>
  <si>
    <t>Архангельское</t>
  </si>
  <si>
    <t>71624403</t>
  </si>
  <si>
    <t>Бархатовское</t>
  </si>
  <si>
    <t>71624405</t>
  </si>
  <si>
    <t>Бобылевское</t>
  </si>
  <si>
    <t>71624410</t>
  </si>
  <si>
    <t>Верхнебешкильское</t>
  </si>
  <si>
    <t>71624415</t>
  </si>
  <si>
    <t>Верхнеингальское</t>
  </si>
  <si>
    <t>71624417</t>
  </si>
  <si>
    <t>Денисовское</t>
  </si>
  <si>
    <t>71624420</t>
  </si>
  <si>
    <t>Исетское</t>
  </si>
  <si>
    <t>71624425</t>
  </si>
  <si>
    <t>Кировское</t>
  </si>
  <si>
    <t>71624427</t>
  </si>
  <si>
    <t>Коммунаровское</t>
  </si>
  <si>
    <t>71624430</t>
  </si>
  <si>
    <t>Красновское</t>
  </si>
  <si>
    <t>71624435</t>
  </si>
  <si>
    <t>Мининское</t>
  </si>
  <si>
    <t>71624440</t>
  </si>
  <si>
    <t>Рассветовское</t>
  </si>
  <si>
    <t>71624445</t>
  </si>
  <si>
    <t>Рафайловское</t>
  </si>
  <si>
    <t>71624450</t>
  </si>
  <si>
    <t>Слободобешкильское</t>
  </si>
  <si>
    <t>71624455</t>
  </si>
  <si>
    <t>Солобоевское</t>
  </si>
  <si>
    <t>71624460</t>
  </si>
  <si>
    <t>Шороховское</t>
  </si>
  <si>
    <t>71624465</t>
  </si>
  <si>
    <t>Ишимский муниципальный район</t>
  </si>
  <si>
    <t>71626000</t>
  </si>
  <si>
    <t>Боровское</t>
  </si>
  <si>
    <t>71626404</t>
  </si>
  <si>
    <t>Бутусовское</t>
  </si>
  <si>
    <t>71626408</t>
  </si>
  <si>
    <t>Второпесьяновское</t>
  </si>
  <si>
    <t>71626412</t>
  </si>
  <si>
    <t>Гагаринское</t>
  </si>
  <si>
    <t>71626416</t>
  </si>
  <si>
    <t>Десятовское</t>
  </si>
  <si>
    <t>71626420</t>
  </si>
  <si>
    <t>Дымковское</t>
  </si>
  <si>
    <t>71626424</t>
  </si>
  <si>
    <t>Карасульское</t>
  </si>
  <si>
    <t>71626428</t>
  </si>
  <si>
    <t>Клепиковское</t>
  </si>
  <si>
    <t>71626432</t>
  </si>
  <si>
    <t>Ларихинское</t>
  </si>
  <si>
    <t>71626436</t>
  </si>
  <si>
    <t>Мизоновское</t>
  </si>
  <si>
    <t>71626440</t>
  </si>
  <si>
    <t>Неволинское</t>
  </si>
  <si>
    <t>71626442</t>
  </si>
  <si>
    <t>Новолоктинское</t>
  </si>
  <si>
    <t>71626444</t>
  </si>
  <si>
    <t>Новотравнинское</t>
  </si>
  <si>
    <t>71626448</t>
  </si>
  <si>
    <t>Пахомовское</t>
  </si>
  <si>
    <t>71626452</t>
  </si>
  <si>
    <t>Первопесьяновское</t>
  </si>
  <si>
    <t>71626456</t>
  </si>
  <si>
    <t>Плешковское</t>
  </si>
  <si>
    <t>71626460</t>
  </si>
  <si>
    <t>Прокуткинское</t>
  </si>
  <si>
    <t>71626464</t>
  </si>
  <si>
    <t>Равнецкое</t>
  </si>
  <si>
    <t>71626468</t>
  </si>
  <si>
    <t>Стрехнинское</t>
  </si>
  <si>
    <t>71626472</t>
  </si>
  <si>
    <t>Тоболовское</t>
  </si>
  <si>
    <t>71626476</t>
  </si>
  <si>
    <t>Черемшанское</t>
  </si>
  <si>
    <t>71626484</t>
  </si>
  <si>
    <t>Шаблыкинское</t>
  </si>
  <si>
    <t>71626488</t>
  </si>
  <si>
    <t>Казанский муниципальный район</t>
  </si>
  <si>
    <t>71630000</t>
  </si>
  <si>
    <t>Афонькинское</t>
  </si>
  <si>
    <t>71630405</t>
  </si>
  <si>
    <t>Большеченчерское</t>
  </si>
  <si>
    <t>71630410</t>
  </si>
  <si>
    <t>Большеярковское</t>
  </si>
  <si>
    <t>71630415</t>
  </si>
  <si>
    <t>Гагарьевское</t>
  </si>
  <si>
    <t>71630420</t>
  </si>
  <si>
    <t>Дубынское</t>
  </si>
  <si>
    <t>71630425</t>
  </si>
  <si>
    <t>Ильинское</t>
  </si>
  <si>
    <t>71630430</t>
  </si>
  <si>
    <t>71630432</t>
  </si>
  <si>
    <t>Новоселезневское</t>
  </si>
  <si>
    <t>71630433</t>
  </si>
  <si>
    <t>Огневское</t>
  </si>
  <si>
    <t>71630435</t>
  </si>
  <si>
    <t>Пешневское</t>
  </si>
  <si>
    <t>71630440</t>
  </si>
  <si>
    <t>Смирновское</t>
  </si>
  <si>
    <t>71630445</t>
  </si>
  <si>
    <t>Челюскинское</t>
  </si>
  <si>
    <t>71630450</t>
  </si>
  <si>
    <t>Чирковское</t>
  </si>
  <si>
    <t>71630452</t>
  </si>
  <si>
    <t>Яровское</t>
  </si>
  <si>
    <t>71630455</t>
  </si>
  <si>
    <t>Нижнетавдинский муниципальный район</t>
  </si>
  <si>
    <t>71632000</t>
  </si>
  <si>
    <t>Андрюшинское</t>
  </si>
  <si>
    <t>71632404</t>
  </si>
  <si>
    <t>Антипинское</t>
  </si>
  <si>
    <t>71632408</t>
  </si>
  <si>
    <t>Березовское</t>
  </si>
  <si>
    <t>71632412</t>
  </si>
  <si>
    <t>Бухтальское</t>
  </si>
  <si>
    <t>71632416</t>
  </si>
  <si>
    <t>Велижанское</t>
  </si>
  <si>
    <t>71632420</t>
  </si>
  <si>
    <t>Искинское</t>
  </si>
  <si>
    <t>71632428</t>
  </si>
  <si>
    <t>Канашское</t>
  </si>
  <si>
    <t>71632432</t>
  </si>
  <si>
    <t>Ключевское</t>
  </si>
  <si>
    <t>71632440</t>
  </si>
  <si>
    <t>Миясское</t>
  </si>
  <si>
    <t>71632448</t>
  </si>
  <si>
    <t>Нижнетавдинское</t>
  </si>
  <si>
    <t>71632450</t>
  </si>
  <si>
    <t>Новоникольское</t>
  </si>
  <si>
    <t>71632452</t>
  </si>
  <si>
    <t>Новотроицкое</t>
  </si>
  <si>
    <t>71632456</t>
  </si>
  <si>
    <t>Тавдинское</t>
  </si>
  <si>
    <t>71632469</t>
  </si>
  <si>
    <t>Тарманское</t>
  </si>
  <si>
    <t>71632472</t>
  </si>
  <si>
    <t>Тюневское</t>
  </si>
  <si>
    <t>71632475</t>
  </si>
  <si>
    <t>Черепановское</t>
  </si>
  <si>
    <t>71632478</t>
  </si>
  <si>
    <t>Чугунаевское</t>
  </si>
  <si>
    <t>71632482</t>
  </si>
  <si>
    <t>Омутинский муниципальный район</t>
  </si>
  <si>
    <t>71634000</t>
  </si>
  <si>
    <t>Большекрасноярское</t>
  </si>
  <si>
    <t>71634411</t>
  </si>
  <si>
    <t>Вагайское</t>
  </si>
  <si>
    <t>71634415</t>
  </si>
  <si>
    <t>Журавлевское</t>
  </si>
  <si>
    <t>71634422</t>
  </si>
  <si>
    <t>71634444</t>
  </si>
  <si>
    <t>Омутинское</t>
  </si>
  <si>
    <t>71634448</t>
  </si>
  <si>
    <t>Ситниковское</t>
  </si>
  <si>
    <t>71634455</t>
  </si>
  <si>
    <t>Шабановское</t>
  </si>
  <si>
    <t>71634466</t>
  </si>
  <si>
    <t>Южно-Плетневское</t>
  </si>
  <si>
    <t>71634477</t>
  </si>
  <si>
    <t>Сладковский муниципальный район</t>
  </si>
  <si>
    <t>71636000</t>
  </si>
  <si>
    <t>Александровское</t>
  </si>
  <si>
    <t>71636405</t>
  </si>
  <si>
    <t>Лопазновское</t>
  </si>
  <si>
    <t>71636410</t>
  </si>
  <si>
    <t>71636415</t>
  </si>
  <si>
    <t>Маслянское</t>
  </si>
  <si>
    <t>71636420</t>
  </si>
  <si>
    <t>Менжинское</t>
  </si>
  <si>
    <t>71636425</t>
  </si>
  <si>
    <t>Никулинское</t>
  </si>
  <si>
    <t>71636430</t>
  </si>
  <si>
    <t>Новоандреевское</t>
  </si>
  <si>
    <t>71636435</t>
  </si>
  <si>
    <t>Сладковское</t>
  </si>
  <si>
    <t>71636445</t>
  </si>
  <si>
    <t>Степновское</t>
  </si>
  <si>
    <t>71636450</t>
  </si>
  <si>
    <t>Усовское</t>
  </si>
  <si>
    <t>71636455</t>
  </si>
  <si>
    <t>Сорокинский муниципальный район</t>
  </si>
  <si>
    <t>71638000</t>
  </si>
  <si>
    <t>71638410</t>
  </si>
  <si>
    <t>Ворсихинское</t>
  </si>
  <si>
    <t>71638420</t>
  </si>
  <si>
    <t>Готопутовское</t>
  </si>
  <si>
    <t>71638430</t>
  </si>
  <si>
    <t>Знаменщиковское</t>
  </si>
  <si>
    <t>71638440</t>
  </si>
  <si>
    <t>Пинигинское</t>
  </si>
  <si>
    <t>71638470</t>
  </si>
  <si>
    <t>Покровское</t>
  </si>
  <si>
    <t>71638480</t>
  </si>
  <si>
    <t>Сорокинское</t>
  </si>
  <si>
    <t>71638490</t>
  </si>
  <si>
    <t>Тобольский муниципальный район</t>
  </si>
  <si>
    <t>71642000</t>
  </si>
  <si>
    <t>Абалакское</t>
  </si>
  <si>
    <t>71642405</t>
  </si>
  <si>
    <t>Ачирское</t>
  </si>
  <si>
    <t>71642407</t>
  </si>
  <si>
    <t>Байкаловское</t>
  </si>
  <si>
    <t>71642410</t>
  </si>
  <si>
    <t>Башковское</t>
  </si>
  <si>
    <t>71642425</t>
  </si>
  <si>
    <t>Булашовское</t>
  </si>
  <si>
    <t>71642415</t>
  </si>
  <si>
    <t>Верхнеаремзянское</t>
  </si>
  <si>
    <t>71642420</t>
  </si>
  <si>
    <t>Ворогушинское</t>
  </si>
  <si>
    <t>71642430</t>
  </si>
  <si>
    <t>Дегтяревское</t>
  </si>
  <si>
    <t>71642435</t>
  </si>
  <si>
    <t>71642440</t>
  </si>
  <si>
    <t>Загваздинское</t>
  </si>
  <si>
    <t>71642445</t>
  </si>
  <si>
    <t>Карачинское</t>
  </si>
  <si>
    <t>71642450</t>
  </si>
  <si>
    <t>Кутарбитское</t>
  </si>
  <si>
    <t>71642455</t>
  </si>
  <si>
    <t>Лайтамакское</t>
  </si>
  <si>
    <t>71642460</t>
  </si>
  <si>
    <t>Малозоркальцевское</t>
  </si>
  <si>
    <t>71642462</t>
  </si>
  <si>
    <t>Надцынское</t>
  </si>
  <si>
    <t>71642465</t>
  </si>
  <si>
    <t>Овсянниковское</t>
  </si>
  <si>
    <t>71642470</t>
  </si>
  <si>
    <t>Полуяновское</t>
  </si>
  <si>
    <t>71642473</t>
  </si>
  <si>
    <t>Прииртышское</t>
  </si>
  <si>
    <t>71642475</t>
  </si>
  <si>
    <t>Санниковское</t>
  </si>
  <si>
    <t>71642480</t>
  </si>
  <si>
    <t>Сетовское</t>
  </si>
  <si>
    <t>71642482</t>
  </si>
  <si>
    <t>Ушаровское</t>
  </si>
  <si>
    <t>71642485</t>
  </si>
  <si>
    <t>71642490</t>
  </si>
  <si>
    <t>Тюменский муниципальный район</t>
  </si>
  <si>
    <t>71644000</t>
  </si>
  <si>
    <t>Андреевское</t>
  </si>
  <si>
    <t>71644405</t>
  </si>
  <si>
    <t>Борковское</t>
  </si>
  <si>
    <t>71644415</t>
  </si>
  <si>
    <t>Горьковское</t>
  </si>
  <si>
    <t>71644417</t>
  </si>
  <si>
    <t>Ембаевское</t>
  </si>
  <si>
    <t>71644420</t>
  </si>
  <si>
    <t>Каменское</t>
  </si>
  <si>
    <t>71644425</t>
  </si>
  <si>
    <t>Каскаринское</t>
  </si>
  <si>
    <t>71644430</t>
  </si>
  <si>
    <t>Княжевское</t>
  </si>
  <si>
    <t>71644435</t>
  </si>
  <si>
    <t>Кулаковское</t>
  </si>
  <si>
    <t>71644440</t>
  </si>
  <si>
    <t>Мальковское</t>
  </si>
  <si>
    <t>71644445</t>
  </si>
  <si>
    <t>Московское</t>
  </si>
  <si>
    <t>71644450</t>
  </si>
  <si>
    <t>Муллашинское</t>
  </si>
  <si>
    <t>71644451</t>
  </si>
  <si>
    <t>Наримановское</t>
  </si>
  <si>
    <t>71644452</t>
  </si>
  <si>
    <t>Нижнепышминское</t>
  </si>
  <si>
    <t>71644455</t>
  </si>
  <si>
    <t>Новотарманское</t>
  </si>
  <si>
    <t>71644456</t>
  </si>
  <si>
    <t>Онохинское</t>
  </si>
  <si>
    <t>71644458</t>
  </si>
  <si>
    <t>Переваловское</t>
  </si>
  <si>
    <t>71644460</t>
  </si>
  <si>
    <t>Рабочий поселок Богандинский</t>
  </si>
  <si>
    <t>71644410</t>
  </si>
  <si>
    <t>Салаирское</t>
  </si>
  <si>
    <t>71644470</t>
  </si>
  <si>
    <t>Созоновское</t>
  </si>
  <si>
    <t>71644474</t>
  </si>
  <si>
    <t>Успенское</t>
  </si>
  <si>
    <t>71644475</t>
  </si>
  <si>
    <t>Червишевское</t>
  </si>
  <si>
    <t>71644480</t>
  </si>
  <si>
    <t>Чикчинское</t>
  </si>
  <si>
    <t>71644485</t>
  </si>
  <si>
    <t>поселок Боровский</t>
  </si>
  <si>
    <t>71644412</t>
  </si>
  <si>
    <t>поселок Винзили</t>
  </si>
  <si>
    <t>71644416</t>
  </si>
  <si>
    <t>Уватский муниципальный район</t>
  </si>
  <si>
    <t>71648000</t>
  </si>
  <si>
    <t>Алымское</t>
  </si>
  <si>
    <t>71648405</t>
  </si>
  <si>
    <t>Горнослинкинское</t>
  </si>
  <si>
    <t>71648410</t>
  </si>
  <si>
    <t>Демьянское</t>
  </si>
  <si>
    <t>71648415</t>
  </si>
  <si>
    <t>71648420</t>
  </si>
  <si>
    <t>Красноярское</t>
  </si>
  <si>
    <t>71648425</t>
  </si>
  <si>
    <t>Межселенная территория Уватского муниципального района, кроме сельских поселений, включающая д Герасимовка, д Калемьяга, д Нефедова</t>
  </si>
  <si>
    <t>71648701</t>
  </si>
  <si>
    <t>Осинниковское</t>
  </si>
  <si>
    <t>71648435</t>
  </si>
  <si>
    <t>Соровое</t>
  </si>
  <si>
    <t>71648438</t>
  </si>
  <si>
    <t>Тугаловское</t>
  </si>
  <si>
    <t>71648440</t>
  </si>
  <si>
    <t>Туртасское</t>
  </si>
  <si>
    <t>71648445</t>
  </si>
  <si>
    <t>Уватское</t>
  </si>
  <si>
    <t>71648450</t>
  </si>
  <si>
    <t>Укинское</t>
  </si>
  <si>
    <t>71648452</t>
  </si>
  <si>
    <t>Юровское</t>
  </si>
  <si>
    <t>71648455</t>
  </si>
  <si>
    <t>Упоровский муниципальный район</t>
  </si>
  <si>
    <t>71650000</t>
  </si>
  <si>
    <t>Буньковское</t>
  </si>
  <si>
    <t>71650405</t>
  </si>
  <si>
    <t>Бызовское</t>
  </si>
  <si>
    <t>71650410</t>
  </si>
  <si>
    <t>Видоновское</t>
  </si>
  <si>
    <t>71650415</t>
  </si>
  <si>
    <t>Емуртлинское</t>
  </si>
  <si>
    <t>71650420</t>
  </si>
  <si>
    <t>Ингалинское</t>
  </si>
  <si>
    <t>71650425</t>
  </si>
  <si>
    <t>Коркинское</t>
  </si>
  <si>
    <t>71650430</t>
  </si>
  <si>
    <t>Крашенининское</t>
  </si>
  <si>
    <t>71650435</t>
  </si>
  <si>
    <t>Липихинское</t>
  </si>
  <si>
    <t>71650440</t>
  </si>
  <si>
    <t>Нижнеманайское</t>
  </si>
  <si>
    <t>71650445</t>
  </si>
  <si>
    <t>Пятковское</t>
  </si>
  <si>
    <t>71650450</t>
  </si>
  <si>
    <t>Скородумское</t>
  </si>
  <si>
    <t>71650455</t>
  </si>
  <si>
    <t>Суерское</t>
  </si>
  <si>
    <t>71650460</t>
  </si>
  <si>
    <t>Упоровское</t>
  </si>
  <si>
    <t>71650465</t>
  </si>
  <si>
    <t>Чернаковское</t>
  </si>
  <si>
    <t>71650470</t>
  </si>
  <si>
    <t>Юргинский муниципальный район</t>
  </si>
  <si>
    <t>71653000</t>
  </si>
  <si>
    <t>Агаракское</t>
  </si>
  <si>
    <t>71653405</t>
  </si>
  <si>
    <t>Бушуевское</t>
  </si>
  <si>
    <t>71653420</t>
  </si>
  <si>
    <t>Володинское</t>
  </si>
  <si>
    <t>71653425</t>
  </si>
  <si>
    <t>Зоновское</t>
  </si>
  <si>
    <t>71653430</t>
  </si>
  <si>
    <t>Лабинское</t>
  </si>
  <si>
    <t>71653440</t>
  </si>
  <si>
    <t>Лесное</t>
  </si>
  <si>
    <t>71653443</t>
  </si>
  <si>
    <t>Новотаповское</t>
  </si>
  <si>
    <t>71653447</t>
  </si>
  <si>
    <t>Северо-Плетневское</t>
  </si>
  <si>
    <t>71653450</t>
  </si>
  <si>
    <t>Шипаковское</t>
  </si>
  <si>
    <t>71653460</t>
  </si>
  <si>
    <t>Юргинское</t>
  </si>
  <si>
    <t>71653465</t>
  </si>
  <si>
    <t>Ялуторовский муниципальный район</t>
  </si>
  <si>
    <t>71656000</t>
  </si>
  <si>
    <t>Асланинское</t>
  </si>
  <si>
    <t>71656405</t>
  </si>
  <si>
    <t>Беркутское</t>
  </si>
  <si>
    <t>71656410</t>
  </si>
  <si>
    <t>Заводопетровское</t>
  </si>
  <si>
    <t>71656413</t>
  </si>
  <si>
    <t>Зиновское</t>
  </si>
  <si>
    <t>71656415</t>
  </si>
  <si>
    <t>71656420</t>
  </si>
  <si>
    <t>Карабашское</t>
  </si>
  <si>
    <t>71656422</t>
  </si>
  <si>
    <t>Киевское</t>
  </si>
  <si>
    <t>71656423</t>
  </si>
  <si>
    <t>Коктюльское</t>
  </si>
  <si>
    <t>71656425</t>
  </si>
  <si>
    <t>Новоатьяловское</t>
  </si>
  <si>
    <t>71656430</t>
  </si>
  <si>
    <t>Памятнинское</t>
  </si>
  <si>
    <t>71656435</t>
  </si>
  <si>
    <t>Петелинское</t>
  </si>
  <si>
    <t>71656440</t>
  </si>
  <si>
    <t>Ревдинское</t>
  </si>
  <si>
    <t>71656445</t>
  </si>
  <si>
    <t>Сингульское</t>
  </si>
  <si>
    <t>71656450</t>
  </si>
  <si>
    <t>Старокавдыкское</t>
  </si>
  <si>
    <t>71656455</t>
  </si>
  <si>
    <t>Хохловское</t>
  </si>
  <si>
    <t>71656460</t>
  </si>
  <si>
    <t>Ярковский муниципальный район</t>
  </si>
  <si>
    <t>71658000</t>
  </si>
  <si>
    <t>Аксаринское</t>
  </si>
  <si>
    <t>71658405</t>
  </si>
  <si>
    <t>Гилевское</t>
  </si>
  <si>
    <t>71658410</t>
  </si>
  <si>
    <t>71658415</t>
  </si>
  <si>
    <t>Иевлевское</t>
  </si>
  <si>
    <t>71658420</t>
  </si>
  <si>
    <t>Караульноярское</t>
  </si>
  <si>
    <t>71658425</t>
  </si>
  <si>
    <t>Маранское</t>
  </si>
  <si>
    <t>71658430</t>
  </si>
  <si>
    <t>Новоалександровское</t>
  </si>
  <si>
    <t>71658435</t>
  </si>
  <si>
    <t>Плехановское</t>
  </si>
  <si>
    <t>71658440</t>
  </si>
  <si>
    <t>71658445</t>
  </si>
  <si>
    <t>71658450</t>
  </si>
  <si>
    <t>Староалександровское</t>
  </si>
  <si>
    <t>71658455</t>
  </si>
  <si>
    <t>Усальское</t>
  </si>
  <si>
    <t>71658460</t>
  </si>
  <si>
    <t>Щетковское</t>
  </si>
  <si>
    <t>71658465</t>
  </si>
  <si>
    <t>Ярковское</t>
  </si>
  <si>
    <t>71658470</t>
  </si>
  <si>
    <t>город Заводоуковск</t>
  </si>
  <si>
    <t>71703000</t>
  </si>
  <si>
    <t>город Тобольск</t>
  </si>
  <si>
    <t>71710000</t>
  </si>
  <si>
    <t>город Тюмень</t>
  </si>
  <si>
    <t>71701000</t>
  </si>
  <si>
    <t>город Ялуторовск</t>
  </si>
  <si>
    <t>71715000</t>
  </si>
  <si>
    <t>Горячее водоснабжение, в том числе приготовление воды на нужды горячего водоснабжения</t>
  </si>
  <si>
    <t>Горячее водоснабжение, в том числе транспортировка горячей воды</t>
  </si>
  <si>
    <t>Добавить вид деятельности</t>
  </si>
  <si>
    <t>Галиуллин Мугаммир Файзуллович</t>
  </si>
  <si>
    <t>8 (3452) 54-09-22</t>
  </si>
  <si>
    <t>www.vodokanal.info</t>
  </si>
  <si>
    <t>О</t>
  </si>
  <si>
    <t>1057200947253</t>
  </si>
  <si>
    <t>-</t>
  </si>
  <si>
    <t>Общество с ограниченной ответственностью "Тюмень Водоканал"</t>
  </si>
  <si>
    <t>09.12.2005</t>
  </si>
  <si>
    <t>ИФНС по г. Тюмени №3</t>
  </si>
  <si>
    <t>625007 г.Тюмень, ул.30 лет Победы, 31</t>
  </si>
  <si>
    <t>c 08:00 до 17:00</t>
  </si>
  <si>
    <t>c 00:00 до 23:59</t>
  </si>
  <si>
    <t xml:space="preserve"> c 08:00 до 17:00; абонентские отделы: c 08:00 до 17:00; сбытовые подразделения: c 08:00 до 17:00; диспетчерские службы: c 00:00 до 23:59 (-).</t>
  </si>
  <si>
    <t>1 водяной подогреватель ВВП 11- 219*2000</t>
  </si>
  <si>
    <t>Проверка доступных обновлений...</t>
  </si>
  <si>
    <t>Информация</t>
  </si>
  <si>
    <t>Доступно обновление до версии 1.0.1</t>
  </si>
  <si>
    <t>Описание изменений: Версия 1.0.1
- Незначительные изменения</t>
  </si>
  <si>
    <t>Размер файла обновления: 309760 байт</t>
  </si>
  <si>
    <t>Обновление отменено пользователем</t>
  </si>
  <si>
    <t>Предупреждение</t>
  </si>
  <si>
    <t>Подготовка к обновлению...</t>
  </si>
  <si>
    <t>Сохранение файла резервной копии: Y:\Шпагина\отчетность\стандарты раскрытия инфо\2015\3. Сведения об организации\ВиВ\14. Общая информация на 15.04.2015 в шаблонах ЕИАС\JKH.OPEN.INFO.ORG.GVS.6.BKP..xls</t>
  </si>
  <si>
    <t>Резервная копия создана: Y:\Шпагина\отчетность\стандарты раскрытия инфо\2015\3. Сведения об организации\ВиВ\14. Общая информация на 15.04.2015 в шаблонах ЕИАС\JKH.OPEN.INFO.ORG.GVS.6.BKP..xls</t>
  </si>
  <si>
    <t>Создание книги для установки обновлений...</t>
  </si>
  <si>
    <t>Файл обновления загружен: Y:\Шпагина\отчетность\стандарты раскрытия инфо\2015\3. Сведения об организации\ВиВ\14. Общая информация на 15.04.2015 в шаблонах ЕИАС\UPDATE.JKH.OPEN.INFO.ORG.GVS.6.TO.1.0.1.15.xls</t>
  </si>
  <si>
    <t>Основной государственный регистрационный номер, дата его присвоения и 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</si>
  <si>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Вид регулируемой деятельности</t>
  </si>
  <si>
    <t>Протяженность водопроводных сетей (в однотрубном исчислении) (километров)</t>
  </si>
  <si>
    <t/>
  </si>
  <si>
    <t>Обновление завершилось удачно! Шаблон JKH.OPEN.INFO.ORG.GVS.6.xls сохранен под именем 'JKH.OPEN.INFO.ORG.GVS.6(v1.0.1).xls'</t>
  </si>
  <si>
    <t>Версия шаблона 1.0.1 актуальна, обновление не требуется</t>
  </si>
  <si>
    <t>Горячее водоснабжение, в том числе приготовление воды на нужды горячего водоснабжения; Горячее водоснабжение, в том числе транспортировка горячей воды</t>
  </si>
  <si>
    <t>26375361</t>
  </si>
  <si>
    <t>МП "Демьянское КП"</t>
  </si>
  <si>
    <t>7225004624</t>
  </si>
  <si>
    <t>720501001</t>
  </si>
  <si>
    <t>13.07.2016</t>
  </si>
  <si>
    <t>Office_tmn@rosvodokanal.ru</t>
  </si>
  <si>
    <t>Изменения в части адреса эл.почты</t>
  </si>
  <si>
    <t>в пт.: с 8:00 до 16:00</t>
  </si>
  <si>
    <t>10.07.2016</t>
  </si>
  <si>
    <t>https://tariff.eias.ru/disclo/get_file?p_guid=53b7a937-66df-49d2-8502-7b5ed8d39749</t>
  </si>
  <si>
    <t>30919929</t>
  </si>
  <si>
    <t>АО "УСТЭК"</t>
  </si>
  <si>
    <t>7203420973</t>
  </si>
  <si>
    <t>26433355</t>
  </si>
  <si>
    <t>Каскаринское МУП ЖКХ</t>
  </si>
  <si>
    <t>7224011989</t>
  </si>
  <si>
    <t>26360450</t>
  </si>
  <si>
    <t>АУ СОН ТО и ДПО  «Региональный центр активного долголетия, геронтологии и реабилитации»</t>
  </si>
  <si>
    <t>7224037151</t>
  </si>
  <si>
    <t>26375345</t>
  </si>
  <si>
    <t>МУП ЖКХ п.Боровский</t>
  </si>
  <si>
    <t>7224002712</t>
  </si>
  <si>
    <t>30355588</t>
  </si>
  <si>
    <t>ООО "Теплый дом"</t>
  </si>
  <si>
    <t>7203333167</t>
  </si>
  <si>
    <t>30934103</t>
  </si>
  <si>
    <t>АСУСОН ТО "Винзилинский психоневрологический интернат"</t>
  </si>
  <si>
    <t>7224013707</t>
  </si>
  <si>
    <t>30914574</t>
  </si>
  <si>
    <t>Филиал ФГБУ "ЦЖКУ" МИНОБОРОНЫ РОССИИ (по ЦВО)</t>
  </si>
  <si>
    <t>7729314745</t>
  </si>
  <si>
    <t>667043001</t>
  </si>
  <si>
    <t>30355572</t>
  </si>
  <si>
    <t>Муниципальное предприятие "Туртасское коммунальное предприятие Уватского муниципального района"</t>
  </si>
  <si>
    <t>7206042208</t>
  </si>
  <si>
    <t>30438563</t>
  </si>
  <si>
    <t>ООО "Технолог"</t>
  </si>
  <si>
    <t>7203315954</t>
  </si>
  <si>
    <t>АО "СУЭНКО"</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</si>
</sst>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1" formatCode="_-* #,##0.00_р_._-;\-* #,##0.00_р_._-;_-* &quot;-&quot;??_р_._-;_-@_-"/>
    <numFmt numFmtId="182" formatCode="&quot;$&quot;#,##0_);[Red]\(&quot;$&quot;#,##0\)"/>
    <numFmt numFmtId="186" formatCode="_-* #,##0.00[$€-1]_-;\-* #,##0.00[$€-1]_-;_-* &quot;-&quot;??[$€-1]_-"/>
  </numFmts>
  <fonts count="92" x14ac:knownFonts="1">
    <font>
      <sz val="9"/>
      <name val="Tahoma"/>
      <family val="2"/>
      <charset val="204"/>
    </font>
    <font>
      <sz val="10"/>
      <name val="Arial Cyr"/>
      <charset val="204"/>
    </font>
    <font>
      <sz val="10"/>
      <name val="Helv"/>
    </font>
    <font>
      <sz val="10"/>
      <name val="MS Sans Serif"/>
      <family val="2"/>
      <charset val="204"/>
    </font>
    <font>
      <sz val="8"/>
      <name val="Helv"/>
      <charset val="204"/>
    </font>
    <font>
      <sz val="9"/>
      <name val="Tahoma"/>
      <family val="2"/>
      <charset val="204"/>
    </font>
    <font>
      <sz val="12"/>
      <name val="Arial"/>
      <family val="2"/>
      <charset val="204"/>
    </font>
    <font>
      <b/>
      <sz val="9"/>
      <name val="Tahoma"/>
      <family val="2"/>
      <charset val="204"/>
    </font>
    <font>
      <sz val="8"/>
      <name val="Tahoma"/>
      <family val="2"/>
      <charset val="204"/>
    </font>
    <font>
      <sz val="8"/>
      <name val="Arial Cyr"/>
      <charset val="204"/>
    </font>
    <font>
      <sz val="9"/>
      <color indexed="9"/>
      <name val="Tahoma"/>
      <family val="2"/>
      <charset val="204"/>
    </font>
    <font>
      <b/>
      <u/>
      <sz val="9"/>
      <color indexed="12"/>
      <name val="Tahoma"/>
      <family val="2"/>
      <charset val="204"/>
    </font>
    <font>
      <sz val="9"/>
      <name val="Tahoma"/>
      <family val="2"/>
      <charset val="204"/>
    </font>
    <font>
      <sz val="11"/>
      <color indexed="62"/>
      <name val="Calibri"/>
      <family val="2"/>
      <charset val="204"/>
    </font>
    <font>
      <sz val="10"/>
      <color indexed="8"/>
      <name val="Tahoma"/>
      <family val="2"/>
      <charset val="204"/>
    </font>
    <font>
      <sz val="8"/>
      <name val="Palatino"/>
      <family val="1"/>
    </font>
    <font>
      <u/>
      <sz val="10"/>
      <color indexed="36"/>
      <name val="Arial Cyr"/>
      <charset val="204"/>
    </font>
    <font>
      <u/>
      <sz val="10"/>
      <color indexed="12"/>
      <name val="Arial Cyr"/>
      <charset val="204"/>
    </font>
    <font>
      <sz val="10"/>
      <name val="Tahoma"/>
      <family val="2"/>
      <charset val="204"/>
    </font>
    <font>
      <b/>
      <sz val="10"/>
      <name val="Tahoma"/>
      <family val="2"/>
      <charset val="204"/>
    </font>
    <font>
      <b/>
      <sz val="10"/>
      <color indexed="8"/>
      <name val="Tahoma"/>
      <family val="2"/>
      <charset val="204"/>
    </font>
    <font>
      <sz val="8"/>
      <name val="Calibri"/>
      <family val="2"/>
      <charset val="204"/>
    </font>
    <font>
      <sz val="11"/>
      <color indexed="8"/>
      <name val="Calibri"/>
      <family val="2"/>
      <charset val="204"/>
    </font>
    <font>
      <sz val="9"/>
      <color indexed="10"/>
      <name val="Tahoma"/>
      <family val="2"/>
      <charset val="204"/>
    </font>
    <font>
      <sz val="11"/>
      <color indexed="8"/>
      <name val="Marlett"/>
      <charset val="2"/>
    </font>
    <font>
      <sz val="9"/>
      <name val="Courier New"/>
      <family val="3"/>
      <charset val="204"/>
    </font>
    <font>
      <sz val="16"/>
      <name val="Tahoma"/>
      <family val="2"/>
      <charset val="204"/>
    </font>
    <font>
      <sz val="9"/>
      <color indexed="60"/>
      <name val="Tahoma"/>
      <family val="2"/>
      <charset val="204"/>
    </font>
    <font>
      <sz val="16"/>
      <color indexed="9"/>
      <name val="Tahoma"/>
      <family val="2"/>
      <charset val="204"/>
    </font>
    <font>
      <sz val="10"/>
      <name val="Wingdings 2"/>
      <family val="1"/>
      <charset val="2"/>
    </font>
    <font>
      <b/>
      <u/>
      <sz val="9"/>
      <color indexed="62"/>
      <name val="Tahoma"/>
      <family val="2"/>
      <charset val="204"/>
    </font>
    <font>
      <b/>
      <sz val="14"/>
      <name val="Franklin Gothic Medium"/>
      <family val="2"/>
      <charset val="204"/>
    </font>
    <font>
      <b/>
      <sz val="9"/>
      <color indexed="62"/>
      <name val="Tahoma"/>
      <family val="2"/>
      <charset val="204"/>
    </font>
    <font>
      <sz val="9"/>
      <color indexed="55"/>
      <name val="Tahoma"/>
      <family val="2"/>
      <charset val="204"/>
    </font>
    <font>
      <sz val="8"/>
      <name val="Arial"/>
      <family val="2"/>
      <charset val="204"/>
    </font>
    <font>
      <b/>
      <u/>
      <sz val="11"/>
      <color indexed="12"/>
      <name val="Arial"/>
      <family val="2"/>
      <charset val="204"/>
    </font>
    <font>
      <b/>
      <sz val="9"/>
      <color indexed="9"/>
      <name val="Tahoma"/>
      <family val="2"/>
      <charset val="204"/>
    </font>
    <font>
      <u/>
      <sz val="10"/>
      <color indexed="12"/>
      <name val="Times New Roman Cyr"/>
      <charset val="204"/>
    </font>
    <font>
      <b/>
      <u/>
      <sz val="9"/>
      <name val="Tahoma"/>
      <family val="2"/>
      <charset val="204"/>
    </font>
    <font>
      <sz val="11"/>
      <name val="Wingdings 2"/>
      <family val="1"/>
      <charset val="2"/>
    </font>
    <font>
      <sz val="9"/>
      <color indexed="9"/>
      <name val="Tahoma"/>
      <family val="2"/>
      <charset val="204"/>
    </font>
    <font>
      <sz val="11"/>
      <color indexed="55"/>
      <name val="Wingdings 2"/>
      <family val="1"/>
      <charset val="2"/>
    </font>
    <font>
      <sz val="9"/>
      <color indexed="8"/>
      <name val="Tahoma"/>
      <family val="2"/>
      <charset val="204"/>
    </font>
    <font>
      <b/>
      <sz val="9"/>
      <color indexed="8"/>
      <name val="Tahoma"/>
      <family val="2"/>
      <charset val="204"/>
    </font>
    <font>
      <sz val="10"/>
      <name val="Arial"/>
      <family val="2"/>
      <charset val="204"/>
    </font>
    <font>
      <u/>
      <sz val="9"/>
      <color indexed="12"/>
      <name val="Tahoma"/>
      <family val="2"/>
      <charset val="204"/>
    </font>
    <font>
      <sz val="9"/>
      <color indexed="11"/>
      <name val="Tahoma"/>
      <family val="2"/>
      <charset val="204"/>
    </font>
    <font>
      <sz val="11"/>
      <name val="Tahoma"/>
      <family val="2"/>
      <charset val="204"/>
    </font>
    <font>
      <sz val="10"/>
      <name val="Helv"/>
      <charset val="204"/>
    </font>
    <font>
      <sz val="7"/>
      <color indexed="8"/>
      <name val="Tahoma"/>
      <family val="2"/>
      <charset val="204"/>
    </font>
    <font>
      <sz val="10"/>
      <color indexed="9"/>
      <name val="Tahoma"/>
      <family val="2"/>
      <charset val="204"/>
    </font>
    <font>
      <sz val="12"/>
      <name val="Marlett"/>
      <charset val="2"/>
    </font>
    <font>
      <sz val="8"/>
      <name val="Verdana"/>
      <family val="2"/>
      <charset val="204"/>
    </font>
    <font>
      <b/>
      <sz val="9"/>
      <color indexed="18"/>
      <name val="Tahoma"/>
      <family val="2"/>
      <charset val="204"/>
    </font>
    <font>
      <sz val="9"/>
      <color indexed="30"/>
      <name val="Tahoma"/>
      <family val="2"/>
      <charset val="204"/>
    </font>
    <font>
      <b/>
      <sz val="9"/>
      <color indexed="81"/>
      <name val="Tahoma"/>
      <family val="2"/>
      <charset val="204"/>
    </font>
    <font>
      <sz val="9"/>
      <color indexed="81"/>
      <name val="Tahoma"/>
      <family val="2"/>
      <charset val="204"/>
    </font>
    <font>
      <sz val="10"/>
      <name val="Times New Roman CYR"/>
      <charset val="204"/>
    </font>
    <font>
      <sz val="10"/>
      <color indexed="10"/>
      <name val="Tahoma"/>
      <family val="2"/>
      <charset val="204"/>
    </font>
    <font>
      <b/>
      <sz val="9"/>
      <color indexed="10"/>
      <name val="Tahoma"/>
      <family val="2"/>
      <charset val="204"/>
    </font>
    <font>
      <b/>
      <sz val="8"/>
      <name val="Tahoma"/>
      <family val="2"/>
      <charset val="204"/>
    </font>
    <font>
      <vertAlign val="superscript"/>
      <sz val="10"/>
      <name val="Tahoma"/>
      <family val="2"/>
      <charset val="204"/>
    </font>
    <font>
      <vertAlign val="superscript"/>
      <sz val="9"/>
      <name val="Tahoma"/>
      <family val="2"/>
      <charset val="204"/>
    </font>
    <font>
      <b/>
      <sz val="10"/>
      <color indexed="62"/>
      <name val="Tahoma"/>
      <family val="2"/>
      <charset val="204"/>
    </font>
    <font>
      <sz val="12"/>
      <name val="Webdings"/>
      <family val="1"/>
      <charset val="2"/>
    </font>
    <font>
      <sz val="13"/>
      <name val="Tahoma"/>
      <family val="2"/>
      <charset val="204"/>
    </font>
    <font>
      <sz val="10"/>
      <color indexed="8"/>
      <name val="Arial Cyr"/>
      <family val="2"/>
      <charset val="204"/>
    </font>
    <font>
      <sz val="8"/>
      <color indexed="11"/>
      <name val="Tahoma"/>
      <family val="2"/>
      <charset val="204"/>
    </font>
    <font>
      <sz val="11"/>
      <color theme="1"/>
      <name val="Calibri"/>
      <family val="2"/>
      <charset val="204"/>
      <scheme val="minor"/>
    </font>
    <font>
      <sz val="9"/>
      <color theme="0"/>
      <name val="Tahoma"/>
      <family val="2"/>
      <charset val="204"/>
    </font>
    <font>
      <sz val="9"/>
      <color theme="1"/>
      <name val="Tahoma"/>
      <family val="2"/>
      <charset val="204"/>
    </font>
    <font>
      <b/>
      <sz val="10"/>
      <color theme="1"/>
      <name val="Tahoma"/>
      <family val="2"/>
      <charset val="204"/>
    </font>
    <font>
      <sz val="10"/>
      <color theme="1"/>
      <name val="Tahoma"/>
      <family val="2"/>
      <charset val="204"/>
    </font>
    <font>
      <sz val="10"/>
      <color theme="0"/>
      <name val="Tahoma"/>
      <family val="2"/>
      <charset val="204"/>
    </font>
    <font>
      <b/>
      <u/>
      <sz val="9"/>
      <color rgb="FF333399"/>
      <name val="Tahoma"/>
      <family val="2"/>
      <charset val="204"/>
    </font>
    <font>
      <sz val="9"/>
      <color rgb="FF000000"/>
      <name val="Tahoma"/>
      <family val="2"/>
      <charset val="204"/>
    </font>
    <font>
      <sz val="9"/>
      <color theme="0" tint="-0.499984740745262"/>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55">
    <fill>
      <patternFill patternType="none"/>
    </fill>
    <fill>
      <patternFill patternType="gray125"/>
    </fill>
    <fill>
      <patternFill patternType="lightDown">
        <fgColor indexed="42"/>
      </patternFill>
    </fill>
    <fill>
      <patternFill patternType="solid">
        <fgColor indexed="44"/>
        <bgColor indexed="64"/>
      </patternFill>
    </fill>
    <fill>
      <patternFill patternType="solid">
        <fgColor indexed="42"/>
      </patternFill>
    </fill>
    <fill>
      <patternFill patternType="solid">
        <fgColor indexed="22"/>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47"/>
      </patternFill>
    </fill>
    <fill>
      <patternFill patternType="solid">
        <fgColor indexed="11"/>
        <bgColor indexed="64"/>
      </patternFill>
    </fill>
    <fill>
      <patternFill patternType="solid">
        <fgColor indexed="43"/>
        <bgColor indexed="64"/>
      </patternFill>
    </fill>
    <fill>
      <patternFill patternType="solid">
        <fgColor indexed="11"/>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14"/>
        <bgColor indexed="64"/>
      </patternFill>
    </fill>
    <fill>
      <patternFill patternType="solid">
        <fgColor indexed="41"/>
        <bgColor indexed="64"/>
      </patternFill>
    </fill>
    <fill>
      <patternFill patternType="solid">
        <fgColor indexed="65"/>
        <bgColor indexed="64"/>
      </patternFill>
    </fill>
    <fill>
      <patternFill patternType="solid">
        <fgColor indexed="29"/>
        <bgColor indexed="64"/>
      </patternFill>
    </fill>
    <fill>
      <patternFill patternType="lightDown">
        <fgColor indexed="22"/>
      </patternFill>
    </fill>
    <fill>
      <patternFill patternType="solid">
        <fgColor rgb="FF99CCFF"/>
        <bgColor indexed="64"/>
      </patternFill>
    </fill>
    <fill>
      <patternFill patternType="lightDown">
        <fgColor rgb="FFEAEAEA"/>
      </patternFill>
    </fill>
    <fill>
      <patternFill patternType="lightDown">
        <fgColor theme="0" tint="-0.14996795556505021"/>
        <bgColor indexed="6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n">
        <color indexed="23"/>
      </bottom>
      <diagonal/>
    </border>
    <border>
      <left style="thick">
        <color indexed="23"/>
      </left>
      <right style="thick">
        <color indexed="23"/>
      </right>
      <top style="thick">
        <color indexed="23"/>
      </top>
      <bottom style="thick">
        <color indexed="23"/>
      </bottom>
      <diagonal/>
    </border>
    <border>
      <left style="thin">
        <color indexed="55"/>
      </left>
      <right style="thin">
        <color indexed="55"/>
      </right>
      <top style="thin">
        <color indexed="55"/>
      </top>
      <bottom style="thin">
        <color indexed="55"/>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double">
        <color indexed="55"/>
      </bottom>
      <diagonal/>
    </border>
    <border>
      <left/>
      <right style="thin">
        <color indexed="22"/>
      </right>
      <top/>
      <bottom/>
      <diagonal/>
    </border>
    <border>
      <left style="thin">
        <color indexed="55"/>
      </left>
      <right style="thin">
        <color indexed="22"/>
      </right>
      <top style="thin">
        <color indexed="22"/>
      </top>
      <bottom style="double">
        <color indexed="22"/>
      </bottom>
      <diagonal/>
    </border>
    <border>
      <left style="thin">
        <color indexed="22"/>
      </left>
      <right style="thin">
        <color indexed="22"/>
      </right>
      <top style="thin">
        <color indexed="22"/>
      </top>
      <bottom style="double">
        <color indexed="22"/>
      </bottom>
      <diagonal/>
    </border>
    <border>
      <left style="thin">
        <color indexed="22"/>
      </left>
      <right style="thin">
        <color indexed="55"/>
      </right>
      <top style="thin">
        <color indexed="22"/>
      </top>
      <bottom style="double">
        <color indexed="22"/>
      </bottom>
      <diagonal/>
    </border>
    <border>
      <left style="thin">
        <color indexed="55"/>
      </left>
      <right style="thin">
        <color indexed="55"/>
      </right>
      <top style="thin">
        <color indexed="55"/>
      </top>
      <bottom/>
      <diagonal/>
    </border>
    <border>
      <left/>
      <right style="thin">
        <color indexed="23"/>
      </right>
      <top/>
      <bottom style="thin">
        <color indexed="23"/>
      </bottom>
      <diagonal/>
    </border>
    <border>
      <left/>
      <right/>
      <top/>
      <bottom style="thin">
        <color indexed="23"/>
      </bottom>
      <diagonal/>
    </border>
    <border>
      <left style="thin">
        <color indexed="23"/>
      </left>
      <right/>
      <top/>
      <bottom style="thin">
        <color indexed="23"/>
      </bottom>
      <diagonal/>
    </border>
    <border>
      <left/>
      <right style="thin">
        <color indexed="23"/>
      </right>
      <top/>
      <bottom/>
      <diagonal/>
    </border>
    <border>
      <left style="thin">
        <color indexed="23"/>
      </left>
      <right/>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double">
        <color indexed="22"/>
      </top>
      <bottom style="thin">
        <color indexed="22"/>
      </bottom>
      <diagonal/>
    </border>
    <border>
      <left style="thin">
        <color indexed="63"/>
      </left>
      <right style="thin">
        <color indexed="63"/>
      </right>
      <top style="thin">
        <color indexed="63"/>
      </top>
      <bottom/>
      <diagonal/>
    </border>
    <border>
      <left style="thin">
        <color indexed="55"/>
      </left>
      <right/>
      <top style="thin">
        <color indexed="55"/>
      </top>
      <bottom/>
      <diagonal/>
    </border>
    <border>
      <left style="thin">
        <color indexed="55"/>
      </left>
      <right/>
      <top style="thin">
        <color indexed="55"/>
      </top>
      <bottom style="thin">
        <color indexed="55"/>
      </bottom>
      <diagonal/>
    </border>
    <border>
      <left style="thin">
        <color indexed="22"/>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55"/>
      </left>
      <right/>
      <top/>
      <bottom/>
      <diagonal/>
    </border>
    <border>
      <left/>
      <right/>
      <top style="thin">
        <color indexed="22"/>
      </top>
      <bottom/>
      <diagonal/>
    </border>
    <border>
      <left/>
      <right style="thin">
        <color indexed="22"/>
      </right>
      <top style="thin">
        <color indexed="22"/>
      </top>
      <bottom/>
      <diagonal/>
    </border>
    <border>
      <left style="thin">
        <color indexed="22"/>
      </left>
      <right/>
      <top style="thin">
        <color indexed="22"/>
      </top>
      <bottom/>
      <diagonal/>
    </border>
    <border>
      <left/>
      <right/>
      <top style="thin">
        <color indexed="55"/>
      </top>
      <bottom style="thin">
        <color indexed="55"/>
      </bottom>
      <diagonal/>
    </border>
    <border>
      <left style="thin">
        <color indexed="22"/>
      </left>
      <right/>
      <top style="thin">
        <color indexed="22"/>
      </top>
      <bottom style="thin">
        <color rgb="FFC0C0C0"/>
      </bottom>
      <diagonal/>
    </border>
    <border>
      <left/>
      <right/>
      <top style="thin">
        <color indexed="22"/>
      </top>
      <bottom style="thin">
        <color rgb="FFC0C0C0"/>
      </bottom>
      <diagonal/>
    </border>
    <border>
      <left/>
      <right style="thin">
        <color indexed="22"/>
      </right>
      <top style="thin">
        <color indexed="22"/>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double">
        <color rgb="FFC0C0C0"/>
      </bottom>
      <diagonal/>
    </border>
    <border>
      <left style="thin">
        <color rgb="FFC0C0C0"/>
      </left>
      <right style="thin">
        <color indexed="22"/>
      </right>
      <top style="thin">
        <color rgb="FFC0C0C0"/>
      </top>
      <bottom style="thin">
        <color rgb="FFC0C0C0"/>
      </bottom>
      <diagonal/>
    </border>
    <border>
      <left style="thin">
        <color rgb="FFC0C0C0"/>
      </left>
      <right/>
      <top/>
      <bottom style="thin">
        <color rgb="FFC0C0C0"/>
      </bottom>
      <diagonal/>
    </border>
    <border>
      <left/>
      <right style="thin">
        <color rgb="FFC0C0C0"/>
      </right>
      <top/>
      <bottom style="thin">
        <color rgb="FFC0C0C0"/>
      </bottom>
      <diagonal/>
    </border>
    <border>
      <left/>
      <right/>
      <top style="thin">
        <color rgb="FFC0C0C0"/>
      </top>
      <bottom style="thin">
        <color rgb="FFC0C0C0"/>
      </bottom>
      <diagonal/>
    </border>
    <border>
      <left/>
      <right/>
      <top style="thin">
        <color rgb="FFC0C0C0"/>
      </top>
      <bottom/>
      <diagonal/>
    </border>
    <border>
      <left/>
      <right/>
      <top/>
      <bottom style="thin">
        <color rgb="FFC0C0C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9">
    <xf numFmtId="49" fontId="0" fillId="0" borderId="0" applyBorder="0">
      <alignment vertical="top"/>
    </xf>
    <xf numFmtId="0" fontId="2" fillId="0" borderId="0"/>
    <xf numFmtId="186" fontId="2" fillId="0" borderId="0"/>
    <xf numFmtId="0" fontId="48" fillId="0" borderId="0"/>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0" fontId="63" fillId="2" borderId="1" applyNumberFormat="0" applyAlignment="0"/>
    <xf numFmtId="0" fontId="18" fillId="0" borderId="1" applyNumberFormat="0" applyAlignment="0">
      <protection locked="0"/>
    </xf>
    <xf numFmtId="0" fontId="18" fillId="0" borderId="1" applyNumberFormat="0" applyAlignment="0">
      <protection locked="0"/>
    </xf>
    <xf numFmtId="182" fontId="3" fillId="0" borderId="0" applyFont="0" applyFill="0" applyBorder="0" applyAlignment="0" applyProtection="0"/>
    <xf numFmtId="0" fontId="15" fillId="0" borderId="0" applyFill="0" applyBorder="0" applyProtection="0">
      <alignment vertical="center"/>
    </xf>
    <xf numFmtId="0" fontId="18" fillId="3" borderId="1" applyAlignment="0">
      <alignment horizontal="left" vertical="center"/>
    </xf>
    <xf numFmtId="0" fontId="64" fillId="3" borderId="1" applyNumberFormat="0" applyAlignment="0">
      <alignment horizontal="left" vertical="center"/>
    </xf>
    <xf numFmtId="0" fontId="16" fillId="0" borderId="0" applyNumberFormat="0" applyFill="0" applyBorder="0" applyAlignment="0" applyProtection="0">
      <alignment vertical="top"/>
      <protection locked="0"/>
    </xf>
    <xf numFmtId="0" fontId="18" fillId="4" borderId="1" applyNumberFormat="0" applyAlignment="0"/>
    <xf numFmtId="0" fontId="18" fillId="5" borderId="1" applyNumberFormat="0" applyAlignment="0"/>
    <xf numFmtId="0" fontId="18" fillId="5" borderId="1" applyNumberFormat="0" applyAlignment="0"/>
    <xf numFmtId="0" fontId="17" fillId="0" borderId="0" applyNumberFormat="0" applyFill="0" applyBorder="0" applyAlignment="0" applyProtection="0">
      <alignment vertical="top"/>
      <protection locked="0"/>
    </xf>
    <xf numFmtId="0" fontId="6" fillId="0" borderId="0" applyNumberFormat="0" applyFill="0" applyBorder="0" applyAlignment="0" applyProtection="0"/>
    <xf numFmtId="0" fontId="4" fillId="0" borderId="0"/>
    <xf numFmtId="0" fontId="15" fillId="0" borderId="0" applyFill="0" applyBorder="0" applyProtection="0">
      <alignment vertical="center"/>
    </xf>
    <xf numFmtId="0" fontId="15" fillId="0" borderId="0" applyFill="0" applyBorder="0" applyProtection="0">
      <alignment vertical="center"/>
    </xf>
    <xf numFmtId="0" fontId="65" fillId="6" borderId="2" applyNumberFormat="0">
      <alignment horizontal="center" vertical="center"/>
    </xf>
    <xf numFmtId="49" fontId="47" fillId="7" borderId="3" applyNumberFormat="0">
      <alignment horizontal="center" vertical="center"/>
    </xf>
    <xf numFmtId="0" fontId="65" fillId="8" borderId="2" applyNumberFormat="0">
      <alignment horizontal="center" vertical="center"/>
    </xf>
    <xf numFmtId="0" fontId="13" fillId="9" borderId="1" applyNumberFormat="0" applyAlignment="0" applyProtection="0"/>
    <xf numFmtId="0" fontId="11"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17" fillId="0" borderId="0" applyNumberFormat="0" applyFill="0" applyBorder="0" applyAlignment="0" applyProtection="0"/>
    <xf numFmtId="0" fontId="11" fillId="0" borderId="0" applyNumberFormat="0" applyFill="0" applyBorder="0" applyAlignment="0" applyProtection="0">
      <alignment vertical="top"/>
      <protection locked="0"/>
    </xf>
    <xf numFmtId="0" fontId="7" fillId="6" borderId="4" applyNumberFormat="0" applyFont="0" applyFill="0" applyAlignment="0" applyProtection="0">
      <alignment horizontal="center" vertical="center" wrapText="1"/>
    </xf>
    <xf numFmtId="0" fontId="5" fillId="10" borderId="4" applyNumberFormat="0" applyFont="0" applyAlignment="0" applyProtection="0">
      <alignment horizontal="center" vertical="center" wrapText="1"/>
    </xf>
    <xf numFmtId="0" fontId="31" fillId="0" borderId="0" applyBorder="0">
      <alignment horizontal="center" vertical="center" wrapText="1"/>
    </xf>
    <xf numFmtId="0" fontId="7" fillId="0" borderId="5" applyBorder="0">
      <alignment horizontal="center" vertical="center" wrapText="1"/>
    </xf>
    <xf numFmtId="4" fontId="5" fillId="11" borderId="6" applyBorder="0">
      <alignment horizontal="right"/>
    </xf>
    <xf numFmtId="4" fontId="42" fillId="6" borderId="7">
      <alignment horizontal="right" vertical="center"/>
      <protection locked="0"/>
    </xf>
    <xf numFmtId="49" fontId="5" fillId="0" borderId="0" applyBorder="0">
      <alignment vertical="top"/>
    </xf>
    <xf numFmtId="0" fontId="22" fillId="0" borderId="0"/>
    <xf numFmtId="0" fontId="68" fillId="0" borderId="0"/>
    <xf numFmtId="0" fontId="68" fillId="0" borderId="0"/>
    <xf numFmtId="0" fontId="22" fillId="0" borderId="0"/>
    <xf numFmtId="0" fontId="22" fillId="0" borderId="0"/>
    <xf numFmtId="0" fontId="22" fillId="0" borderId="0"/>
    <xf numFmtId="0" fontId="66" fillId="0" borderId="0"/>
    <xf numFmtId="0" fontId="57" fillId="0" borderId="0"/>
    <xf numFmtId="0" fontId="68" fillId="0" borderId="0"/>
    <xf numFmtId="0" fontId="1" fillId="0" borderId="0"/>
    <xf numFmtId="49" fontId="5" fillId="0" borderId="0" applyBorder="0">
      <alignment vertical="top"/>
    </xf>
    <xf numFmtId="0" fontId="1" fillId="0" borderId="0"/>
    <xf numFmtId="0" fontId="46" fillId="10" borderId="0" applyNumberFormat="0" applyBorder="0" applyAlignment="0">
      <alignment horizontal="left" vertical="center"/>
    </xf>
    <xf numFmtId="0" fontId="46" fillId="10" borderId="0" applyNumberFormat="0" applyBorder="0" applyAlignment="0">
      <alignment horizontal="left" vertical="center"/>
    </xf>
    <xf numFmtId="49" fontId="5" fillId="0" borderId="0" applyBorder="0">
      <alignment vertical="top"/>
    </xf>
    <xf numFmtId="0" fontId="1" fillId="0" borderId="0"/>
    <xf numFmtId="0" fontId="1" fillId="0" borderId="0"/>
    <xf numFmtId="0" fontId="67" fillId="12" borderId="0"/>
    <xf numFmtId="0" fontId="1" fillId="0" borderId="0"/>
    <xf numFmtId="0" fontId="1" fillId="0" borderId="0"/>
    <xf numFmtId="49" fontId="5" fillId="10" borderId="0" applyBorder="0">
      <alignment vertical="top"/>
    </xf>
    <xf numFmtId="49" fontId="5" fillId="10" borderId="0" applyBorder="0">
      <alignment vertical="top"/>
    </xf>
    <xf numFmtId="0" fontId="1" fillId="0" borderId="0"/>
    <xf numFmtId="49" fontId="5" fillId="0" borderId="0" applyBorder="0">
      <alignment vertical="top"/>
    </xf>
    <xf numFmtId="49" fontId="46" fillId="0" borderId="0" applyBorder="0">
      <alignment vertical="top"/>
    </xf>
    <xf numFmtId="0" fontId="1" fillId="0" borderId="0"/>
    <xf numFmtId="49" fontId="5" fillId="0" borderId="0" applyBorder="0">
      <alignment vertical="top"/>
    </xf>
    <xf numFmtId="49" fontId="5" fillId="0" borderId="0" applyBorder="0">
      <alignment vertical="top"/>
    </xf>
    <xf numFmtId="0" fontId="22" fillId="0" borderId="0"/>
    <xf numFmtId="0" fontId="22" fillId="0" borderId="0"/>
    <xf numFmtId="0" fontId="1" fillId="0" borderId="0"/>
    <xf numFmtId="49" fontId="5" fillId="0" borderId="0" applyBorder="0">
      <alignment vertical="top"/>
    </xf>
    <xf numFmtId="0" fontId="1" fillId="0" borderId="0"/>
    <xf numFmtId="0" fontId="1" fillId="0" borderId="0"/>
    <xf numFmtId="0" fontId="22" fillId="0" borderId="0"/>
    <xf numFmtId="0" fontId="5" fillId="0" borderId="0">
      <alignment horizontal="left" vertical="center"/>
    </xf>
    <xf numFmtId="0" fontId="1" fillId="0" borderId="0"/>
    <xf numFmtId="0" fontId="1" fillId="0" borderId="0"/>
    <xf numFmtId="0" fontId="52" fillId="0" borderId="0"/>
    <xf numFmtId="0" fontId="52" fillId="0" borderId="0"/>
    <xf numFmtId="0" fontId="22" fillId="0" borderId="0"/>
    <xf numFmtId="0" fontId="10" fillId="13" borderId="7" applyNumberFormat="0" applyAlignment="0">
      <alignment horizontal="center"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171" fontId="22"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4" fontId="5" fillId="14" borderId="0" applyBorder="0">
      <alignment horizontal="right"/>
    </xf>
    <xf numFmtId="4" fontId="5" fillId="14" borderId="0" applyFont="0" applyBorder="0">
      <alignment horizontal="right"/>
    </xf>
    <xf numFmtId="4" fontId="5" fillId="14" borderId="0" applyBorder="0">
      <alignment horizontal="right"/>
    </xf>
    <xf numFmtId="4" fontId="5" fillId="15" borderId="8" applyBorder="0">
      <alignment horizontal="right"/>
    </xf>
    <xf numFmtId="4" fontId="5" fillId="16" borderId="7" applyAlignment="0">
      <alignment vertical="center"/>
    </xf>
    <xf numFmtId="0" fontId="10" fillId="15" borderId="9" applyAlignment="0">
      <alignment horizontal="center" vertical="center" wrapText="1"/>
    </xf>
    <xf numFmtId="0" fontId="77" fillId="0" borderId="0" applyNumberFormat="0" applyFill="0" applyBorder="0" applyAlignment="0" applyProtection="0"/>
    <xf numFmtId="0" fontId="78" fillId="0" borderId="56" applyNumberFormat="0" applyFill="0" applyAlignment="0" applyProtection="0"/>
    <xf numFmtId="0" fontId="79" fillId="0" borderId="57" applyNumberFormat="0" applyFill="0" applyAlignment="0" applyProtection="0"/>
    <xf numFmtId="0" fontId="80" fillId="0" borderId="58" applyNumberFormat="0" applyFill="0" applyAlignment="0" applyProtection="0"/>
    <xf numFmtId="0" fontId="80" fillId="0" borderId="0" applyNumberFormat="0" applyFill="0" applyBorder="0" applyAlignment="0" applyProtection="0"/>
    <xf numFmtId="0" fontId="81" fillId="25" borderId="0" applyNumberFormat="0" applyBorder="0" applyAlignment="0" applyProtection="0"/>
    <xf numFmtId="0" fontId="82" fillId="26" borderId="0" applyNumberFormat="0" applyBorder="0" applyAlignment="0" applyProtection="0"/>
    <xf numFmtId="0" fontId="83" fillId="27" borderId="0" applyNumberFormat="0" applyBorder="0" applyAlignment="0" applyProtection="0"/>
    <xf numFmtId="0" fontId="84" fillId="28" borderId="59" applyNumberFormat="0" applyAlignment="0" applyProtection="0"/>
    <xf numFmtId="0" fontId="85" fillId="28" borderId="60" applyNumberFormat="0" applyAlignment="0" applyProtection="0"/>
    <xf numFmtId="0" fontId="86" fillId="0" borderId="61" applyNumberFormat="0" applyFill="0" applyAlignment="0" applyProtection="0"/>
    <xf numFmtId="0" fontId="87" fillId="29" borderId="62" applyNumberFormat="0" applyAlignment="0" applyProtection="0"/>
    <xf numFmtId="0" fontId="88" fillId="0" borderId="0" applyNumberFormat="0" applyFill="0" applyBorder="0" applyAlignment="0" applyProtection="0"/>
    <xf numFmtId="0" fontId="5" fillId="30" borderId="63" applyNumberFormat="0" applyFont="0" applyAlignment="0" applyProtection="0"/>
    <xf numFmtId="0" fontId="89" fillId="0" borderId="0" applyNumberFormat="0" applyFill="0" applyBorder="0" applyAlignment="0" applyProtection="0"/>
    <xf numFmtId="0" fontId="90" fillId="0" borderId="64" applyNumberFormat="0" applyFill="0" applyAlignment="0" applyProtection="0"/>
    <xf numFmtId="0" fontId="91"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91" fillId="34" borderId="0" applyNumberFormat="0" applyBorder="0" applyAlignment="0" applyProtection="0"/>
    <xf numFmtId="0" fontId="91" fillId="35" borderId="0" applyNumberFormat="0" applyBorder="0" applyAlignment="0" applyProtection="0"/>
    <xf numFmtId="0" fontId="68" fillId="36" borderId="0" applyNumberFormat="0" applyBorder="0" applyAlignment="0" applyProtection="0"/>
    <xf numFmtId="0" fontId="68" fillId="37" borderId="0" applyNumberFormat="0" applyBorder="0" applyAlignment="0" applyProtection="0"/>
    <xf numFmtId="0" fontId="91" fillId="38" borderId="0" applyNumberFormat="0" applyBorder="0" applyAlignment="0" applyProtection="0"/>
    <xf numFmtId="0" fontId="91"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91" fillId="42" borderId="0" applyNumberFormat="0" applyBorder="0" applyAlignment="0" applyProtection="0"/>
    <xf numFmtId="0" fontId="91"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91" fillId="46" borderId="0" applyNumberFormat="0" applyBorder="0" applyAlignment="0" applyProtection="0"/>
    <xf numFmtId="0" fontId="91" fillId="47" borderId="0" applyNumberFormat="0" applyBorder="0" applyAlignment="0" applyProtection="0"/>
    <xf numFmtId="0" fontId="68" fillId="48" borderId="0" applyNumberFormat="0" applyBorder="0" applyAlignment="0" applyProtection="0"/>
    <xf numFmtId="0" fontId="68" fillId="49" borderId="0" applyNumberFormat="0" applyBorder="0" applyAlignment="0" applyProtection="0"/>
    <xf numFmtId="0" fontId="91" fillId="50" borderId="0" applyNumberFormat="0" applyBorder="0" applyAlignment="0" applyProtection="0"/>
    <xf numFmtId="0" fontId="91" fillId="51" borderId="0" applyNumberFormat="0" applyBorder="0" applyAlignment="0" applyProtection="0"/>
    <xf numFmtId="0" fontId="68" fillId="52" borderId="0" applyNumberFormat="0" applyBorder="0" applyAlignment="0" applyProtection="0"/>
    <xf numFmtId="0" fontId="68" fillId="53" borderId="0" applyNumberFormat="0" applyBorder="0" applyAlignment="0" applyProtection="0"/>
    <xf numFmtId="0" fontId="91" fillId="54" borderId="0" applyNumberFormat="0" applyBorder="0" applyAlignment="0" applyProtection="0"/>
  </cellStyleXfs>
  <cellXfs count="480">
    <xf numFmtId="49" fontId="0" fillId="0" borderId="0" xfId="0">
      <alignment vertical="top"/>
    </xf>
    <xf numFmtId="49" fontId="0" fillId="0" borderId="10" xfId="0" applyBorder="1">
      <alignment vertical="top"/>
    </xf>
    <xf numFmtId="49" fontId="0" fillId="0" borderId="10" xfId="0" applyBorder="1" applyProtection="1">
      <alignment vertical="top"/>
    </xf>
    <xf numFmtId="49" fontId="5" fillId="0" borderId="0" xfId="0" applyFont="1" applyProtection="1">
      <alignment vertical="top"/>
    </xf>
    <xf numFmtId="49" fontId="0" fillId="0" borderId="0" xfId="0" applyProtection="1">
      <alignment vertical="top"/>
    </xf>
    <xf numFmtId="49" fontId="5" fillId="14" borderId="6" xfId="0" applyFont="1" applyFill="1" applyBorder="1" applyAlignment="1" applyProtection="1">
      <alignment horizontal="center" vertical="top"/>
    </xf>
    <xf numFmtId="49" fontId="0" fillId="0" borderId="0" xfId="0" applyNumberFormat="1" applyProtection="1">
      <alignment vertical="top"/>
    </xf>
    <xf numFmtId="49" fontId="12" fillId="0" borderId="0" xfId="0" applyNumberFormat="1" applyFont="1" applyProtection="1">
      <alignment vertical="top"/>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49" fontId="5" fillId="0" borderId="0" xfId="84" applyFont="1" applyAlignment="1" applyProtection="1">
      <alignment vertical="center" wrapText="1"/>
    </xf>
    <xf numFmtId="49" fontId="10" fillId="0" borderId="0" xfId="84" applyFont="1" applyAlignment="1" applyProtection="1">
      <alignment vertical="center"/>
    </xf>
    <xf numFmtId="0" fontId="10" fillId="0" borderId="0" xfId="83" applyFont="1" applyAlignment="1" applyProtection="1">
      <alignment horizontal="center" vertical="center" wrapText="1"/>
    </xf>
    <xf numFmtId="0" fontId="5" fillId="0" borderId="0" xfId="83" applyFont="1" applyAlignment="1" applyProtection="1">
      <alignment vertical="center" wrapText="1"/>
    </xf>
    <xf numFmtId="0" fontId="5" fillId="0" borderId="0" xfId="83" applyFont="1" applyAlignment="1" applyProtection="1">
      <alignment horizontal="left" vertical="center" wrapText="1"/>
    </xf>
    <xf numFmtId="0" fontId="5" fillId="0" borderId="0" xfId="83" applyFont="1" applyProtection="1"/>
    <xf numFmtId="0" fontId="5" fillId="6" borderId="0" xfId="83" applyFont="1" applyFill="1" applyBorder="1" applyProtection="1"/>
    <xf numFmtId="0" fontId="5" fillId="0" borderId="0" xfId="83" applyFont="1"/>
    <xf numFmtId="0" fontId="25" fillId="0" borderId="0" xfId="83" applyFont="1"/>
    <xf numFmtId="49" fontId="5" fillId="0" borderId="0" xfId="79" applyFont="1" applyProtection="1">
      <alignment vertical="top"/>
    </xf>
    <xf numFmtId="49" fontId="5" fillId="0" borderId="0" xfId="79" applyProtection="1">
      <alignment vertical="top"/>
    </xf>
    <xf numFmtId="0" fontId="10" fillId="0" borderId="0" xfId="88" applyNumberFormat="1" applyFont="1" applyFill="1" applyAlignment="1" applyProtection="1">
      <alignment vertical="center" wrapText="1"/>
    </xf>
    <xf numFmtId="0" fontId="10" fillId="0" borderId="0" xfId="88" applyFont="1" applyFill="1" applyAlignment="1" applyProtection="1">
      <alignment horizontal="left" vertical="center" wrapText="1"/>
    </xf>
    <xf numFmtId="0" fontId="10" fillId="0" borderId="0" xfId="88" applyFont="1" applyAlignment="1" applyProtection="1">
      <alignment vertical="center" wrapText="1"/>
    </xf>
    <xf numFmtId="0" fontId="10" fillId="0" borderId="0" xfId="88" applyFont="1" applyAlignment="1" applyProtection="1">
      <alignment horizontal="center" vertical="center" wrapText="1"/>
    </xf>
    <xf numFmtId="0" fontId="10" fillId="0" borderId="0" xfId="88" applyFont="1" applyFill="1" applyAlignment="1" applyProtection="1">
      <alignment vertical="center" wrapText="1"/>
    </xf>
    <xf numFmtId="0" fontId="23" fillId="0" borderId="0" xfId="88" applyFont="1" applyAlignment="1" applyProtection="1">
      <alignment vertical="center" wrapText="1"/>
    </xf>
    <xf numFmtId="0" fontId="5" fillId="6" borderId="0" xfId="88" applyFont="1" applyFill="1" applyBorder="1" applyAlignment="1" applyProtection="1">
      <alignment vertical="center" wrapText="1"/>
    </xf>
    <xf numFmtId="0" fontId="5" fillId="0" borderId="0" xfId="88" applyFont="1" applyBorder="1" applyAlignment="1" applyProtection="1">
      <alignment vertical="center" wrapText="1"/>
    </xf>
    <xf numFmtId="0" fontId="5" fillId="0" borderId="0" xfId="88" applyFont="1" applyAlignment="1" applyProtection="1">
      <alignment horizontal="right" vertical="center"/>
    </xf>
    <xf numFmtId="0" fontId="5" fillId="0" borderId="0" xfId="88" applyFont="1" applyAlignment="1" applyProtection="1">
      <alignment horizontal="center" vertical="center" wrapText="1"/>
    </xf>
    <xf numFmtId="0" fontId="5" fillId="0" borderId="0" xfId="88" applyFont="1" applyAlignment="1" applyProtection="1">
      <alignment vertical="center" wrapText="1"/>
    </xf>
    <xf numFmtId="0" fontId="26" fillId="6" borderId="0" xfId="88" applyFont="1" applyFill="1" applyBorder="1" applyAlignment="1" applyProtection="1">
      <alignment vertical="center" wrapText="1"/>
    </xf>
    <xf numFmtId="0" fontId="7" fillId="6" borderId="0" xfId="88" applyFont="1" applyFill="1" applyBorder="1" applyAlignment="1" applyProtection="1">
      <alignment vertical="center" wrapText="1"/>
    </xf>
    <xf numFmtId="0" fontId="5" fillId="6" borderId="0" xfId="88" applyFont="1" applyFill="1" applyBorder="1" applyAlignment="1" applyProtection="1">
      <alignment horizontal="right" vertical="center" wrapText="1" indent="1"/>
    </xf>
    <xf numFmtId="0" fontId="27" fillId="6" borderId="0" xfId="88" applyFont="1" applyFill="1" applyBorder="1" applyAlignment="1" applyProtection="1">
      <alignment horizontal="center" vertical="center" wrapText="1"/>
    </xf>
    <xf numFmtId="14" fontId="10" fillId="6" borderId="0" xfId="88" applyNumberFormat="1" applyFont="1" applyFill="1" applyBorder="1" applyAlignment="1" applyProtection="1">
      <alignment horizontal="center" vertical="center" wrapText="1"/>
    </xf>
    <xf numFmtId="0" fontId="10" fillId="6" borderId="0" xfId="88" applyNumberFormat="1" applyFont="1" applyFill="1" applyBorder="1" applyAlignment="1" applyProtection="1">
      <alignment horizontal="center" vertical="center" wrapText="1"/>
    </xf>
    <xf numFmtId="0" fontId="5" fillId="6" borderId="0" xfId="88" applyNumberFormat="1" applyFont="1" applyFill="1" applyBorder="1" applyAlignment="1" applyProtection="1">
      <alignment horizontal="center" vertical="center" wrapText="1"/>
    </xf>
    <xf numFmtId="0" fontId="5" fillId="6" borderId="0" xfId="88" applyFont="1" applyFill="1" applyBorder="1" applyAlignment="1" applyProtection="1">
      <alignment horizontal="center" vertical="center" wrapText="1"/>
    </xf>
    <xf numFmtId="14" fontId="5" fillId="6" borderId="0" xfId="88" applyNumberFormat="1" applyFont="1" applyFill="1" applyBorder="1" applyAlignment="1" applyProtection="1">
      <alignment horizontal="center" vertical="center" wrapText="1"/>
    </xf>
    <xf numFmtId="0" fontId="23" fillId="0" borderId="0" xfId="88" applyFont="1" applyAlignment="1" applyProtection="1">
      <alignment horizontal="center" vertical="center" wrapText="1"/>
    </xf>
    <xf numFmtId="0" fontId="28" fillId="6" borderId="0" xfId="88" applyNumberFormat="1" applyFont="1" applyFill="1" applyBorder="1" applyAlignment="1" applyProtection="1">
      <alignment horizontal="center" vertical="center" wrapText="1"/>
    </xf>
    <xf numFmtId="0" fontId="5" fillId="6" borderId="0" xfId="88" applyNumberFormat="1" applyFont="1" applyFill="1" applyBorder="1" applyAlignment="1" applyProtection="1">
      <alignment horizontal="right" vertical="center" wrapText="1" indent="1"/>
    </xf>
    <xf numFmtId="0" fontId="5" fillId="0" borderId="0" xfId="88" applyFont="1" applyFill="1" applyAlignment="1" applyProtection="1">
      <alignment vertical="center"/>
    </xf>
    <xf numFmtId="49" fontId="5" fillId="6" borderId="0" xfId="88" applyNumberFormat="1" applyFont="1" applyFill="1" applyBorder="1" applyAlignment="1" applyProtection="1">
      <alignment horizontal="right" vertical="center" wrapText="1" indent="1"/>
    </xf>
    <xf numFmtId="0" fontId="10" fillId="0" borderId="0" xfId="88" applyFont="1" applyFill="1" applyBorder="1" applyAlignment="1" applyProtection="1">
      <alignment vertical="center" wrapText="1"/>
    </xf>
    <xf numFmtId="49" fontId="10" fillId="0" borderId="0" xfId="88" applyNumberFormat="1" applyFont="1" applyFill="1" applyBorder="1" applyAlignment="1" applyProtection="1">
      <alignment horizontal="left" vertical="center" wrapText="1"/>
    </xf>
    <xf numFmtId="49" fontId="26" fillId="6" borderId="0" xfId="88" applyNumberFormat="1" applyFont="1" applyFill="1" applyBorder="1" applyAlignment="1" applyProtection="1">
      <alignment horizontal="center" vertical="center" wrapText="1"/>
    </xf>
    <xf numFmtId="49" fontId="5" fillId="17" borderId="11" xfId="88" applyNumberFormat="1" applyFont="1" applyFill="1" applyBorder="1" applyAlignment="1" applyProtection="1">
      <alignment horizontal="center" vertical="center" wrapText="1"/>
      <protection locked="0"/>
    </xf>
    <xf numFmtId="0" fontId="29" fillId="0" borderId="0" xfId="88" applyFont="1" applyAlignment="1" applyProtection="1">
      <alignment vertical="center" wrapText="1"/>
    </xf>
    <xf numFmtId="0" fontId="5" fillId="18" borderId="12" xfId="83" applyFont="1" applyFill="1" applyBorder="1" applyAlignment="1">
      <alignment horizontal="center" vertical="center"/>
    </xf>
    <xf numFmtId="49" fontId="5" fillId="14" borderId="11" xfId="88" applyNumberFormat="1" applyFont="1" applyFill="1" applyBorder="1" applyAlignment="1" applyProtection="1">
      <alignment horizontal="center" vertical="center" wrapText="1"/>
    </xf>
    <xf numFmtId="49" fontId="0" fillId="19" borderId="0" xfId="0" applyFill="1" applyProtection="1">
      <alignment vertical="top"/>
    </xf>
    <xf numFmtId="0" fontId="5" fillId="0" borderId="0" xfId="90" applyFont="1" applyFill="1" applyAlignment="1" applyProtection="1">
      <alignment vertical="center" wrapText="1"/>
    </xf>
    <xf numFmtId="0" fontId="5" fillId="6" borderId="0" xfId="90" applyFont="1" applyFill="1" applyBorder="1" applyAlignment="1" applyProtection="1">
      <alignment vertical="center" wrapText="1"/>
    </xf>
    <xf numFmtId="0" fontId="5" fillId="6" borderId="0" xfId="90" applyFont="1" applyFill="1" applyBorder="1" applyAlignment="1" applyProtection="1">
      <alignment horizontal="right" vertical="center" wrapText="1"/>
    </xf>
    <xf numFmtId="0" fontId="22" fillId="0" borderId="0" xfId="81" applyProtection="1"/>
    <xf numFmtId="0" fontId="5" fillId="0" borderId="0" xfId="86" applyFont="1" applyFill="1" applyBorder="1" applyAlignment="1" applyProtection="1">
      <alignment horizontal="left" vertical="center" wrapText="1" indent="1"/>
    </xf>
    <xf numFmtId="4" fontId="5" fillId="0" borderId="0" xfId="50" applyFont="1" applyFill="1" applyBorder="1" applyAlignment="1" applyProtection="1">
      <alignment horizontal="right" vertical="center" wrapText="1"/>
    </xf>
    <xf numFmtId="0" fontId="23" fillId="0" borderId="0" xfId="88" applyNumberFormat="1" applyFont="1" applyFill="1" applyBorder="1" applyAlignment="1" applyProtection="1">
      <alignment horizontal="center" vertical="top" wrapText="1"/>
    </xf>
    <xf numFmtId="0" fontId="0" fillId="6" borderId="13" xfId="88" applyFont="1" applyFill="1" applyBorder="1" applyAlignment="1" applyProtection="1">
      <alignment horizontal="right" vertical="center" wrapText="1" indent="1"/>
    </xf>
    <xf numFmtId="0" fontId="0" fillId="6" borderId="0" xfId="88" applyFont="1" applyFill="1" applyBorder="1" applyAlignment="1" applyProtection="1">
      <alignment horizontal="center" vertical="center" wrapText="1"/>
    </xf>
    <xf numFmtId="49" fontId="0" fillId="6" borderId="0" xfId="88" applyNumberFormat="1" applyFont="1" applyFill="1" applyBorder="1" applyAlignment="1" applyProtection="1">
      <alignment horizontal="right" vertical="center" wrapText="1" indent="1"/>
    </xf>
    <xf numFmtId="49" fontId="33" fillId="6" borderId="0" xfId="49" applyNumberFormat="1" applyFont="1" applyFill="1" applyBorder="1" applyAlignment="1" applyProtection="1">
      <alignment horizontal="center" vertical="center" wrapText="1"/>
    </xf>
    <xf numFmtId="49" fontId="0" fillId="0" borderId="0" xfId="0" applyBorder="1">
      <alignment vertical="top"/>
    </xf>
    <xf numFmtId="49" fontId="0" fillId="0" borderId="0" xfId="0" applyAlignment="1">
      <alignment horizontal="center" vertical="top"/>
    </xf>
    <xf numFmtId="0" fontId="19" fillId="19" borderId="0" xfId="90" applyFont="1" applyFill="1" applyAlignment="1" applyProtection="1">
      <alignment horizontal="center" vertical="center" wrapText="1"/>
    </xf>
    <xf numFmtId="49" fontId="12" fillId="0" borderId="0" xfId="0" applyNumberFormat="1" applyFont="1" applyAlignment="1" applyProtection="1">
      <alignment horizontal="center" vertical="top"/>
    </xf>
    <xf numFmtId="0" fontId="5" fillId="0" borderId="11" xfId="86" applyFont="1" applyFill="1" applyBorder="1" applyAlignment="1" applyProtection="1">
      <alignment vertical="center" wrapText="1"/>
    </xf>
    <xf numFmtId="49" fontId="0" fillId="0" borderId="0" xfId="0" applyAlignment="1">
      <alignment vertical="top" wrapText="1"/>
    </xf>
    <xf numFmtId="0" fontId="40" fillId="0" borderId="0" xfId="88" applyFont="1" applyAlignment="1" applyProtection="1">
      <alignment vertical="center" wrapText="1"/>
    </xf>
    <xf numFmtId="0" fontId="0" fillId="0" borderId="11" xfId="86" applyFont="1" applyFill="1" applyBorder="1" applyAlignment="1" applyProtection="1">
      <alignment vertical="center" wrapText="1"/>
    </xf>
    <xf numFmtId="0" fontId="0" fillId="14" borderId="11" xfId="88" applyFont="1" applyFill="1" applyBorder="1" applyAlignment="1" applyProtection="1">
      <alignment horizontal="center" vertical="center"/>
    </xf>
    <xf numFmtId="49" fontId="0" fillId="0" borderId="0" xfId="0" applyFont="1">
      <alignment vertical="top"/>
    </xf>
    <xf numFmtId="49" fontId="0" fillId="0" borderId="0" xfId="0" applyBorder="1" applyProtection="1">
      <alignment vertical="top"/>
    </xf>
    <xf numFmtId="49" fontId="0" fillId="0" borderId="0" xfId="0" applyFont="1" applyBorder="1" applyProtection="1">
      <alignment vertical="top"/>
    </xf>
    <xf numFmtId="49" fontId="10" fillId="0" borderId="0" xfId="0" applyFont="1" applyBorder="1" applyProtection="1">
      <alignment vertical="top"/>
    </xf>
    <xf numFmtId="0" fontId="10" fillId="6" borderId="0" xfId="0" applyNumberFormat="1" applyFont="1" applyFill="1" applyBorder="1" applyAlignment="1" applyProtection="1"/>
    <xf numFmtId="0" fontId="5" fillId="6" borderId="0" xfId="0" applyNumberFormat="1" applyFont="1" applyFill="1" applyBorder="1" applyAlignment="1" applyProtection="1"/>
    <xf numFmtId="0" fontId="19" fillId="0" borderId="0" xfId="48" applyFont="1" applyFill="1" applyBorder="1" applyAlignment="1" applyProtection="1">
      <alignment vertical="center" wrapText="1"/>
    </xf>
    <xf numFmtId="0" fontId="18" fillId="0" borderId="0" xfId="48" applyFont="1" applyFill="1" applyBorder="1" applyAlignment="1" applyProtection="1">
      <alignment vertical="center" wrapText="1"/>
    </xf>
    <xf numFmtId="0" fontId="40" fillId="0" borderId="0" xfId="90" applyFont="1" applyFill="1" applyAlignment="1" applyProtection="1">
      <alignment vertical="center" wrapText="1"/>
    </xf>
    <xf numFmtId="49" fontId="40" fillId="0" borderId="0" xfId="0" applyFont="1" applyBorder="1" applyProtection="1">
      <alignment vertical="top"/>
    </xf>
    <xf numFmtId="49" fontId="7" fillId="0" borderId="0" xfId="0" applyFont="1">
      <alignment vertical="top"/>
    </xf>
    <xf numFmtId="49" fontId="41" fillId="0" borderId="0" xfId="0" applyFont="1" applyBorder="1" applyAlignment="1" applyProtection="1">
      <alignment horizontal="center" vertical="center"/>
    </xf>
    <xf numFmtId="0" fontId="41" fillId="6" borderId="0" xfId="90" applyFont="1" applyFill="1" applyBorder="1" applyAlignment="1" applyProtection="1">
      <alignment horizontal="center" vertical="center" wrapText="1"/>
    </xf>
    <xf numFmtId="49" fontId="41" fillId="0" borderId="0" xfId="0" applyFont="1" applyAlignment="1">
      <alignment horizontal="center" vertical="center"/>
    </xf>
    <xf numFmtId="0" fontId="41" fillId="0" borderId="0" xfId="90" applyFont="1" applyFill="1" applyAlignment="1" applyProtection="1">
      <alignment horizontal="center" vertical="center" wrapText="1"/>
    </xf>
    <xf numFmtId="0" fontId="41" fillId="6" borderId="0" xfId="83" applyFont="1" applyFill="1" applyBorder="1" applyAlignment="1" applyProtection="1">
      <alignment horizontal="center"/>
    </xf>
    <xf numFmtId="0" fontId="41" fillId="0" borderId="0" xfId="83" applyFont="1" applyAlignment="1" applyProtection="1">
      <alignment horizontal="center" vertical="center"/>
    </xf>
    <xf numFmtId="0" fontId="41" fillId="6" borderId="0" xfId="83" applyFont="1" applyFill="1" applyBorder="1" applyAlignment="1" applyProtection="1">
      <alignment horizontal="center" vertical="center"/>
    </xf>
    <xf numFmtId="49" fontId="38" fillId="0" borderId="4" xfId="0" applyFont="1" applyBorder="1" applyAlignment="1">
      <alignment vertical="top" wrapText="1"/>
    </xf>
    <xf numFmtId="0" fontId="5" fillId="0" borderId="4" xfId="56" applyFont="1" applyBorder="1" applyAlignment="1" applyProtection="1">
      <alignment horizontal="justify" vertical="top" wrapText="1"/>
    </xf>
    <xf numFmtId="0" fontId="0" fillId="6" borderId="0" xfId="88" applyFont="1" applyFill="1" applyBorder="1" applyAlignment="1" applyProtection="1">
      <alignment horizontal="right" vertical="center" wrapText="1" indent="1"/>
    </xf>
    <xf numFmtId="0" fontId="0" fillId="6" borderId="0" xfId="88" applyNumberFormat="1" applyFont="1" applyFill="1" applyBorder="1" applyAlignment="1" applyProtection="1">
      <alignment horizontal="right" vertical="center" wrapText="1" indent="1"/>
    </xf>
    <xf numFmtId="0" fontId="39" fillId="0" borderId="0" xfId="90" applyFont="1" applyFill="1" applyAlignment="1" applyProtection="1">
      <alignment vertical="center" wrapText="1"/>
    </xf>
    <xf numFmtId="0" fontId="5" fillId="6" borderId="14" xfId="90" applyFont="1" applyFill="1" applyBorder="1" applyAlignment="1" applyProtection="1">
      <alignment horizontal="center" vertical="center" wrapText="1"/>
    </xf>
    <xf numFmtId="0" fontId="5" fillId="0" borderId="15" xfId="49" applyFont="1" applyFill="1" applyBorder="1" applyAlignment="1" applyProtection="1">
      <alignment horizontal="center" vertical="center" wrapText="1"/>
    </xf>
    <xf numFmtId="0" fontId="5" fillId="6" borderId="15" xfId="90" applyFont="1" applyFill="1" applyBorder="1" applyAlignment="1" applyProtection="1">
      <alignment horizontal="center" vertical="center" wrapText="1"/>
    </xf>
    <xf numFmtId="0" fontId="5" fillId="0" borderId="16" xfId="49" applyFont="1" applyFill="1" applyBorder="1" applyAlignment="1" applyProtection="1">
      <alignment horizontal="center" vertical="center" wrapText="1"/>
    </xf>
    <xf numFmtId="0" fontId="5" fillId="0" borderId="11" xfId="90" applyFont="1" applyFill="1" applyBorder="1" applyAlignment="1" applyProtection="1">
      <alignment horizontal="center" vertical="center" wrapText="1"/>
    </xf>
    <xf numFmtId="49" fontId="5" fillId="0" borderId="11" xfId="90" applyNumberFormat="1" applyFont="1" applyFill="1" applyBorder="1" applyAlignment="1" applyProtection="1">
      <alignment horizontal="left" vertical="center" wrapText="1"/>
    </xf>
    <xf numFmtId="0" fontId="36" fillId="6" borderId="0" xfId="0" applyNumberFormat="1" applyFont="1" applyFill="1" applyBorder="1" applyAlignment="1" applyProtection="1">
      <alignment horizontal="center" vertical="center" wrapText="1"/>
    </xf>
    <xf numFmtId="49" fontId="5" fillId="6" borderId="11" xfId="80" applyNumberFormat="1" applyFont="1" applyFill="1" applyBorder="1" applyAlignment="1" applyProtection="1">
      <alignment horizontal="center" vertical="center" wrapText="1"/>
    </xf>
    <xf numFmtId="16" fontId="5" fillId="6" borderId="11" xfId="80" applyNumberFormat="1" applyFont="1" applyFill="1" applyBorder="1" applyAlignment="1" applyProtection="1">
      <alignment horizontal="center" vertical="center" wrapText="1"/>
    </xf>
    <xf numFmtId="49" fontId="5" fillId="17" borderId="11" xfId="89" applyNumberFormat="1" applyFont="1" applyFill="1" applyBorder="1" applyAlignment="1" applyProtection="1">
      <alignment horizontal="center" vertical="center" wrapText="1"/>
      <protection locked="0"/>
    </xf>
    <xf numFmtId="49" fontId="5" fillId="17" borderId="11" xfId="80" applyNumberFormat="1" applyFont="1" applyFill="1" applyBorder="1" applyAlignment="1" applyProtection="1">
      <alignment horizontal="center" vertical="center" wrapText="1"/>
      <protection locked="0"/>
    </xf>
    <xf numFmtId="0" fontId="5" fillId="6" borderId="17" xfId="83" applyFont="1" applyFill="1" applyBorder="1" applyAlignment="1" applyProtection="1">
      <alignment horizontal="center" vertical="center"/>
    </xf>
    <xf numFmtId="49" fontId="5" fillId="0" borderId="17" xfId="83" applyNumberFormat="1" applyFont="1" applyFill="1" applyBorder="1" applyAlignment="1" applyProtection="1">
      <alignment horizontal="left" vertical="center" wrapText="1"/>
    </xf>
    <xf numFmtId="49" fontId="5" fillId="0" borderId="11" xfId="88" applyNumberFormat="1" applyFont="1" applyFill="1" applyBorder="1" applyAlignment="1" applyProtection="1">
      <alignment horizontal="center" vertical="center" wrapText="1"/>
    </xf>
    <xf numFmtId="0" fontId="0" fillId="0" borderId="4" xfId="56" applyFont="1" applyBorder="1" applyAlignment="1" applyProtection="1">
      <alignment horizontal="justify" vertical="top" wrapText="1"/>
    </xf>
    <xf numFmtId="0" fontId="0" fillId="6" borderId="11" xfId="80" applyNumberFormat="1" applyFont="1" applyFill="1" applyBorder="1" applyAlignment="1" applyProtection="1">
      <alignment horizontal="left" vertical="center" wrapText="1" indent="1"/>
    </xf>
    <xf numFmtId="49" fontId="0" fillId="14" borderId="11" xfId="88" applyNumberFormat="1" applyFont="1" applyFill="1" applyBorder="1" applyAlignment="1" applyProtection="1">
      <alignment horizontal="center" vertical="center" wrapText="1"/>
    </xf>
    <xf numFmtId="0" fontId="69" fillId="0" borderId="0" xfId="88" applyFont="1" applyAlignment="1" applyProtection="1">
      <alignment horizontal="center" vertical="center" wrapText="1"/>
    </xf>
    <xf numFmtId="49" fontId="0" fillId="0" borderId="0" xfId="89" applyNumberFormat="1" applyFont="1" applyAlignment="1" applyProtection="1">
      <alignment vertical="center" wrapText="1"/>
    </xf>
    <xf numFmtId="0" fontId="5" fillId="0" borderId="0" xfId="89" applyFont="1" applyAlignment="1" applyProtection="1">
      <alignment vertical="center"/>
    </xf>
    <xf numFmtId="49" fontId="5" fillId="0" borderId="0" xfId="89" applyNumberFormat="1" applyFont="1" applyAlignment="1" applyProtection="1">
      <alignment vertical="center" wrapText="1"/>
    </xf>
    <xf numFmtId="0" fontId="0" fillId="0" borderId="0" xfId="86" applyFont="1" applyFill="1" applyBorder="1" applyAlignment="1" applyProtection="1">
      <alignment vertical="center" wrapText="1"/>
    </xf>
    <xf numFmtId="0" fontId="14" fillId="0" borderId="0" xfId="82" applyFont="1" applyBorder="1" applyAlignment="1">
      <alignment horizontal="right" vertical="top" wrapText="1"/>
    </xf>
    <xf numFmtId="49" fontId="24" fillId="6" borderId="18" xfId="73" applyFont="1" applyFill="1" applyBorder="1" applyAlignment="1" applyProtection="1">
      <alignment vertical="center" wrapText="1"/>
    </xf>
    <xf numFmtId="49" fontId="20" fillId="6" borderId="19" xfId="73" applyFont="1" applyFill="1" applyBorder="1" applyAlignment="1">
      <alignment horizontal="left" vertical="center" wrapText="1"/>
    </xf>
    <xf numFmtId="49" fontId="20" fillId="6" borderId="20" xfId="73" applyFont="1" applyFill="1" applyBorder="1" applyAlignment="1">
      <alignment horizontal="left" vertical="center" wrapText="1"/>
    </xf>
    <xf numFmtId="49" fontId="24" fillId="6" borderId="21" xfId="73" applyFont="1" applyFill="1" applyBorder="1" applyAlignment="1" applyProtection="1">
      <alignment vertical="center" wrapText="1"/>
    </xf>
    <xf numFmtId="49" fontId="14" fillId="6" borderId="0" xfId="73" applyFont="1" applyFill="1" applyBorder="1" applyAlignment="1">
      <alignment wrapText="1"/>
    </xf>
    <xf numFmtId="49" fontId="14" fillId="6" borderId="22" xfId="73" applyFont="1" applyFill="1" applyBorder="1" applyAlignment="1">
      <alignment wrapText="1"/>
    </xf>
    <xf numFmtId="49" fontId="11" fillId="6" borderId="0" xfId="38" applyNumberFormat="1" applyFont="1" applyFill="1" applyBorder="1" applyAlignment="1" applyProtection="1">
      <alignment horizontal="left" wrapText="1"/>
    </xf>
    <xf numFmtId="49" fontId="11" fillId="6" borderId="0" xfId="38" applyNumberFormat="1" applyFont="1" applyFill="1" applyBorder="1" applyAlignment="1" applyProtection="1">
      <alignment wrapText="1"/>
    </xf>
    <xf numFmtId="49" fontId="14" fillId="6" borderId="0" xfId="73" applyFont="1" applyFill="1" applyBorder="1" applyAlignment="1">
      <alignment horizontal="right" wrapText="1"/>
    </xf>
    <xf numFmtId="49" fontId="20" fillId="6" borderId="0" xfId="73" applyFont="1" applyFill="1" applyBorder="1" applyAlignment="1">
      <alignment horizontal="left" vertical="center" wrapText="1"/>
    </xf>
    <xf numFmtId="49" fontId="20" fillId="6" borderId="22" xfId="73" applyFont="1" applyFill="1" applyBorder="1" applyAlignment="1">
      <alignment horizontal="left" vertical="center" wrapText="1"/>
    </xf>
    <xf numFmtId="49" fontId="14" fillId="0" borderId="0" xfId="73" applyFont="1" applyFill="1" applyBorder="1" applyAlignment="1" applyProtection="1">
      <alignment wrapText="1"/>
    </xf>
    <xf numFmtId="0" fontId="18" fillId="0" borderId="0" xfId="26" applyFont="1" applyFill="1" applyBorder="1" applyAlignment="1" applyProtection="1">
      <alignment horizontal="left" vertical="top" wrapText="1"/>
    </xf>
    <xf numFmtId="49" fontId="14" fillId="0" borderId="0" xfId="73" applyFont="1" applyFill="1" applyBorder="1" applyAlignment="1" applyProtection="1">
      <alignment vertical="top" wrapText="1"/>
    </xf>
    <xf numFmtId="0" fontId="18" fillId="0" borderId="0" xfId="26" applyFont="1" applyFill="1" applyBorder="1" applyAlignment="1" applyProtection="1">
      <alignment horizontal="right" vertical="top" wrapText="1"/>
    </xf>
    <xf numFmtId="49" fontId="42" fillId="14" borderId="4" xfId="66" applyNumberFormat="1" applyFont="1" applyFill="1" applyBorder="1" applyAlignment="1" applyProtection="1">
      <alignment horizontal="center" vertical="center" wrapText="1"/>
    </xf>
    <xf numFmtId="49" fontId="42" fillId="11" borderId="4" xfId="66" applyNumberFormat="1" applyFont="1" applyFill="1" applyBorder="1" applyAlignment="1" applyProtection="1">
      <alignment horizontal="center" vertical="center" wrapText="1"/>
    </xf>
    <xf numFmtId="49" fontId="24" fillId="6" borderId="21" xfId="73" applyFont="1" applyFill="1" applyBorder="1" applyAlignment="1" applyProtection="1">
      <alignment horizontal="center" vertical="center" wrapText="1"/>
    </xf>
    <xf numFmtId="49" fontId="42" fillId="21" borderId="4" xfId="66" applyNumberFormat="1" applyFont="1" applyFill="1" applyBorder="1" applyAlignment="1" applyProtection="1">
      <alignment horizontal="center" vertical="center" wrapText="1"/>
    </xf>
    <xf numFmtId="49" fontId="0" fillId="0" borderId="18" xfId="0" applyBorder="1">
      <alignment vertical="top"/>
    </xf>
    <xf numFmtId="49" fontId="0" fillId="0" borderId="20" xfId="0" applyBorder="1">
      <alignment vertical="top"/>
    </xf>
    <xf numFmtId="49" fontId="0" fillId="0" borderId="21" xfId="0" applyBorder="1">
      <alignment vertical="top"/>
    </xf>
    <xf numFmtId="49" fontId="0" fillId="0" borderId="22" xfId="0" applyBorder="1">
      <alignment vertical="top"/>
    </xf>
    <xf numFmtId="49" fontId="69" fillId="0" borderId="0" xfId="0" applyFont="1">
      <alignment vertical="top"/>
    </xf>
    <xf numFmtId="0" fontId="5" fillId="22" borderId="23" xfId="90" applyFont="1" applyFill="1" applyBorder="1" applyAlignment="1" applyProtection="1">
      <alignment vertical="center" wrapText="1"/>
    </xf>
    <xf numFmtId="49" fontId="32" fillId="22" borderId="24" xfId="0" applyFont="1" applyFill="1" applyBorder="1" applyAlignment="1" applyProtection="1">
      <alignment horizontal="left" vertical="center"/>
    </xf>
    <xf numFmtId="49" fontId="30" fillId="22" borderId="24" xfId="0" applyFont="1" applyFill="1" applyBorder="1" applyAlignment="1" applyProtection="1">
      <alignment horizontal="center" vertical="top"/>
    </xf>
    <xf numFmtId="49" fontId="0" fillId="3" borderId="11" xfId="89" applyNumberFormat="1" applyFont="1" applyFill="1" applyBorder="1" applyAlignment="1" applyProtection="1">
      <alignment horizontal="center" vertical="center" wrapText="1"/>
      <protection locked="0"/>
    </xf>
    <xf numFmtId="49" fontId="7" fillId="22" borderId="44" xfId="0" applyFont="1" applyFill="1" applyBorder="1" applyAlignment="1" applyProtection="1">
      <alignment horizontal="center" vertical="center"/>
    </xf>
    <xf numFmtId="49" fontId="32" fillId="22" borderId="45" xfId="0" applyFont="1" applyFill="1" applyBorder="1" applyAlignment="1" applyProtection="1">
      <alignment horizontal="left" vertical="center" indent="1"/>
    </xf>
    <xf numFmtId="49" fontId="32" fillId="22" borderId="46" xfId="0" applyFont="1" applyFill="1" applyBorder="1" applyAlignment="1" applyProtection="1">
      <alignment horizontal="left" vertical="center" indent="1"/>
    </xf>
    <xf numFmtId="49" fontId="7" fillId="22" borderId="47" xfId="0" applyFont="1" applyFill="1" applyBorder="1" applyAlignment="1" applyProtection="1">
      <alignment horizontal="center" vertical="center"/>
    </xf>
    <xf numFmtId="49" fontId="32" fillId="22" borderId="48" xfId="0" applyFont="1" applyFill="1" applyBorder="1" applyAlignment="1" applyProtection="1">
      <alignment horizontal="left" vertical="center"/>
    </xf>
    <xf numFmtId="0" fontId="5" fillId="6" borderId="49" xfId="90" applyFont="1" applyFill="1" applyBorder="1" applyAlignment="1" applyProtection="1">
      <alignment horizontal="center" vertical="center" wrapText="1"/>
    </xf>
    <xf numFmtId="0" fontId="5" fillId="0" borderId="49" xfId="49" applyFont="1" applyFill="1" applyBorder="1" applyAlignment="1" applyProtection="1">
      <alignment horizontal="center" vertical="center" wrapText="1"/>
    </xf>
    <xf numFmtId="0" fontId="18" fillId="0" borderId="0" xfId="48" applyFont="1" applyFill="1" applyBorder="1" applyAlignment="1" applyProtection="1">
      <alignment horizontal="center" vertical="center" wrapText="1"/>
    </xf>
    <xf numFmtId="0" fontId="5" fillId="0" borderId="0" xfId="48" applyFont="1" applyFill="1" applyBorder="1" applyAlignment="1" applyProtection="1">
      <alignment horizontal="center" vertical="center" wrapText="1"/>
    </xf>
    <xf numFmtId="0" fontId="41" fillId="0" borderId="26" xfId="90" applyFont="1" applyFill="1" applyBorder="1" applyAlignment="1" applyProtection="1">
      <alignment vertical="top" wrapText="1"/>
    </xf>
    <xf numFmtId="49" fontId="7" fillId="22" borderId="23" xfId="0" applyFont="1" applyFill="1" applyBorder="1" applyAlignment="1" applyProtection="1">
      <alignment horizontal="center" vertical="center"/>
    </xf>
    <xf numFmtId="49" fontId="32" fillId="22" borderId="24" xfId="0" applyFont="1" applyFill="1" applyBorder="1" applyAlignment="1" applyProtection="1">
      <alignment horizontal="left" vertical="center" indent="1"/>
    </xf>
    <xf numFmtId="49" fontId="32" fillId="22" borderId="25" xfId="0" applyFont="1" applyFill="1" applyBorder="1" applyAlignment="1" applyProtection="1">
      <alignment horizontal="left" vertical="center" indent="1"/>
    </xf>
    <xf numFmtId="49" fontId="0" fillId="0" borderId="11" xfId="90" applyNumberFormat="1" applyFont="1" applyFill="1" applyBorder="1" applyAlignment="1" applyProtection="1">
      <alignment horizontal="center" vertical="center" wrapText="1"/>
    </xf>
    <xf numFmtId="0" fontId="0" fillId="0" borderId="15" xfId="49" applyFont="1" applyFill="1" applyBorder="1" applyAlignment="1" applyProtection="1">
      <alignment horizontal="center" vertical="center" wrapText="1"/>
    </xf>
    <xf numFmtId="0" fontId="0" fillId="0" borderId="16" xfId="49" applyFont="1" applyFill="1" applyBorder="1" applyAlignment="1" applyProtection="1">
      <alignment horizontal="center" vertical="center" wrapText="1"/>
    </xf>
    <xf numFmtId="0" fontId="39" fillId="0" borderId="27" xfId="90" applyFont="1" applyFill="1" applyBorder="1" applyAlignment="1" applyProtection="1">
      <alignment vertical="center" wrapText="1"/>
    </xf>
    <xf numFmtId="49" fontId="5" fillId="17" borderId="11" xfId="90" applyNumberFormat="1" applyFont="1" applyFill="1" applyBorder="1" applyAlignment="1" applyProtection="1">
      <alignment horizontal="left" vertical="center" wrapText="1"/>
      <protection locked="0"/>
    </xf>
    <xf numFmtId="49" fontId="32" fillId="22" borderId="45" xfId="0" applyFont="1" applyFill="1" applyBorder="1" applyAlignment="1" applyProtection="1">
      <alignment horizontal="left" vertical="center"/>
    </xf>
    <xf numFmtId="0" fontId="41" fillId="0" borderId="26" xfId="90" applyFont="1" applyFill="1" applyBorder="1" applyAlignment="1" applyProtection="1">
      <alignment horizontal="center" vertical="center" wrapText="1"/>
    </xf>
    <xf numFmtId="49" fontId="33" fillId="6" borderId="28" xfId="49" applyNumberFormat="1" applyFont="1" applyFill="1" applyBorder="1" applyAlignment="1" applyProtection="1">
      <alignment horizontal="center" vertical="center" wrapText="1"/>
    </xf>
    <xf numFmtId="0" fontId="39" fillId="0" borderId="11" xfId="90" applyFont="1" applyFill="1" applyBorder="1" applyAlignment="1" applyProtection="1">
      <alignment vertical="center" wrapText="1"/>
    </xf>
    <xf numFmtId="49" fontId="0" fillId="17" borderId="11" xfId="89" applyNumberFormat="1" applyFont="1" applyFill="1" applyBorder="1" applyAlignment="1" applyProtection="1">
      <alignment horizontal="center" vertical="center" wrapText="1"/>
      <protection locked="0"/>
    </xf>
    <xf numFmtId="49" fontId="5" fillId="3" borderId="11" xfId="89" applyNumberFormat="1" applyFont="1" applyFill="1" applyBorder="1" applyAlignment="1" applyProtection="1">
      <alignment horizontal="center" vertical="center" wrapText="1"/>
    </xf>
    <xf numFmtId="0" fontId="0" fillId="0" borderId="0" xfId="90" applyFont="1" applyFill="1" applyAlignment="1" applyProtection="1">
      <alignment horizontal="right" vertical="center" wrapText="1"/>
    </xf>
    <xf numFmtId="49" fontId="42" fillId="17" borderId="4" xfId="66" applyNumberFormat="1" applyFont="1" applyFill="1" applyBorder="1" applyAlignment="1" applyProtection="1">
      <alignment horizontal="center" vertical="center" wrapText="1"/>
    </xf>
    <xf numFmtId="0" fontId="1" fillId="0" borderId="0" xfId="64" applyProtection="1"/>
    <xf numFmtId="0" fontId="8" fillId="6" borderId="0" xfId="90" applyFont="1" applyFill="1" applyBorder="1" applyAlignment="1" applyProtection="1">
      <alignment horizontal="right" vertical="center"/>
    </xf>
    <xf numFmtId="0" fontId="5" fillId="0" borderId="4" xfId="83" applyFont="1" applyFill="1" applyBorder="1" applyAlignment="1" applyProtection="1">
      <alignment horizontal="center" vertical="center" wrapText="1"/>
    </xf>
    <xf numFmtId="0" fontId="5" fillId="17" borderId="11" xfId="88" applyNumberFormat="1" applyFont="1" applyFill="1" applyBorder="1" applyAlignment="1" applyProtection="1">
      <alignment horizontal="center" vertical="center" wrapText="1"/>
      <protection locked="0"/>
    </xf>
    <xf numFmtId="0" fontId="5" fillId="0" borderId="11" xfId="89" applyNumberFormat="1" applyFont="1" applyFill="1" applyBorder="1" applyAlignment="1" applyProtection="1">
      <alignment horizontal="center" vertical="center" wrapText="1"/>
    </xf>
    <xf numFmtId="0" fontId="8" fillId="0" borderId="0" xfId="88" applyFont="1" applyAlignment="1" applyProtection="1">
      <alignment vertical="center" wrapText="1"/>
    </xf>
    <xf numFmtId="49" fontId="0" fillId="19" borderId="0" xfId="0" applyNumberFormat="1" applyFont="1" applyFill="1" applyAlignment="1" applyProtection="1">
      <alignment horizontal="center" vertical="top" wrapText="1"/>
    </xf>
    <xf numFmtId="49" fontId="0" fillId="0" borderId="0" xfId="0" applyNumberFormat="1" applyFont="1" applyFill="1" applyAlignment="1" applyProtection="1">
      <alignment horizontal="center" vertical="top" wrapText="1"/>
    </xf>
    <xf numFmtId="0" fontId="5" fillId="0" borderId="27" xfId="88" applyNumberFormat="1" applyFont="1" applyFill="1" applyBorder="1" applyAlignment="1" applyProtection="1">
      <alignment horizontal="center" vertical="center" wrapText="1"/>
    </xf>
    <xf numFmtId="14" fontId="0" fillId="0" borderId="0" xfId="89" applyNumberFormat="1" applyFont="1" applyFill="1" applyBorder="1" applyAlignment="1" applyProtection="1">
      <alignment horizontal="center" vertical="center" wrapText="1"/>
    </xf>
    <xf numFmtId="49" fontId="7" fillId="0" borderId="23" xfId="0" applyFont="1" applyFill="1" applyBorder="1" applyAlignment="1" applyProtection="1">
      <alignment horizontal="center" vertical="center"/>
    </xf>
    <xf numFmtId="49" fontId="32" fillId="0" borderId="24" xfId="0" applyFont="1" applyFill="1" applyBorder="1" applyAlignment="1" applyProtection="1">
      <alignment horizontal="left" vertical="center" indent="1"/>
    </xf>
    <xf numFmtId="49" fontId="32" fillId="0" borderId="25" xfId="0" applyFont="1" applyFill="1" applyBorder="1" applyAlignment="1" applyProtection="1">
      <alignment horizontal="left" vertical="center" indent="1"/>
    </xf>
    <xf numFmtId="4" fontId="5" fillId="0" borderId="50" xfId="90" applyNumberFormat="1" applyFont="1" applyFill="1" applyBorder="1" applyAlignment="1" applyProtection="1">
      <alignment vertical="center" wrapText="1"/>
    </xf>
    <xf numFmtId="0" fontId="5" fillId="0" borderId="10" xfId="90" applyFont="1" applyFill="1" applyBorder="1" applyAlignment="1" applyProtection="1">
      <alignment vertical="center" wrapText="1"/>
    </xf>
    <xf numFmtId="0" fontId="10" fillId="0" borderId="0" xfId="90" applyFont="1" applyFill="1" applyAlignment="1" applyProtection="1">
      <alignment vertical="center" wrapText="1"/>
    </xf>
    <xf numFmtId="49" fontId="5" fillId="11" borderId="50" xfId="90" applyNumberFormat="1" applyFont="1" applyFill="1" applyBorder="1" applyAlignment="1" applyProtection="1">
      <alignment horizontal="left" vertical="center" wrapText="1"/>
      <protection locked="0"/>
    </xf>
    <xf numFmtId="0" fontId="5" fillId="0" borderId="11" xfId="89" applyFont="1" applyBorder="1" applyAlignment="1" applyProtection="1">
      <alignment horizontal="left" vertical="center"/>
    </xf>
    <xf numFmtId="49" fontId="5" fillId="0" borderId="11" xfId="0" applyNumberFormat="1" applyFont="1" applyBorder="1" applyProtection="1">
      <alignment vertical="top"/>
    </xf>
    <xf numFmtId="0" fontId="7" fillId="19" borderId="29" xfId="89" applyFont="1" applyFill="1" applyBorder="1" applyAlignment="1" applyProtection="1">
      <alignment horizontal="center" vertical="center" wrapText="1"/>
    </xf>
    <xf numFmtId="0" fontId="7" fillId="19" borderId="0" xfId="90" applyFont="1" applyFill="1" applyAlignment="1" applyProtection="1">
      <alignment horizontal="center" vertical="center" wrapText="1"/>
    </xf>
    <xf numFmtId="49" fontId="5" fillId="0" borderId="0" xfId="0" applyNumberFormat="1" applyFont="1" applyProtection="1">
      <alignment vertical="top"/>
    </xf>
    <xf numFmtId="0" fontId="42" fillId="6" borderId="0" xfId="87" applyFont="1" applyFill="1" applyBorder="1" applyProtection="1"/>
    <xf numFmtId="0" fontId="42" fillId="6" borderId="0" xfId="87" applyFont="1" applyFill="1" applyBorder="1" applyAlignment="1" applyProtection="1">
      <alignment horizontal="center"/>
    </xf>
    <xf numFmtId="0" fontId="5" fillId="6" borderId="0" xfId="87" applyFont="1" applyFill="1" applyBorder="1" applyAlignment="1" applyProtection="1">
      <alignment vertical="center" wrapText="1"/>
    </xf>
    <xf numFmtId="49" fontId="5" fillId="6" borderId="30" xfId="91" applyNumberFormat="1" applyFont="1" applyFill="1" applyBorder="1" applyAlignment="1" applyProtection="1">
      <alignment horizontal="center" vertical="center"/>
    </xf>
    <xf numFmtId="49" fontId="5" fillId="17" borderId="30" xfId="87" applyNumberFormat="1" applyFont="1" applyFill="1" applyBorder="1" applyAlignment="1" applyProtection="1">
      <alignment horizontal="center" vertical="center" wrapText="1"/>
      <protection locked="0"/>
    </xf>
    <xf numFmtId="49" fontId="5" fillId="11" borderId="17" xfId="87" applyNumberFormat="1" applyFont="1" applyFill="1" applyBorder="1" applyAlignment="1" applyProtection="1">
      <alignment horizontal="center" vertical="center" wrapText="1"/>
      <protection locked="0"/>
    </xf>
    <xf numFmtId="0" fontId="5" fillId="6" borderId="30" xfId="87" applyFont="1" applyFill="1" applyBorder="1" applyAlignment="1" applyProtection="1">
      <alignment horizontal="left" vertical="center" wrapText="1" indent="2"/>
    </xf>
    <xf numFmtId="0" fontId="54" fillId="6" borderId="0" xfId="87" applyFont="1" applyFill="1" applyBorder="1" applyAlignment="1" applyProtection="1">
      <alignment vertical="center" wrapText="1"/>
    </xf>
    <xf numFmtId="0" fontId="70" fillId="6" borderId="0" xfId="87" applyFont="1" applyFill="1" applyBorder="1" applyAlignment="1" applyProtection="1">
      <alignment horizontal="center"/>
    </xf>
    <xf numFmtId="0" fontId="70" fillId="6" borderId="0" xfId="87" applyFont="1" applyFill="1" applyBorder="1" applyProtection="1"/>
    <xf numFmtId="0" fontId="54" fillId="6" borderId="0" xfId="87" applyFont="1" applyFill="1" applyBorder="1" applyProtection="1"/>
    <xf numFmtId="0" fontId="71" fillId="6" borderId="0" xfId="87" applyFont="1" applyFill="1" applyBorder="1" applyAlignment="1" applyProtection="1">
      <alignment horizontal="right" vertical="center"/>
    </xf>
    <xf numFmtId="0" fontId="71" fillId="6" borderId="0" xfId="87" applyFont="1" applyFill="1" applyBorder="1" applyAlignment="1" applyProtection="1">
      <alignment horizontal="right" vertical="top"/>
    </xf>
    <xf numFmtId="49" fontId="5" fillId="6" borderId="31" xfId="91" applyNumberFormat="1" applyFont="1" applyFill="1" applyBorder="1" applyAlignment="1" applyProtection="1">
      <alignment horizontal="center" vertical="center"/>
    </xf>
    <xf numFmtId="0" fontId="5" fillId="6" borderId="31" xfId="87" applyFont="1" applyFill="1" applyBorder="1" applyAlignment="1" applyProtection="1">
      <alignment horizontal="left" vertical="center" wrapText="1" indent="2"/>
    </xf>
    <xf numFmtId="49" fontId="5" fillId="17" borderId="31" xfId="87" applyNumberFormat="1" applyFont="1" applyFill="1" applyBorder="1" applyAlignment="1" applyProtection="1">
      <alignment horizontal="center" vertical="center" wrapText="1"/>
      <protection locked="0"/>
    </xf>
    <xf numFmtId="49" fontId="5" fillId="11" borderId="4" xfId="87" applyNumberFormat="1" applyFont="1" applyFill="1" applyBorder="1" applyAlignment="1" applyProtection="1">
      <alignment horizontal="center" vertical="center" wrapText="1"/>
      <protection locked="0"/>
    </xf>
    <xf numFmtId="0" fontId="50" fillId="0" borderId="0" xfId="85" applyFont="1" applyFill="1" applyBorder="1" applyAlignment="1" applyProtection="1">
      <alignment vertical="center" wrapText="1"/>
    </xf>
    <xf numFmtId="0" fontId="50" fillId="0" borderId="0" xfId="85" applyFont="1" applyFill="1" applyAlignment="1" applyProtection="1">
      <alignment horizontal="left" vertical="center" wrapText="1"/>
    </xf>
    <xf numFmtId="0" fontId="58" fillId="0" borderId="0" xfId="85" applyFont="1" applyBorder="1" applyAlignment="1" applyProtection="1">
      <alignment vertical="center" wrapText="1"/>
    </xf>
    <xf numFmtId="0" fontId="18" fillId="6" borderId="0" xfId="89" applyFont="1" applyFill="1" applyBorder="1" applyAlignment="1" applyProtection="1">
      <alignment vertical="center" wrapText="1"/>
    </xf>
    <xf numFmtId="0" fontId="18" fillId="6" borderId="0" xfId="85" applyFont="1" applyFill="1" applyBorder="1" applyAlignment="1" applyProtection="1">
      <alignment horizontal="center" vertical="center" wrapText="1"/>
    </xf>
    <xf numFmtId="0" fontId="18" fillId="0" borderId="0" xfId="89" applyFont="1" applyFill="1" applyBorder="1" applyAlignment="1" applyProtection="1">
      <alignment vertical="center" wrapText="1"/>
    </xf>
    <xf numFmtId="0" fontId="18" fillId="0" borderId="0" xfId="85" applyFont="1" applyAlignment="1" applyProtection="1">
      <alignment vertical="center" wrapText="1"/>
    </xf>
    <xf numFmtId="49" fontId="50" fillId="0" borderId="0" xfId="92" applyNumberFormat="1" applyFont="1" applyFill="1" applyBorder="1" applyAlignment="1" applyProtection="1">
      <alignment horizontal="left" vertical="center" wrapText="1"/>
    </xf>
    <xf numFmtId="49" fontId="18" fillId="6" borderId="0" xfId="92" applyNumberFormat="1" applyFont="1" applyFill="1" applyBorder="1" applyAlignment="1" applyProtection="1">
      <alignment horizontal="center" vertical="center" wrapText="1"/>
    </xf>
    <xf numFmtId="49" fontId="18" fillId="6" borderId="4" xfId="92" applyNumberFormat="1" applyFont="1" applyFill="1" applyBorder="1" applyAlignment="1" applyProtection="1">
      <alignment horizontal="right" vertical="center" wrapText="1" indent="1"/>
    </xf>
    <xf numFmtId="49" fontId="18" fillId="17" borderId="4" xfId="92" applyNumberFormat="1" applyFont="1" applyFill="1" applyBorder="1" applyAlignment="1" applyProtection="1">
      <alignment horizontal="center" vertical="center" wrapText="1"/>
      <protection locked="0"/>
    </xf>
    <xf numFmtId="49" fontId="18" fillId="0" borderId="0" xfId="92" applyNumberFormat="1" applyFont="1" applyFill="1" applyBorder="1" applyAlignment="1" applyProtection="1">
      <alignment horizontal="center" vertical="center" wrapText="1"/>
    </xf>
    <xf numFmtId="49" fontId="5" fillId="6" borderId="4" xfId="91" applyNumberFormat="1" applyFont="1" applyFill="1" applyBorder="1" applyAlignment="1" applyProtection="1">
      <alignment horizontal="center" vertical="center"/>
    </xf>
    <xf numFmtId="49" fontId="5" fillId="17" borderId="4" xfId="87" applyNumberFormat="1" applyFont="1" applyFill="1" applyBorder="1" applyAlignment="1" applyProtection="1">
      <alignment horizontal="left" vertical="center" wrapText="1" indent="1"/>
      <protection locked="0"/>
    </xf>
    <xf numFmtId="0" fontId="0" fillId="6" borderId="11" xfId="87" applyFont="1" applyFill="1" applyBorder="1" applyAlignment="1" applyProtection="1">
      <alignment horizontal="left" vertical="center" wrapText="1" indent="2"/>
    </xf>
    <xf numFmtId="49" fontId="5" fillId="0" borderId="32" xfId="90" applyNumberFormat="1" applyFont="1" applyFill="1" applyBorder="1" applyAlignment="1" applyProtection="1">
      <alignment horizontal="left" vertical="center" wrapText="1"/>
    </xf>
    <xf numFmtId="49" fontId="7" fillId="22" borderId="33" xfId="0" applyFont="1" applyFill="1" applyBorder="1" applyAlignment="1" applyProtection="1">
      <alignment horizontal="center" vertical="center"/>
    </xf>
    <xf numFmtId="0" fontId="0" fillId="6" borderId="11" xfId="87" applyFont="1" applyFill="1" applyBorder="1" applyAlignment="1" applyProtection="1">
      <alignment horizontal="left" vertical="center" wrapText="1" indent="3"/>
    </xf>
    <xf numFmtId="0" fontId="0" fillId="6" borderId="11" xfId="87" applyFont="1" applyFill="1" applyBorder="1" applyAlignment="1" applyProtection="1">
      <alignment horizontal="left" vertical="center" wrapText="1" indent="4"/>
    </xf>
    <xf numFmtId="49" fontId="5" fillId="11" borderId="25" xfId="90" applyNumberFormat="1" applyFont="1" applyFill="1" applyBorder="1" applyAlignment="1" applyProtection="1">
      <alignment horizontal="left" vertical="center" wrapText="1"/>
      <protection locked="0"/>
    </xf>
    <xf numFmtId="49" fontId="0" fillId="0" borderId="11" xfId="90" applyNumberFormat="1" applyFont="1" applyFill="1" applyBorder="1" applyAlignment="1" applyProtection="1">
      <alignment vertical="center" wrapText="1"/>
    </xf>
    <xf numFmtId="49" fontId="7" fillId="22" borderId="34" xfId="0" applyFont="1" applyFill="1" applyBorder="1" applyAlignment="1" applyProtection="1">
      <alignment horizontal="center" vertical="center"/>
    </xf>
    <xf numFmtId="0" fontId="0" fillId="0" borderId="23" xfId="90" applyNumberFormat="1" applyFont="1" applyFill="1" applyBorder="1" applyAlignment="1" applyProtection="1">
      <alignment horizontal="center" vertical="center" wrapText="1"/>
    </xf>
    <xf numFmtId="0" fontId="7" fillId="19" borderId="0" xfId="0" applyNumberFormat="1" applyFont="1" applyFill="1" applyAlignment="1" applyProtection="1">
      <alignment horizontal="center" vertical="top"/>
    </xf>
    <xf numFmtId="49" fontId="0" fillId="0" borderId="0" xfId="0" applyNumberFormat="1" applyFont="1" applyProtection="1">
      <alignment vertical="top"/>
    </xf>
    <xf numFmtId="49" fontId="0" fillId="0" borderId="0" xfId="0" applyFont="1" applyProtection="1">
      <alignment vertical="top"/>
    </xf>
    <xf numFmtId="0" fontId="0" fillId="17" borderId="11" xfId="87" applyNumberFormat="1" applyFont="1" applyFill="1" applyBorder="1" applyAlignment="1" applyProtection="1">
      <alignment horizontal="left" vertical="center" wrapText="1" indent="4"/>
      <protection locked="0"/>
    </xf>
    <xf numFmtId="49" fontId="7" fillId="6" borderId="32" xfId="91" applyNumberFormat="1" applyFont="1" applyFill="1" applyBorder="1" applyAlignment="1" applyProtection="1">
      <alignment horizontal="center" vertical="center"/>
    </xf>
    <xf numFmtId="0" fontId="7" fillId="6" borderId="32" xfId="87" applyFont="1" applyFill="1" applyBorder="1" applyAlignment="1" applyProtection="1">
      <alignment vertical="center" wrapText="1"/>
    </xf>
    <xf numFmtId="0" fontId="0" fillId="6" borderId="11" xfId="87" applyFont="1" applyFill="1" applyBorder="1" applyAlignment="1" applyProtection="1">
      <alignment horizontal="left" vertical="center" wrapText="1" indent="1"/>
    </xf>
    <xf numFmtId="49" fontId="5" fillId="17" borderId="11" xfId="87" applyNumberFormat="1" applyFont="1" applyFill="1" applyBorder="1" applyAlignment="1" applyProtection="1">
      <alignment horizontal="center" vertical="center" wrapText="1"/>
      <protection locked="0"/>
    </xf>
    <xf numFmtId="49" fontId="0" fillId="6" borderId="11" xfId="91" applyNumberFormat="1" applyFont="1" applyFill="1" applyBorder="1" applyAlignment="1" applyProtection="1">
      <alignment horizontal="center" vertical="center"/>
    </xf>
    <xf numFmtId="0" fontId="5" fillId="6" borderId="0" xfId="87" applyFont="1" applyFill="1" applyBorder="1" applyAlignment="1" applyProtection="1">
      <alignment horizontal="center" vertical="center" wrapText="1"/>
    </xf>
    <xf numFmtId="0" fontId="33" fillId="6" borderId="0" xfId="91" applyNumberFormat="1" applyFont="1" applyFill="1" applyBorder="1" applyAlignment="1" applyProtection="1">
      <alignment horizontal="center" vertical="center"/>
    </xf>
    <xf numFmtId="0" fontId="5" fillId="6" borderId="11" xfId="80" applyNumberFormat="1" applyFont="1" applyFill="1" applyBorder="1" applyAlignment="1" applyProtection="1">
      <alignment horizontal="center" vertical="center" wrapText="1"/>
    </xf>
    <xf numFmtId="0" fontId="0" fillId="6" borderId="15" xfId="80" applyNumberFormat="1" applyFont="1" applyFill="1" applyBorder="1" applyAlignment="1" applyProtection="1">
      <alignment horizontal="center" vertical="center" wrapText="1"/>
    </xf>
    <xf numFmtId="0" fontId="5" fillId="0" borderId="0" xfId="48" applyFont="1" applyFill="1" applyBorder="1" applyAlignment="1" applyProtection="1">
      <alignment vertical="center" wrapText="1"/>
    </xf>
    <xf numFmtId="0" fontId="41" fillId="6" borderId="0" xfId="83" applyFont="1" applyFill="1" applyBorder="1" applyAlignment="1" applyProtection="1">
      <alignment horizontal="center" vertical="center" wrapText="1"/>
    </xf>
    <xf numFmtId="49" fontId="7" fillId="22" borderId="51" xfId="0" applyFont="1" applyFill="1" applyBorder="1" applyAlignment="1" applyProtection="1">
      <alignment horizontal="center" vertical="center"/>
    </xf>
    <xf numFmtId="49" fontId="32" fillId="22" borderId="52" xfId="0" applyFont="1" applyFill="1" applyBorder="1" applyAlignment="1" applyProtection="1">
      <alignment horizontal="left" vertical="center"/>
    </xf>
    <xf numFmtId="0" fontId="5" fillId="6" borderId="11" xfId="83" applyFont="1" applyFill="1" applyBorder="1" applyAlignment="1" applyProtection="1">
      <alignment horizontal="center" vertical="center"/>
    </xf>
    <xf numFmtId="49" fontId="5" fillId="17" borderId="11" xfId="83" applyNumberFormat="1" applyFont="1" applyFill="1" applyBorder="1" applyAlignment="1" applyProtection="1">
      <alignment horizontal="left" vertical="center" wrapText="1"/>
      <protection locked="0"/>
    </xf>
    <xf numFmtId="0" fontId="5" fillId="0" borderId="49" xfId="49" applyFont="1" applyFill="1" applyBorder="1" applyAlignment="1" applyProtection="1">
      <alignment horizontal="center" vertical="center" wrapText="1"/>
    </xf>
    <xf numFmtId="0" fontId="0" fillId="14" borderId="11" xfId="87" applyNumberFormat="1" applyFont="1" applyFill="1" applyBorder="1" applyAlignment="1" applyProtection="1">
      <alignment horizontal="center" vertical="center" wrapText="1"/>
    </xf>
    <xf numFmtId="4" fontId="0" fillId="17" borderId="11" xfId="87" applyNumberFormat="1" applyFont="1" applyFill="1" applyBorder="1" applyAlignment="1" applyProtection="1">
      <alignment horizontal="left" vertical="center" wrapText="1" indent="2"/>
      <protection locked="0"/>
    </xf>
    <xf numFmtId="3" fontId="0" fillId="17" borderId="11" xfId="87" applyNumberFormat="1" applyFont="1" applyFill="1" applyBorder="1" applyAlignment="1" applyProtection="1">
      <alignment horizontal="left" vertical="center" wrapText="1" indent="2"/>
      <protection locked="0"/>
    </xf>
    <xf numFmtId="4" fontId="0" fillId="17" borderId="11" xfId="87" applyNumberFormat="1" applyFont="1" applyFill="1" applyBorder="1" applyAlignment="1" applyProtection="1">
      <alignment horizontal="left" vertical="center" wrapText="1" indent="3"/>
      <protection locked="0"/>
    </xf>
    <xf numFmtId="49" fontId="5" fillId="17" borderId="11" xfId="90" applyNumberFormat="1" applyFont="1" applyFill="1" applyBorder="1" applyAlignment="1" applyProtection="1">
      <alignment horizontal="right" vertical="center" wrapText="1"/>
      <protection locked="0"/>
    </xf>
    <xf numFmtId="4" fontId="0" fillId="17" borderId="11" xfId="87" applyNumberFormat="1" applyFont="1" applyFill="1" applyBorder="1" applyAlignment="1" applyProtection="1">
      <alignment horizontal="right" vertical="center" wrapText="1"/>
      <protection locked="0"/>
    </xf>
    <xf numFmtId="3" fontId="0" fillId="17" borderId="11" xfId="87" applyNumberFormat="1" applyFont="1" applyFill="1" applyBorder="1" applyAlignment="1" applyProtection="1">
      <alignment horizontal="right" vertical="center" wrapText="1"/>
      <protection locked="0"/>
    </xf>
    <xf numFmtId="0" fontId="0" fillId="17" borderId="11" xfId="87" applyNumberFormat="1" applyFont="1" applyFill="1" applyBorder="1" applyAlignment="1" applyProtection="1">
      <alignment horizontal="right" vertical="center" wrapText="1"/>
      <protection locked="0"/>
    </xf>
    <xf numFmtId="14" fontId="0" fillId="17" borderId="11" xfId="89" applyNumberFormat="1" applyFont="1" applyFill="1" applyBorder="1" applyAlignment="1" applyProtection="1">
      <alignment horizontal="center" vertical="center" wrapText="1"/>
      <protection locked="0"/>
    </xf>
    <xf numFmtId="0" fontId="0" fillId="0" borderId="11" xfId="90"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49" fontId="0" fillId="17" borderId="25" xfId="90" applyNumberFormat="1" applyFont="1" applyFill="1" applyBorder="1" applyAlignment="1" applyProtection="1">
      <alignment vertical="center" wrapText="1"/>
      <protection locked="0"/>
    </xf>
    <xf numFmtId="49" fontId="7" fillId="22" borderId="24" xfId="0" applyFont="1" applyFill="1" applyBorder="1" applyAlignment="1" applyProtection="1">
      <alignment horizontal="center" vertical="center"/>
    </xf>
    <xf numFmtId="0" fontId="41" fillId="0" borderId="27" xfId="90" applyFont="1" applyFill="1" applyBorder="1" applyAlignment="1" applyProtection="1">
      <alignment vertical="center" wrapText="1"/>
    </xf>
    <xf numFmtId="49" fontId="5" fillId="11" borderId="11" xfId="87" applyNumberFormat="1" applyFont="1" applyFill="1" applyBorder="1" applyAlignment="1" applyProtection="1">
      <alignment horizontal="left" vertical="center" wrapText="1"/>
      <protection locked="0"/>
    </xf>
    <xf numFmtId="49" fontId="44" fillId="0" borderId="0" xfId="0" applyFont="1" applyAlignment="1">
      <alignment horizontal="justify" vertical="center"/>
    </xf>
    <xf numFmtId="49" fontId="11" fillId="17" borderId="11" xfId="36" applyNumberFormat="1" applyFont="1" applyFill="1" applyBorder="1" applyAlignment="1" applyProtection="1">
      <alignment horizontal="center" vertical="center" wrapText="1"/>
      <protection locked="0"/>
    </xf>
    <xf numFmtId="49" fontId="0" fillId="0" borderId="0" xfId="0" applyNumberFormat="1" applyFont="1" applyAlignment="1" applyProtection="1">
      <alignment vertical="top" wrapText="1"/>
    </xf>
    <xf numFmtId="49" fontId="0" fillId="6" borderId="11" xfId="89" applyNumberFormat="1" applyFont="1" applyFill="1" applyBorder="1" applyAlignment="1" applyProtection="1">
      <alignment horizontal="center" vertical="center" wrapText="1"/>
    </xf>
    <xf numFmtId="0" fontId="0" fillId="0" borderId="23" xfId="90" applyFont="1" applyFill="1" applyBorder="1" applyAlignment="1" applyProtection="1">
      <alignment horizontal="center" vertical="center" wrapText="1"/>
    </xf>
    <xf numFmtId="0" fontId="0" fillId="0" borderId="35" xfId="90" applyFont="1" applyFill="1" applyBorder="1" applyAlignment="1" applyProtection="1">
      <alignment horizontal="center" vertical="center" wrapText="1"/>
    </xf>
    <xf numFmtId="0" fontId="0" fillId="0" borderId="27" xfId="90" applyFont="1" applyFill="1" applyBorder="1" applyAlignment="1" applyProtection="1">
      <alignment horizontal="center" vertical="center" wrapText="1"/>
    </xf>
    <xf numFmtId="0" fontId="8" fillId="0" borderId="0" xfId="88" applyFont="1" applyAlignment="1" applyProtection="1">
      <alignment vertical="top" wrapText="1"/>
    </xf>
    <xf numFmtId="0" fontId="36" fillId="0" borderId="0" xfId="88" applyFont="1" applyFill="1" applyAlignment="1" applyProtection="1">
      <alignment vertical="center" wrapText="1"/>
    </xf>
    <xf numFmtId="0" fontId="36" fillId="0" borderId="0" xfId="88" applyFont="1" applyFill="1" applyAlignment="1" applyProtection="1">
      <alignment horizontal="left" vertical="center" wrapText="1"/>
    </xf>
    <xf numFmtId="0" fontId="59" fillId="0" borderId="0" xfId="88" applyFont="1" applyAlignment="1" applyProtection="1">
      <alignment vertical="center" wrapText="1"/>
    </xf>
    <xf numFmtId="0" fontId="60" fillId="0" borderId="0" xfId="88" applyFont="1" applyAlignment="1" applyProtection="1">
      <alignment vertical="top" wrapText="1"/>
    </xf>
    <xf numFmtId="0" fontId="7" fillId="0" borderId="0" xfId="88" applyFont="1" applyAlignment="1" applyProtection="1">
      <alignment vertical="center" wrapText="1"/>
    </xf>
    <xf numFmtId="0" fontId="8" fillId="0" borderId="0" xfId="90" applyFont="1" applyFill="1" applyAlignment="1" applyProtection="1">
      <alignment horizontal="right" vertical="top" wrapText="1"/>
    </xf>
    <xf numFmtId="49" fontId="8" fillId="0" borderId="0" xfId="0" applyFont="1" applyBorder="1" applyAlignment="1" applyProtection="1">
      <alignment horizontal="right" vertical="top"/>
    </xf>
    <xf numFmtId="49" fontId="8" fillId="0" borderId="0" xfId="0" applyFont="1" applyFill="1" applyBorder="1" applyAlignment="1" applyProtection="1">
      <alignment horizontal="right" vertical="top"/>
    </xf>
    <xf numFmtId="49" fontId="5" fillId="11" borderId="11" xfId="83" applyNumberFormat="1" applyFont="1" applyFill="1" applyBorder="1" applyAlignment="1" applyProtection="1">
      <alignment horizontal="left" vertical="center" wrapText="1"/>
      <protection locked="0"/>
    </xf>
    <xf numFmtId="49" fontId="8" fillId="0" borderId="0" xfId="0" applyFont="1" applyAlignment="1">
      <alignment vertical="top"/>
    </xf>
    <xf numFmtId="0" fontId="8" fillId="0" borderId="0" xfId="90" applyFont="1" applyFill="1" applyAlignment="1" applyProtection="1">
      <alignment vertical="top" wrapText="1"/>
    </xf>
    <xf numFmtId="49" fontId="32" fillId="22" borderId="24" xfId="0" applyFont="1" applyFill="1" applyBorder="1" applyAlignment="1" applyProtection="1">
      <alignment vertical="center"/>
    </xf>
    <xf numFmtId="49" fontId="32" fillId="22" borderId="25" xfId="0" applyFont="1" applyFill="1" applyBorder="1" applyAlignment="1" applyProtection="1">
      <alignment vertical="center"/>
    </xf>
    <xf numFmtId="49" fontId="7" fillId="19" borderId="0" xfId="0" applyNumberFormat="1" applyFont="1" applyFill="1" applyAlignment="1" applyProtection="1">
      <alignment horizontal="center" vertical="center"/>
    </xf>
    <xf numFmtId="49" fontId="0" fillId="0" borderId="0" xfId="0" applyNumberFormat="1" applyFont="1" applyAlignment="1" applyProtection="1">
      <alignment horizontal="center" vertical="center"/>
    </xf>
    <xf numFmtId="0" fontId="1" fillId="0" borderId="0" xfId="62"/>
    <xf numFmtId="49" fontId="5" fillId="23" borderId="23" xfId="91" applyNumberFormat="1" applyFont="1" applyFill="1" applyBorder="1" applyAlignment="1" applyProtection="1">
      <alignment horizontal="center" vertical="center"/>
    </xf>
    <xf numFmtId="49" fontId="32" fillId="23" borderId="45" xfId="0" applyFont="1" applyFill="1" applyBorder="1" applyAlignment="1" applyProtection="1">
      <alignment horizontal="left" vertical="center"/>
    </xf>
    <xf numFmtId="0" fontId="5" fillId="23" borderId="24" xfId="89" applyNumberFormat="1" applyFont="1" applyFill="1" applyBorder="1" applyAlignment="1" applyProtection="1">
      <alignment horizontal="center" vertical="center" wrapText="1"/>
    </xf>
    <xf numFmtId="49" fontId="5" fillId="23" borderId="25" xfId="87" applyNumberFormat="1" applyFont="1" applyFill="1" applyBorder="1" applyAlignment="1" applyProtection="1">
      <alignment horizontal="left" vertical="center" wrapText="1"/>
    </xf>
    <xf numFmtId="0" fontId="5" fillId="20" borderId="23" xfId="46" applyFont="1" applyFill="1" applyBorder="1" applyAlignment="1" applyProtection="1">
      <alignment horizontal="center"/>
    </xf>
    <xf numFmtId="0" fontId="53" fillId="20" borderId="24" xfId="46" applyFont="1" applyFill="1" applyBorder="1" applyAlignment="1" applyProtection="1">
      <alignment horizontal="left" vertical="center"/>
    </xf>
    <xf numFmtId="0" fontId="53" fillId="20" borderId="25" xfId="46" applyFont="1" applyFill="1" applyBorder="1" applyAlignment="1" applyProtection="1">
      <alignment horizontal="left" vertical="center"/>
    </xf>
    <xf numFmtId="49" fontId="0" fillId="0" borderId="11" xfId="0" applyFont="1" applyBorder="1" applyAlignment="1">
      <alignment horizontal="center" vertical="center" wrapText="1"/>
    </xf>
    <xf numFmtId="49" fontId="0" fillId="0" borderId="11" xfId="0" applyFont="1" applyBorder="1" applyAlignment="1">
      <alignment vertical="center" wrapText="1"/>
    </xf>
    <xf numFmtId="0" fontId="0" fillId="0" borderId="11" xfId="0" applyNumberFormat="1" applyFont="1" applyBorder="1" applyAlignment="1">
      <alignment horizontal="center" vertical="center" wrapText="1"/>
    </xf>
    <xf numFmtId="49" fontId="0" fillId="17" borderId="11" xfId="88" applyNumberFormat="1" applyFont="1" applyFill="1" applyBorder="1" applyAlignment="1" applyProtection="1">
      <alignment horizontal="center" vertical="center" wrapText="1"/>
      <protection locked="0"/>
    </xf>
    <xf numFmtId="4" fontId="0" fillId="0" borderId="11" xfId="0" applyNumberFormat="1" applyFont="1" applyBorder="1" applyAlignment="1">
      <alignment horizontal="center" vertical="center" wrapText="1"/>
    </xf>
    <xf numFmtId="3" fontId="0" fillId="0" borderId="11" xfId="0" applyNumberFormat="1" applyFont="1" applyBorder="1" applyAlignment="1">
      <alignment horizontal="center" vertical="center" wrapText="1"/>
    </xf>
    <xf numFmtId="49" fontId="0" fillId="0" borderId="11" xfId="0" applyNumberFormat="1" applyFont="1" applyBorder="1" applyAlignment="1">
      <alignment horizontal="center" vertical="center" wrapText="1"/>
    </xf>
    <xf numFmtId="49" fontId="5" fillId="3" borderId="32" xfId="89" applyNumberFormat="1" applyFont="1" applyFill="1" applyBorder="1" applyAlignment="1" applyProtection="1">
      <alignment horizontal="center" vertical="center" wrapText="1"/>
    </xf>
    <xf numFmtId="49" fontId="0" fillId="0" borderId="0" xfId="0" applyFont="1" applyAlignment="1">
      <alignment horizontal="right" vertical="top"/>
    </xf>
    <xf numFmtId="49" fontId="0" fillId="0" borderId="32" xfId="0" applyFont="1" applyBorder="1" applyAlignment="1">
      <alignment horizontal="center" vertical="center" wrapText="1"/>
    </xf>
    <xf numFmtId="0" fontId="0" fillId="0" borderId="27" xfId="0" applyNumberFormat="1" applyFont="1" applyBorder="1" applyAlignment="1">
      <alignment horizontal="center" vertical="center" wrapText="1"/>
    </xf>
    <xf numFmtId="0" fontId="0" fillId="0" borderId="11" xfId="0" applyNumberFormat="1" applyBorder="1" applyAlignment="1">
      <alignment horizontal="center" vertical="center"/>
    </xf>
    <xf numFmtId="49" fontId="0" fillId="0" borderId="0" xfId="0" applyFont="1" applyBorder="1">
      <alignment vertical="top"/>
    </xf>
    <xf numFmtId="49" fontId="0" fillId="0" borderId="23" xfId="0" applyFont="1" applyBorder="1" applyAlignment="1">
      <alignment vertical="center" wrapText="1"/>
    </xf>
    <xf numFmtId="49" fontId="0" fillId="0" borderId="23" xfId="0" applyFont="1" applyBorder="1" applyAlignment="1">
      <alignment horizontal="left" vertical="center" wrapText="1" indent="1"/>
    </xf>
    <xf numFmtId="49" fontId="0" fillId="0" borderId="11" xfId="0" applyFont="1" applyBorder="1" applyAlignment="1">
      <alignment horizontal="left" vertical="center" wrapText="1" indent="1"/>
    </xf>
    <xf numFmtId="0" fontId="0" fillId="6" borderId="11" xfId="91" applyNumberFormat="1" applyFont="1" applyFill="1" applyBorder="1" applyAlignment="1" applyProtection="1">
      <alignment horizontal="center" vertical="center"/>
    </xf>
    <xf numFmtId="49" fontId="0" fillId="17" borderId="11" xfId="87" applyNumberFormat="1" applyFont="1" applyFill="1" applyBorder="1" applyAlignment="1" applyProtection="1">
      <alignment horizontal="center" vertical="center" wrapText="1"/>
      <protection locked="0"/>
    </xf>
    <xf numFmtId="0" fontId="5" fillId="0" borderId="0" xfId="77" applyNumberFormat="1" applyFont="1">
      <alignment vertical="top"/>
    </xf>
    <xf numFmtId="0" fontId="0" fillId="0" borderId="24" xfId="90" applyFont="1" applyFill="1" applyBorder="1" applyAlignment="1" applyProtection="1">
      <alignment vertical="center" wrapText="1"/>
    </xf>
    <xf numFmtId="0" fontId="0" fillId="0" borderId="25" xfId="90" applyFont="1" applyFill="1" applyBorder="1" applyAlignment="1" applyProtection="1">
      <alignment vertical="center" wrapText="1"/>
    </xf>
    <xf numFmtId="3" fontId="0" fillId="0" borderId="11" xfId="87" applyNumberFormat="1" applyFont="1" applyFill="1" applyBorder="1" applyAlignment="1" applyProtection="1">
      <alignment horizontal="right" vertical="center" wrapText="1"/>
    </xf>
    <xf numFmtId="4" fontId="0" fillId="0" borderId="11" xfId="87" applyNumberFormat="1" applyFont="1" applyFill="1" applyBorder="1" applyAlignment="1" applyProtection="1">
      <alignment horizontal="right" vertical="center" wrapText="1"/>
    </xf>
    <xf numFmtId="0" fontId="0" fillId="0" borderId="11" xfId="87" applyNumberFormat="1" applyFont="1" applyFill="1" applyBorder="1" applyAlignment="1" applyProtection="1">
      <alignment horizontal="right" vertical="center" wrapText="1"/>
    </xf>
    <xf numFmtId="49" fontId="0" fillId="24" borderId="0" xfId="0" applyFont="1" applyFill="1" applyAlignment="1">
      <alignment horizontal="right" vertical="top"/>
    </xf>
    <xf numFmtId="0" fontId="72" fillId="6" borderId="0" xfId="87" applyFont="1" applyFill="1" applyBorder="1" applyAlignment="1" applyProtection="1">
      <alignment vertical="center"/>
    </xf>
    <xf numFmtId="0" fontId="72" fillId="6" borderId="0" xfId="87" applyFont="1" applyFill="1" applyBorder="1" applyAlignment="1" applyProtection="1">
      <alignment vertical="center" wrapText="1"/>
    </xf>
    <xf numFmtId="0" fontId="73" fillId="6" borderId="0" xfId="87" applyFont="1" applyFill="1" applyBorder="1" applyAlignment="1" applyProtection="1">
      <alignment vertical="center"/>
    </xf>
    <xf numFmtId="49" fontId="0" fillId="11" borderId="11" xfId="87" applyNumberFormat="1" applyFont="1" applyFill="1" applyBorder="1" applyAlignment="1" applyProtection="1">
      <alignment horizontal="left" vertical="center" wrapText="1"/>
      <protection locked="0"/>
    </xf>
    <xf numFmtId="0" fontId="5" fillId="0" borderId="11" xfId="80" applyNumberFormat="1" applyFont="1" applyFill="1" applyBorder="1" applyAlignment="1" applyProtection="1">
      <alignment horizontal="left" vertical="center" wrapText="1" indent="1"/>
    </xf>
    <xf numFmtId="0" fontId="0" fillId="0" borderId="0" xfId="88" applyFont="1" applyFill="1" applyBorder="1" applyAlignment="1" applyProtection="1">
      <alignment horizontal="right" vertical="center" wrapText="1" indent="1"/>
    </xf>
    <xf numFmtId="0" fontId="5" fillId="14" borderId="11" xfId="88" applyNumberFormat="1" applyFont="1" applyFill="1" applyBorder="1" applyAlignment="1" applyProtection="1">
      <alignment horizontal="center" vertical="center" wrapText="1"/>
    </xf>
    <xf numFmtId="49" fontId="0" fillId="6" borderId="32" xfId="89" applyNumberFormat="1" applyFont="1" applyFill="1" applyBorder="1" applyAlignment="1" applyProtection="1">
      <alignment vertical="center" wrapText="1"/>
    </xf>
    <xf numFmtId="49" fontId="0" fillId="11" borderId="25" xfId="90" applyNumberFormat="1" applyFont="1" applyFill="1" applyBorder="1" applyAlignment="1" applyProtection="1">
      <alignment horizontal="left" vertical="center" wrapText="1"/>
      <protection locked="0"/>
    </xf>
    <xf numFmtId="49" fontId="0" fillId="17" borderId="11" xfId="83" applyNumberFormat="1" applyFont="1" applyFill="1" applyBorder="1" applyAlignment="1" applyProtection="1">
      <alignment horizontal="left" vertical="center" wrapText="1"/>
      <protection locked="0"/>
    </xf>
    <xf numFmtId="22" fontId="5" fillId="0" borderId="0" xfId="83" applyNumberFormat="1" applyFont="1" applyAlignment="1" applyProtection="1">
      <alignment horizontal="left" vertical="center" wrapText="1"/>
    </xf>
    <xf numFmtId="49" fontId="0" fillId="0" borderId="13" xfId="0" applyFont="1" applyBorder="1" applyAlignment="1">
      <alignment horizontal="center" vertical="center" wrapText="1"/>
    </xf>
    <xf numFmtId="49" fontId="0" fillId="0" borderId="10" xfId="0" applyFont="1" applyFill="1" applyBorder="1" applyAlignment="1" applyProtection="1">
      <alignment horizontal="center" vertical="center" wrapText="1"/>
    </xf>
    <xf numFmtId="0" fontId="0" fillId="0" borderId="10" xfId="0" applyNumberFormat="1" applyFill="1" applyBorder="1" applyAlignment="1" applyProtection="1">
      <alignment horizontal="center" vertical="center"/>
    </xf>
    <xf numFmtId="49" fontId="0" fillId="0" borderId="10" xfId="0" applyNumberFormat="1" applyFont="1" applyBorder="1" applyAlignment="1">
      <alignment horizontal="center" vertical="center" wrapText="1"/>
    </xf>
    <xf numFmtId="0" fontId="0" fillId="0" borderId="10" xfId="0" applyNumberFormat="1" applyFont="1" applyBorder="1" applyAlignment="1">
      <alignment horizontal="center" vertical="center" wrapText="1"/>
    </xf>
    <xf numFmtId="49" fontId="0" fillId="0" borderId="0" xfId="0" applyNumberFormat="1" applyAlignment="1">
      <alignment vertical="top"/>
    </xf>
    <xf numFmtId="49" fontId="0" fillId="17" borderId="32" xfId="89" applyNumberFormat="1" applyFont="1" applyFill="1" applyBorder="1" applyAlignment="1" applyProtection="1">
      <alignment horizontal="center" vertical="center" wrapText="1"/>
      <protection locked="0"/>
    </xf>
    <xf numFmtId="0" fontId="74" fillId="0" borderId="0" xfId="36" applyFont="1" applyBorder="1" applyAlignment="1" applyProtection="1">
      <alignment vertical="center" wrapText="1"/>
    </xf>
    <xf numFmtId="0" fontId="18" fillId="0" borderId="0" xfId="26" applyFont="1" applyFill="1" applyBorder="1" applyAlignment="1" applyProtection="1">
      <alignment horizontal="left" vertical="top" wrapText="1"/>
    </xf>
    <xf numFmtId="49" fontId="14" fillId="6" borderId="0" xfId="73" applyFont="1" applyFill="1" applyBorder="1" applyAlignment="1">
      <alignment horizontal="justify" vertical="justify" wrapText="1"/>
    </xf>
    <xf numFmtId="0" fontId="42" fillId="6" borderId="0" xfId="73" applyNumberFormat="1" applyFont="1" applyFill="1" applyBorder="1" applyAlignment="1">
      <alignment horizontal="justify" vertical="top" wrapText="1"/>
    </xf>
    <xf numFmtId="0" fontId="14" fillId="0" borderId="0" xfId="82" applyFont="1" applyFill="1" applyBorder="1" applyAlignment="1">
      <alignment wrapText="1"/>
    </xf>
    <xf numFmtId="0" fontId="43" fillId="6" borderId="0" xfId="73" applyNumberFormat="1" applyFont="1" applyFill="1" applyBorder="1" applyAlignment="1">
      <alignment horizontal="left" vertical="center" wrapText="1"/>
    </xf>
    <xf numFmtId="0" fontId="42" fillId="6" borderId="0" xfId="73" applyNumberFormat="1" applyFont="1" applyFill="1" applyBorder="1" applyAlignment="1">
      <alignment horizontal="right" vertical="center" wrapText="1" indent="1"/>
    </xf>
    <xf numFmtId="0" fontId="74" fillId="0" borderId="0" xfId="36" applyFont="1" applyFill="1" applyBorder="1" applyAlignment="1" applyProtection="1">
      <alignment vertical="center" wrapText="1"/>
    </xf>
    <xf numFmtId="49" fontId="14" fillId="6" borderId="0" xfId="73" applyFont="1" applyFill="1" applyBorder="1" applyAlignment="1">
      <alignment horizontal="left" wrapText="1"/>
    </xf>
    <xf numFmtId="49" fontId="18" fillId="0" borderId="0" xfId="18" applyNumberFormat="1" applyFont="1" applyBorder="1" applyAlignment="1" applyProtection="1">
      <alignment horizontal="left" vertical="center" wrapText="1" indent="1"/>
    </xf>
    <xf numFmtId="49" fontId="18" fillId="0" borderId="0" xfId="18" applyNumberFormat="1" applyBorder="1" applyAlignment="1" applyProtection="1">
      <alignment horizontal="left" vertical="center" wrapText="1" indent="1"/>
    </xf>
    <xf numFmtId="0" fontId="18" fillId="0" borderId="0" xfId="26" applyFont="1" applyFill="1" applyBorder="1" applyAlignment="1" applyProtection="1">
      <alignment horizontal="right" vertical="top" wrapText="1" indent="1"/>
    </xf>
    <xf numFmtId="49" fontId="30" fillId="0" borderId="0" xfId="41" applyNumberFormat="1" applyFont="1" applyFill="1" applyBorder="1" applyAlignment="1" applyProtection="1">
      <alignment horizontal="left" vertical="center" wrapText="1"/>
    </xf>
    <xf numFmtId="49" fontId="7" fillId="0" borderId="0" xfId="0" applyFont="1" applyAlignment="1">
      <alignment horizontal="left" vertical="top"/>
    </xf>
    <xf numFmtId="0" fontId="42" fillId="6" borderId="0" xfId="73" applyNumberFormat="1" applyFont="1" applyFill="1" applyBorder="1" applyAlignment="1">
      <alignment horizontal="justify" vertical="center" wrapText="1"/>
    </xf>
    <xf numFmtId="49" fontId="30" fillId="0" borderId="0" xfId="41" applyNumberFormat="1" applyFont="1" applyFill="1" applyBorder="1" applyAlignment="1" applyProtection="1">
      <alignment horizontal="left" vertical="top" wrapText="1"/>
    </xf>
    <xf numFmtId="49" fontId="14" fillId="6" borderId="39" xfId="73" applyFont="1" applyFill="1" applyBorder="1" applyAlignment="1">
      <alignment horizontal="left" vertical="center" wrapText="1"/>
    </xf>
    <xf numFmtId="49" fontId="14" fillId="6" borderId="0" xfId="73" applyFont="1" applyFill="1" applyBorder="1" applyAlignment="1">
      <alignment horizontal="left" vertical="center" wrapText="1"/>
    </xf>
    <xf numFmtId="0" fontId="14" fillId="6" borderId="0" xfId="73" applyNumberFormat="1" applyFont="1" applyFill="1" applyBorder="1" applyAlignment="1">
      <alignment horizontal="justify" vertical="center" wrapText="1"/>
    </xf>
    <xf numFmtId="49" fontId="30" fillId="0" borderId="0" xfId="41" applyNumberFormat="1" applyFont="1" applyFill="1" applyBorder="1" applyAlignment="1" applyProtection="1">
      <alignment horizontal="left" vertical="top" wrapText="1" indent="1"/>
    </xf>
    <xf numFmtId="0" fontId="14" fillId="6" borderId="0" xfId="73" applyNumberFormat="1" applyFont="1" applyFill="1" applyBorder="1" applyAlignment="1">
      <alignment horizontal="justify" vertical="top" wrapText="1"/>
    </xf>
    <xf numFmtId="49" fontId="14" fillId="6" borderId="0" xfId="73" applyFont="1" applyFill="1" applyBorder="1" applyAlignment="1">
      <alignment horizontal="left" vertical="top" wrapText="1" indent="1"/>
    </xf>
    <xf numFmtId="0" fontId="74" fillId="0" borderId="0" xfId="37" applyFont="1" applyBorder="1" applyAlignment="1" applyProtection="1">
      <alignment vertical="center" wrapText="1"/>
    </xf>
    <xf numFmtId="0" fontId="0" fillId="0" borderId="0" xfId="0" applyNumberFormat="1">
      <alignment vertical="top"/>
    </xf>
    <xf numFmtId="0" fontId="0" fillId="0" borderId="0" xfId="0" applyNumberFormat="1" applyAlignment="1">
      <alignment vertical="center"/>
    </xf>
    <xf numFmtId="0" fontId="18" fillId="8" borderId="36" xfId="33" applyNumberFormat="1" applyFont="1" applyFill="1" applyBorder="1" applyAlignment="1">
      <alignment horizontal="center" vertical="center" wrapText="1"/>
    </xf>
    <xf numFmtId="0" fontId="18" fillId="8" borderId="37" xfId="33" applyNumberFormat="1" applyFont="1" applyFill="1" applyBorder="1" applyAlignment="1">
      <alignment horizontal="center" vertical="center" wrapText="1"/>
    </xf>
    <xf numFmtId="0" fontId="18" fillId="8" borderId="38" xfId="33" applyNumberFormat="1" applyFont="1" applyFill="1" applyBorder="1" applyAlignment="1">
      <alignment horizontal="center" vertical="center" wrapText="1"/>
    </xf>
    <xf numFmtId="0" fontId="14" fillId="6" borderId="0" xfId="73" applyNumberFormat="1" applyFont="1" applyFill="1" applyBorder="1" applyAlignment="1" applyProtection="1">
      <alignment horizontal="justify" vertical="top" wrapText="1"/>
    </xf>
    <xf numFmtId="49" fontId="14" fillId="6" borderId="39" xfId="73" applyFont="1" applyFill="1" applyBorder="1" applyAlignment="1">
      <alignment vertical="center" wrapText="1"/>
    </xf>
    <xf numFmtId="49" fontId="14" fillId="6" borderId="0" xfId="73" applyFont="1" applyFill="1" applyBorder="1" applyAlignment="1">
      <alignment vertical="center" wrapText="1"/>
    </xf>
    <xf numFmtId="0" fontId="8" fillId="24" borderId="0" xfId="88" applyFont="1" applyFill="1" applyAlignment="1" applyProtection="1">
      <alignment horizontal="justify" vertical="top" wrapText="1"/>
    </xf>
    <xf numFmtId="0" fontId="60" fillId="24" borderId="0" xfId="88" applyFont="1" applyFill="1" applyAlignment="1" applyProtection="1">
      <alignment horizontal="justify" vertical="top" wrapText="1"/>
    </xf>
    <xf numFmtId="0" fontId="18" fillId="0" borderId="53" xfId="93" applyFont="1" applyBorder="1" applyAlignment="1">
      <alignment horizontal="center" vertical="center" wrapText="1"/>
    </xf>
    <xf numFmtId="0" fontId="8" fillId="0" borderId="0" xfId="88" applyFont="1" applyFill="1" applyAlignment="1" applyProtection="1">
      <alignment horizontal="justify" vertical="top" wrapText="1"/>
    </xf>
    <xf numFmtId="0" fontId="8" fillId="0" borderId="0" xfId="90" applyFont="1" applyFill="1" applyAlignment="1" applyProtection="1">
      <alignment horizontal="left" vertical="top" wrapText="1"/>
    </xf>
    <xf numFmtId="0" fontId="18" fillId="0" borderId="54" xfId="48" applyFont="1" applyFill="1" applyBorder="1" applyAlignment="1" applyProtection="1">
      <alignment horizontal="center" vertical="center" wrapText="1"/>
    </xf>
    <xf numFmtId="0" fontId="5" fillId="0" borderId="55" xfId="48" applyFont="1" applyFill="1" applyBorder="1" applyAlignment="1" applyProtection="1">
      <alignment horizontal="center" vertical="center" wrapText="1"/>
    </xf>
    <xf numFmtId="0" fontId="5" fillId="6" borderId="11" xfId="90" applyFont="1" applyFill="1" applyBorder="1" applyAlignment="1" applyProtection="1">
      <alignment horizontal="center" vertical="center" wrapText="1"/>
    </xf>
    <xf numFmtId="0" fontId="5" fillId="3" borderId="32" xfId="89" applyNumberFormat="1" applyFont="1" applyFill="1" applyBorder="1" applyAlignment="1" applyProtection="1">
      <alignment horizontal="left" vertical="center" wrapText="1"/>
    </xf>
    <xf numFmtId="0" fontId="5" fillId="3" borderId="26" xfId="89" applyNumberFormat="1" applyFont="1" applyFill="1" applyBorder="1" applyAlignment="1" applyProtection="1">
      <alignment horizontal="left" vertical="center" wrapText="1"/>
    </xf>
    <xf numFmtId="0" fontId="5" fillId="3" borderId="27" xfId="89" applyNumberFormat="1" applyFont="1" applyFill="1" applyBorder="1" applyAlignment="1" applyProtection="1">
      <alignment horizontal="left" vertical="center" wrapText="1"/>
    </xf>
    <xf numFmtId="14" fontId="5" fillId="3" borderId="11" xfId="89" applyNumberFormat="1" applyFont="1" applyFill="1" applyBorder="1" applyAlignment="1" applyProtection="1">
      <alignment horizontal="center" vertical="center" wrapText="1"/>
    </xf>
    <xf numFmtId="49" fontId="5" fillId="14" borderId="11" xfId="90" applyNumberFormat="1" applyFont="1" applyFill="1" applyBorder="1" applyAlignment="1" applyProtection="1">
      <alignment horizontal="center" vertical="center" wrapText="1"/>
    </xf>
    <xf numFmtId="14" fontId="51" fillId="3" borderId="11" xfId="89" applyNumberFormat="1" applyFont="1" applyFill="1" applyBorder="1" applyAlignment="1" applyProtection="1">
      <alignment horizontal="center" vertical="center" wrapText="1"/>
    </xf>
    <xf numFmtId="49" fontId="0" fillId="11" borderId="32" xfId="90" applyNumberFormat="1" applyFont="1" applyFill="1" applyBorder="1" applyAlignment="1" applyProtection="1">
      <alignment horizontal="center" vertical="center" wrapText="1"/>
      <protection locked="0"/>
    </xf>
    <xf numFmtId="49" fontId="5" fillId="11" borderId="27" xfId="90" applyNumberFormat="1" applyFont="1" applyFill="1" applyBorder="1" applyAlignment="1" applyProtection="1">
      <alignment horizontal="center" vertical="center" wrapText="1"/>
      <protection locked="0"/>
    </xf>
    <xf numFmtId="49" fontId="32" fillId="0" borderId="34" xfId="0" applyFont="1" applyFill="1" applyBorder="1" applyAlignment="1" applyProtection="1">
      <alignment horizontal="left" vertical="center"/>
    </xf>
    <xf numFmtId="49" fontId="32" fillId="0" borderId="35" xfId="0" applyFont="1" applyFill="1" applyBorder="1" applyAlignment="1" applyProtection="1">
      <alignment horizontal="left" vertical="center"/>
    </xf>
    <xf numFmtId="49" fontId="75" fillId="0" borderId="0" xfId="0" applyFont="1" applyAlignment="1">
      <alignment horizontal="left" vertical="top"/>
    </xf>
    <xf numFmtId="0" fontId="18" fillId="0" borderId="41" xfId="87" applyFont="1" applyFill="1" applyBorder="1" applyAlignment="1" applyProtection="1">
      <alignment horizontal="center" vertical="center"/>
    </xf>
    <xf numFmtId="0" fontId="18" fillId="0" borderId="32" xfId="87" applyFont="1" applyFill="1" applyBorder="1" applyAlignment="1" applyProtection="1">
      <alignment horizontal="center" vertical="center"/>
    </xf>
    <xf numFmtId="0" fontId="18" fillId="0" borderId="42" xfId="87" applyFont="1" applyFill="1" applyBorder="1" applyAlignment="1" applyProtection="1">
      <alignment horizontal="center" vertical="center"/>
    </xf>
    <xf numFmtId="0" fontId="18" fillId="0" borderId="35" xfId="87" applyFont="1" applyFill="1" applyBorder="1" applyAlignment="1" applyProtection="1">
      <alignment horizontal="center" vertical="center"/>
    </xf>
    <xf numFmtId="0" fontId="18" fillId="0" borderId="27" xfId="87" applyFont="1" applyFill="1" applyBorder="1" applyAlignment="1" applyProtection="1">
      <alignment horizontal="center" vertical="center"/>
    </xf>
    <xf numFmtId="0" fontId="18" fillId="0" borderId="33" xfId="87" applyFont="1" applyFill="1" applyBorder="1" applyAlignment="1" applyProtection="1">
      <alignment horizontal="center" vertical="center"/>
    </xf>
    <xf numFmtId="0" fontId="19" fillId="0" borderId="0" xfId="87" applyFont="1" applyFill="1" applyBorder="1" applyAlignment="1" applyProtection="1">
      <alignment horizontal="center" vertical="center"/>
    </xf>
    <xf numFmtId="0" fontId="76" fillId="6" borderId="0" xfId="87" applyFont="1" applyFill="1" applyBorder="1" applyAlignment="1" applyProtection="1">
      <alignment horizontal="left" vertical="center" wrapText="1" indent="15"/>
    </xf>
    <xf numFmtId="49" fontId="5" fillId="6" borderId="11" xfId="91" applyNumberFormat="1" applyFont="1" applyFill="1" applyBorder="1" applyAlignment="1" applyProtection="1">
      <alignment horizontal="center" vertical="center" wrapText="1"/>
    </xf>
    <xf numFmtId="0" fontId="5" fillId="6" borderId="11" xfId="87" applyFont="1" applyFill="1" applyBorder="1" applyAlignment="1" applyProtection="1">
      <alignment horizontal="center" vertical="center" wrapText="1"/>
    </xf>
    <xf numFmtId="0" fontId="5" fillId="6" borderId="0" xfId="87" applyFont="1" applyFill="1" applyBorder="1" applyAlignment="1" applyProtection="1">
      <alignment horizontal="center" vertical="center" wrapText="1"/>
    </xf>
    <xf numFmtId="0" fontId="5" fillId="6" borderId="13" xfId="87" applyFont="1" applyFill="1" applyBorder="1" applyAlignment="1" applyProtection="1">
      <alignment horizontal="center" vertical="center" wrapText="1"/>
    </xf>
    <xf numFmtId="0" fontId="8" fillId="0" borderId="0" xfId="88" applyFont="1" applyAlignment="1" applyProtection="1">
      <alignment horizontal="right" vertical="top" wrapText="1"/>
    </xf>
    <xf numFmtId="0" fontId="8" fillId="0" borderId="0" xfId="88" applyFont="1" applyAlignment="1" applyProtection="1">
      <alignment horizontal="left" vertical="top" wrapText="1"/>
    </xf>
    <xf numFmtId="0" fontId="0" fillId="6" borderId="32" xfId="89" applyNumberFormat="1" applyFont="1" applyFill="1" applyBorder="1" applyAlignment="1" applyProtection="1">
      <alignment horizontal="center" vertical="center" wrapText="1"/>
    </xf>
    <xf numFmtId="0" fontId="5" fillId="6" borderId="27" xfId="89" applyNumberFormat="1" applyFont="1" applyFill="1" applyBorder="1" applyAlignment="1" applyProtection="1">
      <alignment horizontal="center" vertical="center" wrapText="1"/>
    </xf>
    <xf numFmtId="0" fontId="0" fillId="0" borderId="41" xfId="90" applyFont="1" applyFill="1" applyBorder="1" applyAlignment="1" applyProtection="1">
      <alignment horizontal="center" vertical="center" wrapText="1"/>
    </xf>
    <xf numFmtId="0" fontId="0" fillId="0" borderId="35" xfId="90" applyFont="1" applyFill="1" applyBorder="1" applyAlignment="1" applyProtection="1">
      <alignment horizontal="center" vertical="center" wrapText="1"/>
    </xf>
    <xf numFmtId="0" fontId="0" fillId="0" borderId="11" xfId="90" applyFont="1" applyFill="1" applyBorder="1" applyAlignment="1" applyProtection="1">
      <alignment horizontal="center" vertical="center" wrapText="1"/>
    </xf>
    <xf numFmtId="0" fontId="0" fillId="0" borderId="11" xfId="49" applyFont="1" applyFill="1" applyBorder="1" applyAlignment="1" applyProtection="1">
      <alignment horizontal="center" vertical="center" wrapText="1"/>
    </xf>
    <xf numFmtId="3" fontId="5" fillId="0" borderId="23" xfId="90" applyNumberFormat="1" applyFont="1" applyFill="1" applyBorder="1" applyAlignment="1" applyProtection="1">
      <alignment horizontal="center" vertical="center" wrapText="1"/>
    </xf>
    <xf numFmtId="3" fontId="5" fillId="0" borderId="11" xfId="90" applyNumberFormat="1" applyFont="1" applyFill="1" applyBorder="1" applyAlignment="1" applyProtection="1">
      <alignment horizontal="center" vertical="center" wrapText="1"/>
    </xf>
    <xf numFmtId="0" fontId="8" fillId="0" borderId="0" xfId="90" applyFont="1" applyFill="1" applyAlignment="1" applyProtection="1">
      <alignment horizontal="justify" vertical="top" wrapText="1"/>
    </xf>
    <xf numFmtId="0" fontId="5" fillId="0" borderId="42" xfId="90" applyFont="1" applyFill="1" applyBorder="1" applyAlignment="1" applyProtection="1">
      <alignment horizontal="center" vertical="center" wrapText="1"/>
    </xf>
    <xf numFmtId="0" fontId="5" fillId="0" borderId="10" xfId="90" applyFont="1" applyFill="1" applyBorder="1" applyAlignment="1" applyProtection="1">
      <alignment horizontal="center" vertical="center" wrapText="1"/>
    </xf>
    <xf numFmtId="0" fontId="5" fillId="0" borderId="33" xfId="90" applyFont="1" applyFill="1" applyBorder="1" applyAlignment="1" applyProtection="1">
      <alignment horizontal="center" vertical="center" wrapText="1"/>
    </xf>
    <xf numFmtId="0" fontId="0" fillId="0" borderId="23" xfId="90" applyFont="1" applyFill="1" applyBorder="1" applyAlignment="1" applyProtection="1">
      <alignment horizontal="center" vertical="center" wrapText="1"/>
    </xf>
    <xf numFmtId="0" fontId="0" fillId="0" borderId="42" xfId="49" applyFont="1" applyFill="1" applyBorder="1" applyAlignment="1" applyProtection="1">
      <alignment horizontal="center" vertical="center" wrapText="1"/>
    </xf>
    <xf numFmtId="0" fontId="0" fillId="0" borderId="41" xfId="49" applyFont="1" applyFill="1" applyBorder="1" applyAlignment="1" applyProtection="1">
      <alignment horizontal="center" vertical="center" wrapText="1"/>
    </xf>
    <xf numFmtId="0" fontId="0" fillId="0" borderId="10" xfId="49" applyFont="1" applyFill="1" applyBorder="1" applyAlignment="1" applyProtection="1">
      <alignment horizontal="center" vertical="center" wrapText="1"/>
    </xf>
    <xf numFmtId="0" fontId="0" fillId="0" borderId="13" xfId="49" applyFont="1" applyFill="1" applyBorder="1" applyAlignment="1" applyProtection="1">
      <alignment horizontal="center" vertical="center" wrapText="1"/>
    </xf>
    <xf numFmtId="0" fontId="0" fillId="0" borderId="33" xfId="49" applyFont="1" applyFill="1" applyBorder="1" applyAlignment="1" applyProtection="1">
      <alignment horizontal="center" vertical="center" wrapText="1"/>
    </xf>
    <xf numFmtId="0" fontId="0" fillId="0" borderId="35" xfId="49" applyFont="1" applyFill="1" applyBorder="1" applyAlignment="1" applyProtection="1">
      <alignment horizontal="center" vertical="center" wrapText="1"/>
    </xf>
    <xf numFmtId="0" fontId="0" fillId="0" borderId="40" xfId="90" applyFont="1" applyFill="1" applyBorder="1" applyAlignment="1" applyProtection="1">
      <alignment horizontal="center" vertical="center" wrapText="1"/>
    </xf>
    <xf numFmtId="0" fontId="0" fillId="0" borderId="24" xfId="90" applyFont="1" applyFill="1" applyBorder="1" applyAlignment="1" applyProtection="1">
      <alignment horizontal="center" vertical="center" wrapText="1"/>
    </xf>
    <xf numFmtId="49" fontId="33" fillId="6" borderId="24" xfId="49" applyNumberFormat="1" applyFont="1" applyFill="1" applyBorder="1" applyAlignment="1" applyProtection="1">
      <alignment horizontal="center" vertical="center" wrapText="1"/>
    </xf>
    <xf numFmtId="0" fontId="5" fillId="0" borderId="0" xfId="90" applyFont="1" applyFill="1" applyAlignment="1" applyProtection="1">
      <alignment horizontal="left" vertical="center" wrapText="1"/>
    </xf>
    <xf numFmtId="0" fontId="0" fillId="0" borderId="42" xfId="90" applyFont="1" applyFill="1" applyBorder="1" applyAlignment="1" applyProtection="1">
      <alignment horizontal="center" vertical="center" wrapText="1"/>
    </xf>
    <xf numFmtId="0" fontId="0" fillId="0" borderId="33" xfId="90" applyFont="1" applyFill="1" applyBorder="1" applyAlignment="1" applyProtection="1">
      <alignment horizontal="center" vertical="center" wrapText="1"/>
    </xf>
    <xf numFmtId="0" fontId="0" fillId="0" borderId="25" xfId="49" applyFont="1" applyFill="1" applyBorder="1" applyAlignment="1" applyProtection="1">
      <alignment horizontal="center" vertical="center" wrapText="1"/>
    </xf>
    <xf numFmtId="49" fontId="5" fillId="0" borderId="11" xfId="90" applyNumberFormat="1" applyFont="1" applyFill="1" applyBorder="1" applyAlignment="1" applyProtection="1">
      <alignment horizontal="center" vertical="center" wrapText="1"/>
    </xf>
    <xf numFmtId="0" fontId="0" fillId="0" borderId="25" xfId="90" applyFont="1" applyFill="1" applyBorder="1" applyAlignment="1" applyProtection="1">
      <alignment horizontal="center" vertical="center" wrapText="1"/>
    </xf>
    <xf numFmtId="0" fontId="7" fillId="0" borderId="0" xfId="0" applyNumberFormat="1" applyFont="1" applyBorder="1" applyAlignment="1">
      <alignment horizontal="left" vertical="center"/>
    </xf>
    <xf numFmtId="0" fontId="7" fillId="0" borderId="34" xfId="0" applyNumberFormat="1" applyFont="1" applyBorder="1" applyAlignment="1">
      <alignment horizontal="left" vertical="center"/>
    </xf>
    <xf numFmtId="0" fontId="0" fillId="0" borderId="0" xfId="0" applyNumberFormat="1" applyFont="1" applyAlignment="1">
      <alignment horizontal="center" vertical="center"/>
    </xf>
    <xf numFmtId="49" fontId="0" fillId="0" borderId="32" xfId="0" applyFont="1" applyBorder="1" applyAlignment="1">
      <alignment horizontal="center" vertical="center" wrapText="1"/>
    </xf>
    <xf numFmtId="49" fontId="0" fillId="0" borderId="27" xfId="0" applyFont="1" applyBorder="1" applyAlignment="1">
      <alignment horizontal="center" vertical="center" wrapText="1"/>
    </xf>
    <xf numFmtId="49" fontId="0" fillId="0" borderId="26" xfId="0" applyFont="1" applyBorder="1" applyAlignment="1">
      <alignment horizontal="center" vertical="center" wrapText="1"/>
    </xf>
    <xf numFmtId="49" fontId="40" fillId="0" borderId="0" xfId="0" applyFont="1" applyAlignment="1">
      <alignment horizontal="center" vertical="center"/>
    </xf>
    <xf numFmtId="0" fontId="0" fillId="6" borderId="23" xfId="80" applyNumberFormat="1" applyFont="1" applyFill="1" applyBorder="1" applyAlignment="1" applyProtection="1">
      <alignment horizontal="justify" vertical="center" wrapText="1"/>
    </xf>
    <xf numFmtId="0" fontId="0" fillId="6" borderId="24" xfId="80" applyNumberFormat="1" applyFont="1" applyFill="1" applyBorder="1" applyAlignment="1" applyProtection="1">
      <alignment horizontal="justify" vertical="center" wrapText="1"/>
    </xf>
    <xf numFmtId="0" fontId="5" fillId="6" borderId="11" xfId="80" applyNumberFormat="1" applyFont="1" applyFill="1" applyBorder="1" applyAlignment="1" applyProtection="1">
      <alignment horizontal="center" vertical="center" wrapText="1"/>
    </xf>
    <xf numFmtId="0" fontId="5" fillId="6" borderId="15" xfId="80" applyNumberFormat="1" applyFont="1" applyFill="1" applyBorder="1" applyAlignment="1" applyProtection="1">
      <alignment horizontal="center" vertical="center" wrapText="1"/>
    </xf>
    <xf numFmtId="0" fontId="36" fillId="6" borderId="11" xfId="0" applyNumberFormat="1" applyFont="1" applyFill="1" applyBorder="1" applyAlignment="1" applyProtection="1">
      <alignment horizontal="center" vertical="center" wrapText="1"/>
    </xf>
    <xf numFmtId="49" fontId="0" fillId="0" borderId="11" xfId="0" applyFont="1" applyBorder="1" applyAlignment="1" applyProtection="1">
      <alignment horizontal="center" vertical="top"/>
    </xf>
    <xf numFmtId="0" fontId="8" fillId="0" borderId="0" xfId="0" applyNumberFormat="1" applyFont="1" applyAlignment="1">
      <alignment horizontal="justify" vertical="top"/>
    </xf>
    <xf numFmtId="49" fontId="8" fillId="0" borderId="0" xfId="0" applyFont="1" applyAlignment="1">
      <alignment horizontal="justify" vertical="top" wrapText="1"/>
    </xf>
    <xf numFmtId="49" fontId="8" fillId="0" borderId="0" xfId="0" applyFont="1" applyAlignment="1">
      <alignment horizontal="justify" vertical="top"/>
    </xf>
    <xf numFmtId="49" fontId="8" fillId="0" borderId="0" xfId="0" applyFont="1" applyFill="1" applyAlignment="1" applyProtection="1">
      <alignment horizontal="justify" vertical="top" wrapText="1"/>
    </xf>
    <xf numFmtId="49" fontId="8" fillId="0" borderId="0" xfId="0" applyFont="1" applyFill="1" applyAlignment="1" applyProtection="1">
      <alignment horizontal="justify" vertical="top"/>
    </xf>
    <xf numFmtId="49" fontId="8" fillId="0" borderId="0" xfId="0" applyFont="1" applyAlignment="1">
      <alignment horizontal="left" vertical="top" wrapText="1"/>
    </xf>
    <xf numFmtId="0" fontId="18" fillId="0" borderId="43" xfId="93" applyFont="1" applyBorder="1" applyAlignment="1">
      <alignment horizontal="center" vertical="center"/>
    </xf>
    <xf numFmtId="0" fontId="0" fillId="17" borderId="32" xfId="89" applyNumberFormat="1" applyFont="1" applyFill="1" applyBorder="1" applyAlignment="1" applyProtection="1">
      <alignment horizontal="center" vertical="center" wrapText="1"/>
      <protection locked="0"/>
    </xf>
    <xf numFmtId="0" fontId="5" fillId="17" borderId="27" xfId="89" applyNumberFormat="1" applyFont="1" applyFill="1" applyBorder="1" applyAlignment="1" applyProtection="1">
      <alignment horizontal="center" vertical="center" wrapText="1"/>
      <protection locked="0"/>
    </xf>
    <xf numFmtId="0" fontId="5" fillId="17" borderId="11" xfId="80" applyNumberFormat="1" applyFont="1" applyFill="1" applyBorder="1" applyAlignment="1" applyProtection="1">
      <alignment horizontal="left" vertical="center" wrapText="1"/>
      <protection locked="0"/>
    </xf>
    <xf numFmtId="0" fontId="5" fillId="17" borderId="11" xfId="89" applyNumberFormat="1" applyFont="1" applyFill="1" applyBorder="1" applyAlignment="1" applyProtection="1">
      <alignment horizontal="center" vertical="center" wrapText="1"/>
      <protection locked="0"/>
    </xf>
    <xf numFmtId="0" fontId="5" fillId="3" borderId="11" xfId="89" applyNumberFormat="1" applyFont="1" applyFill="1" applyBorder="1" applyAlignment="1" applyProtection="1">
      <alignment horizontal="left" vertical="center" wrapText="1" indent="1"/>
    </xf>
    <xf numFmtId="49" fontId="32" fillId="22" borderId="34" xfId="0" applyFont="1" applyFill="1" applyBorder="1" applyAlignment="1" applyProtection="1">
      <alignment horizontal="left" vertical="center"/>
    </xf>
    <xf numFmtId="49" fontId="32" fillId="22" borderId="35" xfId="0" applyFont="1" applyFill="1" applyBorder="1" applyAlignment="1" applyProtection="1">
      <alignment horizontal="left" vertical="center"/>
    </xf>
    <xf numFmtId="49" fontId="5" fillId="11" borderId="32" xfId="90" applyNumberFormat="1" applyFont="1" applyFill="1" applyBorder="1" applyAlignment="1" applyProtection="1">
      <alignment horizontal="center" vertical="center" wrapText="1"/>
      <protection locked="0"/>
    </xf>
    <xf numFmtId="0" fontId="5" fillId="17" borderId="32" xfId="89" applyNumberFormat="1" applyFont="1" applyFill="1" applyBorder="1" applyAlignment="1" applyProtection="1">
      <alignment horizontal="left" vertical="center" wrapText="1"/>
      <protection locked="0"/>
    </xf>
    <xf numFmtId="0" fontId="5" fillId="17" borderId="26" xfId="89" applyNumberFormat="1" applyFont="1" applyFill="1" applyBorder="1" applyAlignment="1" applyProtection="1">
      <alignment horizontal="left" vertical="center" wrapText="1"/>
      <protection locked="0"/>
    </xf>
    <xf numFmtId="0" fontId="5" fillId="17" borderId="27" xfId="89" applyNumberFormat="1" applyFont="1" applyFill="1" applyBorder="1" applyAlignment="1" applyProtection="1">
      <alignment horizontal="left" vertical="center" wrapText="1"/>
      <protection locked="0"/>
    </xf>
    <xf numFmtId="49" fontId="0" fillId="0" borderId="32" xfId="90" applyNumberFormat="1" applyFont="1" applyFill="1" applyBorder="1" applyAlignment="1" applyProtection="1">
      <alignment horizontal="center" vertical="center" wrapText="1"/>
    </xf>
    <xf numFmtId="49" fontId="0" fillId="0" borderId="26" xfId="90" applyNumberFormat="1" applyFont="1" applyFill="1" applyBorder="1" applyAlignment="1" applyProtection="1">
      <alignment horizontal="center" vertical="center" wrapText="1"/>
    </xf>
    <xf numFmtId="49" fontId="0" fillId="0" borderId="27" xfId="90" applyNumberFormat="1" applyFont="1" applyFill="1" applyBorder="1" applyAlignment="1" applyProtection="1">
      <alignment horizontal="center" vertical="center" wrapText="1"/>
    </xf>
    <xf numFmtId="0" fontId="5" fillId="17" borderId="32" xfId="89" applyNumberFormat="1" applyFont="1" applyFill="1" applyBorder="1" applyAlignment="1" applyProtection="1">
      <alignment horizontal="center" vertical="center" wrapText="1"/>
      <protection locked="0"/>
    </xf>
    <xf numFmtId="0" fontId="5" fillId="17" borderId="26" xfId="89" applyNumberFormat="1" applyFont="1" applyFill="1" applyBorder="1" applyAlignment="1" applyProtection="1">
      <alignment horizontal="center" vertical="center" wrapText="1"/>
      <protection locked="0"/>
    </xf>
    <xf numFmtId="0" fontId="41" fillId="0" borderId="32" xfId="90" applyFont="1" applyFill="1" applyBorder="1" applyAlignment="1" applyProtection="1">
      <alignment horizontal="center" vertical="center" wrapText="1"/>
    </xf>
    <xf numFmtId="0" fontId="41" fillId="0" borderId="26" xfId="90" applyFont="1" applyFill="1" applyBorder="1" applyAlignment="1" applyProtection="1">
      <alignment horizontal="center" vertical="center" wrapText="1"/>
    </xf>
    <xf numFmtId="0" fontId="5" fillId="6" borderId="25" xfId="90" applyFont="1" applyFill="1" applyBorder="1" applyAlignment="1" applyProtection="1">
      <alignment horizontal="center" vertical="center" wrapText="1"/>
    </xf>
    <xf numFmtId="0" fontId="0" fillId="0" borderId="32" xfId="0" applyNumberFormat="1" applyFont="1" applyBorder="1" applyAlignment="1">
      <alignment horizontal="center" vertical="center" wrapText="1"/>
    </xf>
    <xf numFmtId="0" fontId="0" fillId="0" borderId="26" xfId="0" applyNumberFormat="1" applyFont="1" applyBorder="1" applyAlignment="1">
      <alignment horizontal="center" vertical="center" wrapText="1"/>
    </xf>
    <xf numFmtId="0" fontId="19" fillId="6" borderId="4" xfId="89" applyFont="1" applyFill="1" applyBorder="1" applyAlignment="1" applyProtection="1">
      <alignment horizontal="center" vertical="center" wrapText="1"/>
    </xf>
    <xf numFmtId="49" fontId="0" fillId="19" borderId="0" xfId="0" applyFill="1" applyAlignment="1" applyProtection="1">
      <alignment horizontal="center" vertical="center"/>
    </xf>
  </cellXfs>
  <cellStyles count="149">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126" builtinId="30" hidden="1"/>
    <cellStyle name="20% - Акцент2" xfId="130" builtinId="34" hidden="1"/>
    <cellStyle name="20% - Акцент3" xfId="134" builtinId="38" hidden="1"/>
    <cellStyle name="20% - Акцент4" xfId="138" builtinId="42" hidden="1"/>
    <cellStyle name="20% - Акцент5" xfId="142" builtinId="46" hidden="1"/>
    <cellStyle name="20% - Акцент6" xfId="146" builtinId="50" hidden="1"/>
    <cellStyle name="40% - Акцент1" xfId="127" builtinId="31" hidden="1"/>
    <cellStyle name="40% - Акцент2" xfId="131" builtinId="35" hidden="1"/>
    <cellStyle name="40% - Акцент3" xfId="135" builtinId="39" hidden="1"/>
    <cellStyle name="40% - Акцент4" xfId="139" builtinId="43" hidden="1"/>
    <cellStyle name="40% - Акцент5" xfId="143" builtinId="47" hidden="1"/>
    <cellStyle name="40% - Акцент6" xfId="147" builtinId="51" hidden="1"/>
    <cellStyle name="60% - Акцент1" xfId="128" builtinId="32" hidden="1"/>
    <cellStyle name="60% - Акцент2" xfId="132" builtinId="36" hidden="1"/>
    <cellStyle name="60% - Акцент3" xfId="136" builtinId="40" hidden="1"/>
    <cellStyle name="60% - Акцент4" xfId="140" builtinId="44" hidden="1"/>
    <cellStyle name="60% - Акцент5" xfId="144" builtinId="48" hidden="1"/>
    <cellStyle name="60% - Акцент6" xfId="148" builtinId="52" hidden="1"/>
    <cellStyle name="Action" xfId="16"/>
    <cellStyle name="Cells" xfId="17"/>
    <cellStyle name="Cells 2" xfId="18"/>
    <cellStyle name="Currency [0]" xfId="19"/>
    <cellStyle name="Currency2" xfId="20"/>
    <cellStyle name="DblClick" xfId="21"/>
    <cellStyle name="DblClickWeb" xfId="22"/>
    <cellStyle name="Followed Hyperlink" xfId="23"/>
    <cellStyle name="Formuls" xfId="24"/>
    <cellStyle name="Header" xfId="25"/>
    <cellStyle name="Header 3" xfId="26"/>
    <cellStyle name="Hyperlink" xfId="27"/>
    <cellStyle name="normal" xfId="28"/>
    <cellStyle name="Normal1" xfId="29"/>
    <cellStyle name="Normal2" xfId="30"/>
    <cellStyle name="Percent1" xfId="31"/>
    <cellStyle name="Title" xfId="32"/>
    <cellStyle name="Title 4" xfId="33"/>
    <cellStyle name="Title_ZAYAVKA.TEPLO.SETI(v1.0.1)" xfId="34"/>
    <cellStyle name="Акцент1" xfId="125" builtinId="29" hidden="1"/>
    <cellStyle name="Акцент2" xfId="129" builtinId="33" hidden="1"/>
    <cellStyle name="Акцент3" xfId="133" builtinId="37" hidden="1"/>
    <cellStyle name="Акцент4" xfId="137" builtinId="41" hidden="1"/>
    <cellStyle name="Акцент5" xfId="141" builtinId="45" hidden="1"/>
    <cellStyle name="Акцент6" xfId="145" builtinId="49" hidden="1"/>
    <cellStyle name="Ввод " xfId="35" builtinId="20" customBuiltin="1"/>
    <cellStyle name="Вывод" xfId="117" builtinId="21" hidden="1"/>
    <cellStyle name="Вычисление" xfId="118" builtinId="22" hidden="1"/>
    <cellStyle name="Гиперссылка" xfId="36" builtinId="8"/>
    <cellStyle name="Гиперссылка 2" xfId="37"/>
    <cellStyle name="Гиперссылка 2 2" xfId="38"/>
    <cellStyle name="Гиперссылка 2 2 2" xfId="39"/>
    <cellStyle name="Гиперссылка 3" xfId="40"/>
    <cellStyle name="Гиперссылка 4" xfId="41"/>
    <cellStyle name="Гиперссылка 4 2" xfId="42"/>
    <cellStyle name="Гиперссылка 4 2 2" xfId="43"/>
    <cellStyle name="Гиперссылка 4 3" xfId="44"/>
    <cellStyle name="Гиперссылка 4 6" xfId="45"/>
    <cellStyle name="Границы" xfId="46"/>
    <cellStyle name="Заголовки" xfId="47"/>
    <cellStyle name="Заголовок" xfId="48"/>
    <cellStyle name="Заголовок 1" xfId="110" builtinId="16" hidden="1"/>
    <cellStyle name="Заголовок 2" xfId="111" builtinId="17" hidden="1"/>
    <cellStyle name="Заголовок 3" xfId="112" builtinId="18" hidden="1"/>
    <cellStyle name="Заголовок 4" xfId="113" builtinId="19" hidden="1"/>
    <cellStyle name="ЗаголовокСтолбца" xfId="49"/>
    <cellStyle name="Значение" xfId="50"/>
    <cellStyle name="Значения" xfId="51"/>
    <cellStyle name="Итог" xfId="124" builtinId="25" hidden="1"/>
    <cellStyle name="Контрольная ячейка" xfId="120" builtinId="23" hidden="1"/>
    <cellStyle name="Название" xfId="109" builtinId="15" hidden="1"/>
    <cellStyle name="Нейтральный" xfId="116" builtinId="28" hidden="1"/>
    <cellStyle name="Обычный" xfId="0" builtinId="0"/>
    <cellStyle name="Обычный 10" xfId="52"/>
    <cellStyle name="Обычный 11" xfId="53"/>
    <cellStyle name="Обычный 11 3" xfId="54"/>
    <cellStyle name="Обычный 12" xfId="55"/>
    <cellStyle name="Обычный 12 2" xfId="56"/>
    <cellStyle name="Обычный 12 3" xfId="57"/>
    <cellStyle name="Обычный 12 3 2" xfId="58"/>
    <cellStyle name="Обычный 12 4" xfId="59"/>
    <cellStyle name="Обычный 13" xfId="60"/>
    <cellStyle name="Обычный 14" xfId="61"/>
    <cellStyle name="Обычный 2" xfId="62"/>
    <cellStyle name="Обычный 2 10" xfId="63"/>
    <cellStyle name="Обычный 2 10 2" xfId="64"/>
    <cellStyle name="Обычный 2 14" xfId="65"/>
    <cellStyle name="Обычный 2 2" xfId="66"/>
    <cellStyle name="Обычный 2 3" xfId="67"/>
    <cellStyle name="Обычный 2 7" xfId="68"/>
    <cellStyle name="Обычный 2 8" xfId="69"/>
    <cellStyle name="Обычный 2_ZAYAVKA.TEPLO.SETI(v1.0.1)" xfId="70"/>
    <cellStyle name="Обычный 3" xfId="71"/>
    <cellStyle name="Обычный 3 2" xfId="72"/>
    <cellStyle name="Обычный 3 3" xfId="73"/>
    <cellStyle name="Обычный 3 3 2" xfId="74"/>
    <cellStyle name="Обычный 3_INV.WARM.Q3.2013(v0.2)" xfId="75"/>
    <cellStyle name="Обычный 4" xfId="76"/>
    <cellStyle name="Обычный 5" xfId="77"/>
    <cellStyle name="Обычный 9 2" xfId="78"/>
    <cellStyle name="Обычный_INVEST.WARM.PLAN.4.78(v0.1)" xfId="79"/>
    <cellStyle name="Обычный_JKH.OPEN.INFO.PRICE.VO_v4.0(10.02.11)" xfId="80"/>
    <cellStyle name="Обычный_KRU.TARIFF.FACT-0.3" xfId="81"/>
    <cellStyle name="Обычный_KRU.TARIFF.TE.FACT(v0.5)_import_02.02 2" xfId="82"/>
    <cellStyle name="Обычный_MINENERGO.340.PRIL79(v0.1)" xfId="83"/>
    <cellStyle name="Обычный_PREDEL.JKH.2010(v1.3)" xfId="84"/>
    <cellStyle name="Обычный_PRIL1.ELECTR" xfId="85"/>
    <cellStyle name="Обычный_razrabotka_sablonov_po_WKU" xfId="86"/>
    <cellStyle name="Обычный_RESP.INFO" xfId="87"/>
    <cellStyle name="Обычный_SIMPLE_1_massive2" xfId="88"/>
    <cellStyle name="Обычный_ЖКУ_проект3" xfId="89"/>
    <cellStyle name="Обычный_Мониторинг инвестиций" xfId="90"/>
    <cellStyle name="Обычный_форма 1 водопровод для орг" xfId="91"/>
    <cellStyle name="Обычный_форма 1 водопровод для орг_CALC.KV.4.78(v1.0)" xfId="92"/>
    <cellStyle name="Обычный_Шаблон по источникам для Модуля Реестр (2)" xfId="93"/>
    <cellStyle name="Плохой" xfId="115" builtinId="27" hidden="1"/>
    <cellStyle name="Показатели1" xfId="94"/>
    <cellStyle name="Пояснение" xfId="123" builtinId="53" hidden="1"/>
    <cellStyle name="Примечание" xfId="122" builtinId="10" hidden="1"/>
    <cellStyle name="Процентный 10" xfId="95"/>
    <cellStyle name="Процентный 2" xfId="96"/>
    <cellStyle name="Процентный 5" xfId="97"/>
    <cellStyle name="Связанная ячейка" xfId="119" builtinId="24" hidden="1"/>
    <cellStyle name="Стиль 1" xfId="98"/>
    <cellStyle name="Текст предупреждения" xfId="121" builtinId="11" hidden="1"/>
    <cellStyle name="Финансовый 2" xfId="99"/>
    <cellStyle name="Финансовый 3" xfId="100"/>
    <cellStyle name="Финансовый 3 2_TEHSHEET" xfId="101"/>
    <cellStyle name="Финансовый 4 2" xfId="102"/>
    <cellStyle name="Формула" xfId="103"/>
    <cellStyle name="Формула 3" xfId="104"/>
    <cellStyle name="Формула_GRES.2007.5" xfId="105"/>
    <cellStyle name="ФормулаВБ" xfId="106"/>
    <cellStyle name="Формулы" xfId="107"/>
    <cellStyle name="Хороший" xfId="114" builtinId="26" hidden="1"/>
    <cellStyle name="Шапка таблицы" xfId="10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18</xdr:row>
      <xdr:rowOff>482600</xdr:rowOff>
    </xdr:from>
    <xdr:to>
      <xdr:col>3</xdr:col>
      <xdr:colOff>0</xdr:colOff>
      <xdr:row>118</xdr:row>
      <xdr:rowOff>3175</xdr:rowOff>
    </xdr:to>
    <xdr:sp macro="[0]!Instruction.BlockClick" textlink="">
      <xdr:nvSpPr>
        <xdr:cNvPr id="2" name="InstrBlock_8"/>
        <xdr:cNvSpPr txBox="1">
          <a:spLocks noChangeArrowheads="1"/>
        </xdr:cNvSpPr>
      </xdr:nvSpPr>
      <xdr:spPr bwMode="auto">
        <a:xfrm>
          <a:off x="219075" y="43021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18</xdr:row>
      <xdr:rowOff>19050</xdr:rowOff>
    </xdr:from>
    <xdr:to>
      <xdr:col>3</xdr:col>
      <xdr:colOff>0</xdr:colOff>
      <xdr:row>18</xdr:row>
      <xdr:rowOff>482600</xdr:rowOff>
    </xdr:to>
    <xdr:sp macro="[0]!Instruction.BlockClick" textlink="">
      <xdr:nvSpPr>
        <xdr:cNvPr id="3" name="InstrBlock_7"/>
        <xdr:cNvSpPr txBox="1">
          <a:spLocks noChangeArrowheads="1"/>
        </xdr:cNvSpPr>
      </xdr:nvSpPr>
      <xdr:spPr bwMode="auto">
        <a:xfrm>
          <a:off x="219075" y="38385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Консультация по методологии заполнения</a:t>
          </a:r>
        </a:p>
      </xdr:txBody>
    </xdr:sp>
    <xdr:clientData/>
  </xdr:twoCellAnchor>
  <xdr:twoCellAnchor editAs="absolute">
    <xdr:from>
      <xdr:col>1</xdr:col>
      <xdr:colOff>0</xdr:colOff>
      <xdr:row>15</xdr:row>
      <xdr:rowOff>127000</xdr:rowOff>
    </xdr:from>
    <xdr:to>
      <xdr:col>3</xdr:col>
      <xdr:colOff>0</xdr:colOff>
      <xdr:row>18</xdr:row>
      <xdr:rowOff>19050</xdr:rowOff>
    </xdr:to>
    <xdr:sp macro="[0]!Instruction.BlockClick" textlink="">
      <xdr:nvSpPr>
        <xdr:cNvPr id="4" name="InstrBlock_6"/>
        <xdr:cNvSpPr txBox="1">
          <a:spLocks noChangeArrowheads="1"/>
        </xdr:cNvSpPr>
      </xdr:nvSpPr>
      <xdr:spPr bwMode="auto">
        <a:xfrm>
          <a:off x="219075" y="33750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13</xdr:row>
      <xdr:rowOff>44450</xdr:rowOff>
    </xdr:from>
    <xdr:to>
      <xdr:col>3</xdr:col>
      <xdr:colOff>0</xdr:colOff>
      <xdr:row>15</xdr:row>
      <xdr:rowOff>127000</xdr:rowOff>
    </xdr:to>
    <xdr:sp macro="[0]!Instruction.BlockClick" textlink="">
      <xdr:nvSpPr>
        <xdr:cNvPr id="5" name="InstrBlock_5"/>
        <xdr:cNvSpPr txBox="1">
          <a:spLocks noChangeArrowheads="1"/>
        </xdr:cNvSpPr>
      </xdr:nvSpPr>
      <xdr:spPr bwMode="auto">
        <a:xfrm>
          <a:off x="219075" y="2911475"/>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12</xdr:row>
      <xdr:rowOff>66675</xdr:rowOff>
    </xdr:from>
    <xdr:to>
      <xdr:col>3</xdr:col>
      <xdr:colOff>0</xdr:colOff>
      <xdr:row>13</xdr:row>
      <xdr:rowOff>44450</xdr:rowOff>
    </xdr:to>
    <xdr:sp macro="[0]!Instruction.BlockClick" textlink="">
      <xdr:nvSpPr>
        <xdr:cNvPr id="6" name="InstrBlock_4"/>
        <xdr:cNvSpPr txBox="1">
          <a:spLocks noChangeArrowheads="1"/>
        </xdr:cNvSpPr>
      </xdr:nvSpPr>
      <xdr:spPr bwMode="auto">
        <a:xfrm>
          <a:off x="219075" y="24479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10</xdr:row>
      <xdr:rowOff>98425</xdr:rowOff>
    </xdr:from>
    <xdr:to>
      <xdr:col>3</xdr:col>
      <xdr:colOff>0</xdr:colOff>
      <xdr:row>12</xdr:row>
      <xdr:rowOff>66675</xdr:rowOff>
    </xdr:to>
    <xdr:sp macro="[0]!Instruction.BlockClick" textlink="">
      <xdr:nvSpPr>
        <xdr:cNvPr id="7" name="InstrBlock_3"/>
        <xdr:cNvSpPr txBox="1">
          <a:spLocks noChangeArrowheads="1"/>
        </xdr:cNvSpPr>
      </xdr:nvSpPr>
      <xdr:spPr bwMode="auto">
        <a:xfrm>
          <a:off x="219075" y="19843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7</xdr:row>
      <xdr:rowOff>149225</xdr:rowOff>
    </xdr:from>
    <xdr:to>
      <xdr:col>3</xdr:col>
      <xdr:colOff>0</xdr:colOff>
      <xdr:row>10</xdr:row>
      <xdr:rowOff>98425</xdr:rowOff>
    </xdr:to>
    <xdr:sp macro="[0]!Instruction.BlockClick" textlink="">
      <xdr:nvSpPr>
        <xdr:cNvPr id="8" name="InstrBlock_2"/>
        <xdr:cNvSpPr txBox="1">
          <a:spLocks noChangeArrowheads="1"/>
        </xdr:cNvSpPr>
      </xdr:nvSpPr>
      <xdr:spPr bwMode="auto">
        <a:xfrm>
          <a:off x="219075" y="15208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xdr:from>
      <xdr:col>4</xdr:col>
      <xdr:colOff>47624</xdr:colOff>
      <xdr:row>108</xdr:row>
      <xdr:rowOff>114299</xdr:rowOff>
    </xdr:from>
    <xdr:to>
      <xdr:col>9</xdr:col>
      <xdr:colOff>181724</xdr:colOff>
      <xdr:row>110</xdr:row>
      <xdr:rowOff>165299</xdr:rowOff>
    </xdr:to>
    <xdr:sp macro="[0]!Instruction.cmdGetUpdate_Click" textlink="">
      <xdr:nvSpPr>
        <xdr:cNvPr id="9" name="cmdGetUpdate"/>
        <xdr:cNvSpPr txBox="1">
          <a:spLocks noChangeArrowheads="1"/>
        </xdr:cNvSpPr>
      </xdr:nvSpPr>
      <xdr:spPr bwMode="auto">
        <a:xfrm>
          <a:off x="2486024" y="4181475"/>
          <a:ext cx="318210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9</xdr:col>
      <xdr:colOff>257175</xdr:colOff>
      <xdr:row>108</xdr:row>
      <xdr:rowOff>114300</xdr:rowOff>
    </xdr:from>
    <xdr:to>
      <xdr:col>15</xdr:col>
      <xdr:colOff>105525</xdr:colOff>
      <xdr:row>110</xdr:row>
      <xdr:rowOff>165300</xdr:rowOff>
    </xdr:to>
    <xdr:sp macro="[0]!Instruction.cmdShowHideUpdateLog_Click" textlink="">
      <xdr:nvSpPr>
        <xdr:cNvPr id="10" name="cmdShowHideUpdateLog"/>
        <xdr:cNvSpPr txBox="1">
          <a:spLocks noChangeArrowheads="1"/>
        </xdr:cNvSpPr>
      </xdr:nvSpPr>
      <xdr:spPr bwMode="auto">
        <a:xfrm>
          <a:off x="5743575" y="4181475"/>
          <a:ext cx="350595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2</xdr:col>
      <xdr:colOff>0</xdr:colOff>
      <xdr:row>6</xdr:row>
      <xdr:rowOff>0</xdr:rowOff>
    </xdr:from>
    <xdr:to>
      <xdr:col>2</xdr:col>
      <xdr:colOff>0</xdr:colOff>
      <xdr:row>6</xdr:row>
      <xdr:rowOff>0</xdr:rowOff>
    </xdr:to>
    <xdr:pic>
      <xdr:nvPicPr>
        <xdr:cNvPr id="309637"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09638"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309639"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5</xdr:row>
      <xdr:rowOff>0</xdr:rowOff>
    </xdr:from>
    <xdr:to>
      <xdr:col>3</xdr:col>
      <xdr:colOff>0</xdr:colOff>
      <xdr:row>7</xdr:row>
      <xdr:rowOff>149225</xdr:rowOff>
    </xdr:to>
    <xdr:sp macro="[0]!Instruction.BlockClick" textlink="">
      <xdr:nvSpPr>
        <xdr:cNvPr id="14" name="InstrBlock_1"/>
        <xdr:cNvSpPr txBox="1">
          <a:spLocks noChangeArrowheads="1"/>
        </xdr:cNvSpPr>
      </xdr:nvSpPr>
      <xdr:spPr bwMode="auto">
        <a:xfrm>
          <a:off x="219075" y="1057275"/>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57150</xdr:rowOff>
    </xdr:from>
    <xdr:to>
      <xdr:col>1</xdr:col>
      <xdr:colOff>447675</xdr:colOff>
      <xdr:row>7</xdr:row>
      <xdr:rowOff>123825</xdr:rowOff>
    </xdr:to>
    <xdr:pic macro="[0]!Instruction.BlockClick">
      <xdr:nvPicPr>
        <xdr:cNvPr id="309641" name="InstrImg_1" descr="ico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1144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7</xdr:row>
      <xdr:rowOff>180975</xdr:rowOff>
    </xdr:from>
    <xdr:to>
      <xdr:col>1</xdr:col>
      <xdr:colOff>428625</xdr:colOff>
      <xdr:row>10</xdr:row>
      <xdr:rowOff>57150</xdr:rowOff>
    </xdr:to>
    <xdr:pic macro="[0]!Instruction.BlockClick">
      <xdr:nvPicPr>
        <xdr:cNvPr id="309642" name="InstrImg_2" descr="icon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6700" y="15525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xdr:row>
      <xdr:rowOff>133350</xdr:rowOff>
    </xdr:from>
    <xdr:to>
      <xdr:col>1</xdr:col>
      <xdr:colOff>428625</xdr:colOff>
      <xdr:row>12</xdr:row>
      <xdr:rowOff>38100</xdr:rowOff>
    </xdr:to>
    <xdr:pic macro="[0]!Instruction.BlockClick">
      <xdr:nvPicPr>
        <xdr:cNvPr id="309643" name="InstrImg_3" descr="icon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20193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12</xdr:row>
      <xdr:rowOff>114300</xdr:rowOff>
    </xdr:from>
    <xdr:to>
      <xdr:col>1</xdr:col>
      <xdr:colOff>428625</xdr:colOff>
      <xdr:row>13</xdr:row>
      <xdr:rowOff>28575</xdr:rowOff>
    </xdr:to>
    <xdr:pic macro="[0]!Instruction.BlockClick">
      <xdr:nvPicPr>
        <xdr:cNvPr id="309644" name="InstrImg_4" descr="icon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6700" y="24955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13</xdr:row>
      <xdr:rowOff>95250</xdr:rowOff>
    </xdr:from>
    <xdr:to>
      <xdr:col>1</xdr:col>
      <xdr:colOff>428625</xdr:colOff>
      <xdr:row>15</xdr:row>
      <xdr:rowOff>95250</xdr:rowOff>
    </xdr:to>
    <xdr:pic macro="[0]!Instruction.BlockClick">
      <xdr:nvPicPr>
        <xdr:cNvPr id="309645" name="InstrImg_5" descr="icon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6700" y="29622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16</xdr:row>
      <xdr:rowOff>0</xdr:rowOff>
    </xdr:from>
    <xdr:to>
      <xdr:col>1</xdr:col>
      <xdr:colOff>447675</xdr:colOff>
      <xdr:row>18</xdr:row>
      <xdr:rowOff>0</xdr:rowOff>
    </xdr:to>
    <xdr:pic macro="[0]!Instruction.BlockClick">
      <xdr:nvPicPr>
        <xdr:cNvPr id="309646" name="InstrImg_6" descr="icon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5750" y="34385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18</xdr:row>
      <xdr:rowOff>95250</xdr:rowOff>
    </xdr:from>
    <xdr:to>
      <xdr:col>1</xdr:col>
      <xdr:colOff>457200</xdr:colOff>
      <xdr:row>18</xdr:row>
      <xdr:rowOff>457200</xdr:rowOff>
    </xdr:to>
    <xdr:pic macro="[0]!Instruction.BlockClick">
      <xdr:nvPicPr>
        <xdr:cNvPr id="309647" name="InstrImg_7" descr="icon7"/>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95275" y="3914775"/>
          <a:ext cx="3810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0</xdr:rowOff>
    </xdr:from>
    <xdr:to>
      <xdr:col>2</xdr:col>
      <xdr:colOff>0</xdr:colOff>
      <xdr:row>18</xdr:row>
      <xdr:rowOff>0</xdr:rowOff>
    </xdr:to>
    <xdr:pic>
      <xdr:nvPicPr>
        <xdr:cNvPr id="309648"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195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32</xdr:row>
      <xdr:rowOff>0</xdr:rowOff>
    </xdr:from>
    <xdr:to>
      <xdr:col>2</xdr:col>
      <xdr:colOff>0</xdr:colOff>
      <xdr:row>32</xdr:row>
      <xdr:rowOff>0</xdr:rowOff>
    </xdr:to>
    <xdr:pic>
      <xdr:nvPicPr>
        <xdr:cNvPr id="309649"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457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18</xdr:row>
      <xdr:rowOff>514350</xdr:rowOff>
    </xdr:from>
    <xdr:to>
      <xdr:col>1</xdr:col>
      <xdr:colOff>447675</xdr:colOff>
      <xdr:row>118</xdr:row>
      <xdr:rowOff>19050</xdr:rowOff>
    </xdr:to>
    <xdr:pic macro="[0]!Instruction.BlockClick">
      <xdr:nvPicPr>
        <xdr:cNvPr id="309650" name="InstrImg_8" descr="icon8.png"/>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125" y="4333875"/>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104</xdr:row>
      <xdr:rowOff>47625</xdr:rowOff>
    </xdr:from>
    <xdr:to>
      <xdr:col>4</xdr:col>
      <xdr:colOff>257175</xdr:colOff>
      <xdr:row>105</xdr:row>
      <xdr:rowOff>9525</xdr:rowOff>
    </xdr:to>
    <xdr:pic macro="[0]!Instruction.chkUpdates_Click">
      <xdr:nvPicPr>
        <xdr:cNvPr id="309651" name="chkGetUpdatesTrue" descr="check_yes.jpg"/>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106</xdr:row>
      <xdr:rowOff>57150</xdr:rowOff>
    </xdr:from>
    <xdr:to>
      <xdr:col>4</xdr:col>
      <xdr:colOff>257175</xdr:colOff>
      <xdr:row>107</xdr:row>
      <xdr:rowOff>19050</xdr:rowOff>
    </xdr:to>
    <xdr:pic macro="[0]!Instruction.chkUpdates_Click">
      <xdr:nvPicPr>
        <xdr:cNvPr id="309652" name="chkNoUpdatesFalse" descr="check_no.png"/>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106</xdr:row>
      <xdr:rowOff>57150</xdr:rowOff>
    </xdr:from>
    <xdr:to>
      <xdr:col>4</xdr:col>
      <xdr:colOff>257175</xdr:colOff>
      <xdr:row>107</xdr:row>
      <xdr:rowOff>19050</xdr:rowOff>
    </xdr:to>
    <xdr:pic macro="[0]!Instruction.chkUpdates_Click">
      <xdr:nvPicPr>
        <xdr:cNvPr id="309653" name="chkNoUpdatesTrue" descr="check_yes.jpg" hidden="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104</xdr:row>
      <xdr:rowOff>47625</xdr:rowOff>
    </xdr:from>
    <xdr:to>
      <xdr:col>4</xdr:col>
      <xdr:colOff>257175</xdr:colOff>
      <xdr:row>105</xdr:row>
      <xdr:rowOff>9525</xdr:rowOff>
    </xdr:to>
    <xdr:pic macro="[0]!Instruction.chkUpdates_Click">
      <xdr:nvPicPr>
        <xdr:cNvPr id="309654" name="chkGetUpdatesFalse" descr="check_no.png" hidden="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108</xdr:row>
      <xdr:rowOff>104775</xdr:rowOff>
    </xdr:from>
    <xdr:to>
      <xdr:col>5</xdr:col>
      <xdr:colOff>180975</xdr:colOff>
      <xdr:row>110</xdr:row>
      <xdr:rowOff>142875</xdr:rowOff>
    </xdr:to>
    <xdr:pic macro="[0]!Instruction.cmdGetUpdate_Click">
      <xdr:nvPicPr>
        <xdr:cNvPr id="309655" name="cmdGetUpdateImg" descr="icon11.png"/>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28900"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108</xdr:row>
      <xdr:rowOff>104775</xdr:rowOff>
    </xdr:from>
    <xdr:to>
      <xdr:col>11</xdr:col>
      <xdr:colOff>104775</xdr:colOff>
      <xdr:row>110</xdr:row>
      <xdr:rowOff>142875</xdr:rowOff>
    </xdr:to>
    <xdr:pic macro="[0]!Instruction.cmdShowHideUpdateLog_Click">
      <xdr:nvPicPr>
        <xdr:cNvPr id="309656" name="cmdShowHideUpdateLogImg" descr="icon13.png"/>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333875"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219380</xdr:colOff>
      <xdr:row>2</xdr:row>
      <xdr:rowOff>9392</xdr:rowOff>
    </xdr:from>
    <xdr:to>
      <xdr:col>2</xdr:col>
      <xdr:colOff>1303225</xdr:colOff>
      <xdr:row>2</xdr:row>
      <xdr:rowOff>223955</xdr:rowOff>
    </xdr:to>
    <xdr:sp macro="" textlink="">
      <xdr:nvSpPr>
        <xdr:cNvPr id="31" name="cmdAct_1"/>
        <xdr:cNvSpPr txBox="1">
          <a:spLocks noChangeArrowheads="1"/>
        </xdr:cNvSpPr>
      </xdr:nvSpPr>
      <xdr:spPr bwMode="auto">
        <a:xfrm>
          <a:off x="1019480"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190500</xdr:colOff>
      <xdr:row>1</xdr:row>
      <xdr:rowOff>114300</xdr:rowOff>
    </xdr:from>
    <xdr:to>
      <xdr:col>2</xdr:col>
      <xdr:colOff>476250</xdr:colOff>
      <xdr:row>3</xdr:row>
      <xdr:rowOff>57150</xdr:rowOff>
    </xdr:to>
    <xdr:pic>
      <xdr:nvPicPr>
        <xdr:cNvPr id="309658" name="cmdAct_2" descr="icon15.png"/>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90600" y="247650"/>
          <a:ext cx="285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219075</xdr:colOff>
      <xdr:row>2</xdr:row>
      <xdr:rowOff>9525</xdr:rowOff>
    </xdr:from>
    <xdr:to>
      <xdr:col>4</xdr:col>
      <xdr:colOff>81629</xdr:colOff>
      <xdr:row>2</xdr:row>
      <xdr:rowOff>219075</xdr:rowOff>
    </xdr:to>
    <xdr:sp macro="[0]!Instruction.cmdGetUpdate_Click" textlink="">
      <xdr:nvSpPr>
        <xdr:cNvPr id="33" name="cmdNoAct_1" hidden="1"/>
        <xdr:cNvSpPr txBox="1">
          <a:spLocks noChangeArrowheads="1"/>
        </xdr:cNvSpPr>
      </xdr:nvSpPr>
      <xdr:spPr bwMode="auto">
        <a:xfrm>
          <a:off x="10191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228600</xdr:colOff>
      <xdr:row>1</xdr:row>
      <xdr:rowOff>200025</xdr:rowOff>
    </xdr:from>
    <xdr:to>
      <xdr:col>2</xdr:col>
      <xdr:colOff>476250</xdr:colOff>
      <xdr:row>3</xdr:row>
      <xdr:rowOff>9525</xdr:rowOff>
    </xdr:to>
    <xdr:pic>
      <xdr:nvPicPr>
        <xdr:cNvPr id="309660" name="cmdNoAct_2" descr="icon16.png" hidden="1"/>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028700" y="333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220436</xdr:colOff>
      <xdr:row>2</xdr:row>
      <xdr:rowOff>3612</xdr:rowOff>
    </xdr:from>
    <xdr:to>
      <xdr:col>4</xdr:col>
      <xdr:colOff>141514</xdr:colOff>
      <xdr:row>2</xdr:row>
      <xdr:rowOff>219612</xdr:rowOff>
    </xdr:to>
    <xdr:sp macro="" textlink="">
      <xdr:nvSpPr>
        <xdr:cNvPr id="35" name="cmdNoInet_1" hidden="1"/>
        <xdr:cNvSpPr txBox="1">
          <a:spLocks noChangeArrowheads="1"/>
        </xdr:cNvSpPr>
      </xdr:nvSpPr>
      <xdr:spPr bwMode="auto">
        <a:xfrm>
          <a:off x="1020536"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200025</xdr:colOff>
      <xdr:row>1</xdr:row>
      <xdr:rowOff>136963</xdr:rowOff>
    </xdr:from>
    <xdr:ext cx="250371" cy="374141"/>
    <xdr:sp macro="" textlink="">
      <xdr:nvSpPr>
        <xdr:cNvPr id="36" name="cmdNoInet_2" hidden="1"/>
        <xdr:cNvSpPr txBox="1"/>
      </xdr:nvSpPr>
      <xdr:spPr>
        <a:xfrm>
          <a:off x="1000125"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xdr:twoCellAnchor>
    <xdr:from>
      <xdr:col>18</xdr:col>
      <xdr:colOff>200025</xdr:colOff>
      <xdr:row>1</xdr:row>
      <xdr:rowOff>47625</xdr:rowOff>
    </xdr:from>
    <xdr:to>
      <xdr:col>24</xdr:col>
      <xdr:colOff>267803</xdr:colOff>
      <xdr:row>2</xdr:row>
      <xdr:rowOff>123825</xdr:rowOff>
    </xdr:to>
    <xdr:sp macro="[0]!Instruction.cmdStart_Click" textlink="">
      <xdr:nvSpPr>
        <xdr:cNvPr id="37" name="cmdStart" hidden="1"/>
        <xdr:cNvSpPr>
          <a:spLocks noChangeArrowheads="1"/>
        </xdr:cNvSpPr>
      </xdr:nvSpPr>
      <xdr:spPr bwMode="auto">
        <a:xfrm>
          <a:off x="6915150" y="180975"/>
          <a:ext cx="1839428" cy="285750"/>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Приступить к заполнению</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22</xdr:col>
          <xdr:colOff>66675</xdr:colOff>
          <xdr:row>125</xdr:row>
          <xdr:rowOff>123825</xdr:rowOff>
        </xdr:to>
        <xdr:sp macro="" textlink="">
          <xdr:nvSpPr>
            <xdr:cNvPr id="193537" name="InstrWord" hidden="1">
              <a:extLst>
                <a:ext uri="{63B3BB69-23CF-44E3-9099-C40C66FF867C}">
                  <a14:compatExt spid="_x0000_s19353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66675</xdr:colOff>
      <xdr:row>0</xdr:row>
      <xdr:rowOff>47625</xdr:rowOff>
    </xdr:from>
    <xdr:to>
      <xdr:col>6</xdr:col>
      <xdr:colOff>78601</xdr:colOff>
      <xdr:row>0</xdr:row>
      <xdr:rowOff>301503</xdr:rowOff>
    </xdr:to>
    <xdr:sp macro="[0]!modUpdTemplLogger.Clear" textlink="">
      <xdr:nvSpPr>
        <xdr:cNvPr id="194761" name="cmdStart"/>
        <xdr:cNvSpPr>
          <a:spLocks noChangeArrowheads="1"/>
        </xdr:cNvSpPr>
      </xdr:nvSpPr>
      <xdr:spPr bwMode="auto">
        <a:xfrm>
          <a:off x="9544050" y="47625"/>
          <a:ext cx="1840726" cy="253878"/>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лог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xdr:colOff>
      <xdr:row>32</xdr:row>
      <xdr:rowOff>57150</xdr:rowOff>
    </xdr:from>
    <xdr:to>
      <xdr:col>6</xdr:col>
      <xdr:colOff>1</xdr:colOff>
      <xdr:row>32</xdr:row>
      <xdr:rowOff>342900</xdr:rowOff>
    </xdr:to>
    <xdr:sp macro="[0]!modList00.cmdOrganizationChoice_Click_Handler" textlink="">
      <xdr:nvSpPr>
        <xdr:cNvPr id="89092" name="cmdOrgChoice"/>
        <xdr:cNvSpPr>
          <a:spLocks noChangeArrowheads="1"/>
        </xdr:cNvSpPr>
      </xdr:nvSpPr>
      <xdr:spPr bwMode="auto">
        <a:xfrm>
          <a:off x="2457451" y="3695700"/>
          <a:ext cx="3381375" cy="285750"/>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Выбор организации</a:t>
          </a:r>
        </a:p>
      </xdr:txBody>
    </xdr:sp>
    <xdr:clientData/>
  </xdr:twoCellAnchor>
  <xdr:twoCellAnchor editAs="oneCell">
    <xdr:from>
      <xdr:col>6</xdr:col>
      <xdr:colOff>0</xdr:colOff>
      <xdr:row>22</xdr:row>
      <xdr:rowOff>0</xdr:rowOff>
    </xdr:from>
    <xdr:to>
      <xdr:col>6</xdr:col>
      <xdr:colOff>219075</xdr:colOff>
      <xdr:row>31</xdr:row>
      <xdr:rowOff>219075</xdr:rowOff>
    </xdr:to>
    <xdr:pic macro="[0]!modInfo.MainSheetHelp">
      <xdr:nvPicPr>
        <xdr:cNvPr id="306952" name="ExcludeHelp_1" descr="Справка по листу"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0" y="38576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23</xdr:row>
      <xdr:rowOff>0</xdr:rowOff>
    </xdr:from>
    <xdr:to>
      <xdr:col>6</xdr:col>
      <xdr:colOff>219075</xdr:colOff>
      <xdr:row>31</xdr:row>
      <xdr:rowOff>219075</xdr:rowOff>
    </xdr:to>
    <xdr:pic macro="[0]!modInfo.MainSheetHelp">
      <xdr:nvPicPr>
        <xdr:cNvPr id="306953" name="ExcludeHelp_4" descr="Справка по листу"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0" y="38576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4</xdr:col>
      <xdr:colOff>0</xdr:colOff>
      <xdr:row>6</xdr:row>
      <xdr:rowOff>0</xdr:rowOff>
    </xdr:from>
    <xdr:to>
      <xdr:col>4</xdr:col>
      <xdr:colOff>219075</xdr:colOff>
      <xdr:row>6</xdr:row>
      <xdr:rowOff>219075</xdr:rowOff>
    </xdr:to>
    <xdr:pic macro="[0]!modList00.CreatePrintedForm">
      <xdr:nvPicPr>
        <xdr:cNvPr id="306954" name="cmdCreatePrintedForm" descr="Создание печатной формы"/>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16</xdr:row>
      <xdr:rowOff>0</xdr:rowOff>
    </xdr:from>
    <xdr:to>
      <xdr:col>6</xdr:col>
      <xdr:colOff>219075</xdr:colOff>
      <xdr:row>16</xdr:row>
      <xdr:rowOff>323850</xdr:rowOff>
    </xdr:to>
    <xdr:pic macro="[0]!modInfo.MainSheetHelp">
      <xdr:nvPicPr>
        <xdr:cNvPr id="306955" name="ExcludeHelp_1" descr="Справка по листу"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0" y="2667000"/>
          <a:ext cx="2190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38100</xdr:colOff>
      <xdr:row>14</xdr:row>
      <xdr:rowOff>0</xdr:rowOff>
    </xdr:from>
    <xdr:to>
      <xdr:col>6</xdr:col>
      <xdr:colOff>228600</xdr:colOff>
      <xdr:row>14</xdr:row>
      <xdr:rowOff>190500</xdr:rowOff>
    </xdr:to>
    <xdr:grpSp>
      <xdr:nvGrpSpPr>
        <xdr:cNvPr id="306956" name="shCalendar" hidden="1"/>
        <xdr:cNvGrpSpPr>
          <a:grpSpLocks/>
        </xdr:cNvGrpSpPr>
      </xdr:nvGrpSpPr>
      <xdr:grpSpPr bwMode="auto">
        <a:xfrm>
          <a:off x="6191250" y="2305050"/>
          <a:ext cx="190500" cy="190500"/>
          <a:chOff x="13896191" y="1813753"/>
          <a:chExt cx="211023" cy="178845"/>
        </a:xfrm>
      </xdr:grpSpPr>
      <xdr:sp macro="[0]!modfrmDateChoose.CalendarShow" textlink="">
        <xdr:nvSpPr>
          <xdr:cNvPr id="30695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306959"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0</xdr:colOff>
      <xdr:row>18</xdr:row>
      <xdr:rowOff>0</xdr:rowOff>
    </xdr:from>
    <xdr:to>
      <xdr:col>6</xdr:col>
      <xdr:colOff>219075</xdr:colOff>
      <xdr:row>18</xdr:row>
      <xdr:rowOff>323850</xdr:rowOff>
    </xdr:to>
    <xdr:pic macro="[0]!modInfo.MainSheetHelp">
      <xdr:nvPicPr>
        <xdr:cNvPr id="306957" name="ExcludeHelp_1" descr="Справка по листу"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0" y="3067050"/>
          <a:ext cx="2190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219075</xdr:colOff>
      <xdr:row>3</xdr:row>
      <xdr:rowOff>219075</xdr:rowOff>
    </xdr:to>
    <xdr:pic macro="[0]!modInfo.MainSheetHelp">
      <xdr:nvPicPr>
        <xdr:cNvPr id="273959" name="ExcludeHelp_1" descr="Справка по листу"/>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6</xdr:col>
      <xdr:colOff>38100</xdr:colOff>
      <xdr:row>14</xdr:row>
      <xdr:rowOff>0</xdr:rowOff>
    </xdr:from>
    <xdr:to>
      <xdr:col>6</xdr:col>
      <xdr:colOff>228600</xdr:colOff>
      <xdr:row>14</xdr:row>
      <xdr:rowOff>190500</xdr:rowOff>
    </xdr:to>
    <xdr:grpSp>
      <xdr:nvGrpSpPr>
        <xdr:cNvPr id="295705" name="shCalendar" hidden="1"/>
        <xdr:cNvGrpSpPr>
          <a:grpSpLocks/>
        </xdr:cNvGrpSpPr>
      </xdr:nvGrpSpPr>
      <xdr:grpSpPr bwMode="auto">
        <a:xfrm>
          <a:off x="8362950" y="1962150"/>
          <a:ext cx="190500" cy="190500"/>
          <a:chOff x="13896191" y="1813753"/>
          <a:chExt cx="211023" cy="178845"/>
        </a:xfrm>
      </xdr:grpSpPr>
      <xdr:sp macro="[0]!modfrmDateChoose.CalendarShow" textlink="">
        <xdr:nvSpPr>
          <xdr:cNvPr id="29570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9570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38100</xdr:colOff>
      <xdr:row>11</xdr:row>
      <xdr:rowOff>0</xdr:rowOff>
    </xdr:from>
    <xdr:to>
      <xdr:col>6</xdr:col>
      <xdr:colOff>228600</xdr:colOff>
      <xdr:row>12</xdr:row>
      <xdr:rowOff>190500</xdr:rowOff>
    </xdr:to>
    <xdr:grpSp>
      <xdr:nvGrpSpPr>
        <xdr:cNvPr id="306015" name="shCalendar" hidden="1"/>
        <xdr:cNvGrpSpPr>
          <a:grpSpLocks/>
        </xdr:cNvGrpSpPr>
      </xdr:nvGrpSpPr>
      <xdr:grpSpPr bwMode="auto">
        <a:xfrm>
          <a:off x="4762500" y="1533525"/>
          <a:ext cx="190500" cy="190500"/>
          <a:chOff x="13896191" y="1813753"/>
          <a:chExt cx="211023" cy="178845"/>
        </a:xfrm>
      </xdr:grpSpPr>
      <xdr:sp macro="[0]!modfrmDateChoose.CalendarShow" textlink="">
        <xdr:nvSpPr>
          <xdr:cNvPr id="30602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30602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38100</xdr:colOff>
      <xdr:row>11</xdr:row>
      <xdr:rowOff>0</xdr:rowOff>
    </xdr:from>
    <xdr:to>
      <xdr:col>6</xdr:col>
      <xdr:colOff>228600</xdr:colOff>
      <xdr:row>12</xdr:row>
      <xdr:rowOff>190500</xdr:rowOff>
    </xdr:to>
    <xdr:grpSp>
      <xdr:nvGrpSpPr>
        <xdr:cNvPr id="306016" name="shCalendar" hidden="1"/>
        <xdr:cNvGrpSpPr>
          <a:grpSpLocks/>
        </xdr:cNvGrpSpPr>
      </xdr:nvGrpSpPr>
      <xdr:grpSpPr bwMode="auto">
        <a:xfrm>
          <a:off x="4762500" y="1533525"/>
          <a:ext cx="190500" cy="190500"/>
          <a:chOff x="13896191" y="1813753"/>
          <a:chExt cx="211023" cy="178845"/>
        </a:xfrm>
      </xdr:grpSpPr>
      <xdr:sp macro="[0]!modfrmDateChoose.CalendarShow" textlink="">
        <xdr:nvSpPr>
          <xdr:cNvPr id="30602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306021"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7</xdr:col>
      <xdr:colOff>38100</xdr:colOff>
      <xdr:row>11</xdr:row>
      <xdr:rowOff>0</xdr:rowOff>
    </xdr:from>
    <xdr:to>
      <xdr:col>7</xdr:col>
      <xdr:colOff>228600</xdr:colOff>
      <xdr:row>12</xdr:row>
      <xdr:rowOff>190500</xdr:rowOff>
    </xdr:to>
    <xdr:grpSp>
      <xdr:nvGrpSpPr>
        <xdr:cNvPr id="306017" name="shCalendar" hidden="1"/>
        <xdr:cNvGrpSpPr>
          <a:grpSpLocks/>
        </xdr:cNvGrpSpPr>
      </xdr:nvGrpSpPr>
      <xdr:grpSpPr bwMode="auto">
        <a:xfrm>
          <a:off x="6524625" y="1533525"/>
          <a:ext cx="190500" cy="190500"/>
          <a:chOff x="13896191" y="1813753"/>
          <a:chExt cx="211023" cy="178845"/>
        </a:xfrm>
      </xdr:grpSpPr>
      <xdr:sp macro="[0]!modfrmDateChoose.CalendarShow" textlink="">
        <xdr:nvSpPr>
          <xdr:cNvPr id="30601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30601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10</xdr:col>
          <xdr:colOff>400050</xdr:colOff>
          <xdr:row>6</xdr:row>
          <xdr:rowOff>57150</xdr:rowOff>
        </xdr:to>
        <xdr:sp macro="" textlink="">
          <xdr:nvSpPr>
            <xdr:cNvPr id="41985" name="cmdGetListAllSheets" hidden="1">
              <a:extLst>
                <a:ext uri="{63B3BB69-23CF-44E3-9099-C40C66FF867C}">
                  <a14:compatExt spid="_x0000_s4198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image" Target="../media/image20.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8" Type="http://schemas.openxmlformats.org/officeDocument/2006/relationships/hyperlink" Target="mailto:sp@eias.ru?subject=&#1050;&#1086;&#1085;&#1089;&#1091;&#1083;&#1100;&#1090;&#1072;&#1094;&#1080;&#1103;%20&#1087;&#1086;%20&#1088;&#1072;&#1073;&#1086;&#1090;&#1077;%20&#1089;%20&#1086;&#1090;&#1095;&#1105;&#1090;&#1086;&#1084;" TargetMode="External"/><Relationship Id="rId13" Type="http://schemas.openxmlformats.org/officeDocument/2006/relationships/hyperlink" Target="http://eias.ru/files/shablon/manual_loading_through_monitoring.pdf" TargetMode="External"/><Relationship Id="rId18" Type="http://schemas.openxmlformats.org/officeDocument/2006/relationships/hyperlink" Target="http://base.consultant.ru/cons/cgi/online.cgi?req=doc;base=LAW;n=148196;dst=0;ts=899D8B6AB436012EBA7587D9CE41445A;rnd=0.9508688275236636" TargetMode="External"/><Relationship Id="rId3" Type="http://schemas.openxmlformats.org/officeDocument/2006/relationships/hyperlink" Target="http://eias.ru/?page=show_distrs" TargetMode="External"/><Relationship Id="rId21" Type="http://schemas.openxmlformats.org/officeDocument/2006/relationships/printerSettings" Target="../printerSettings/printerSettings1.bin"/><Relationship Id="rId7" Type="http://schemas.openxmlformats.org/officeDocument/2006/relationships/hyperlink" Target="mailto:sp@eias.ru" TargetMode="External"/><Relationship Id="rId12" Type="http://schemas.openxmlformats.org/officeDocument/2006/relationships/hyperlink" Target="http://eias.ru/?page=show_distrs" TargetMode="External"/><Relationship Id="rId17" Type="http://schemas.openxmlformats.org/officeDocument/2006/relationships/hyperlink" Target="http://www.fstrf.ru/docs/gkh/59" TargetMode="External"/><Relationship Id="rId25" Type="http://schemas.openxmlformats.org/officeDocument/2006/relationships/image" Target="../media/image1.emf"/><Relationship Id="rId2" Type="http://schemas.openxmlformats.org/officeDocument/2006/relationships/hyperlink" Target="mailto:openinfo@eias.ru" TargetMode="External"/><Relationship Id="rId16" Type="http://schemas.openxmlformats.org/officeDocument/2006/relationships/hyperlink" Target="mailto:openinfo@eias.ru?subject=&#1050;&#1086;&#1085;&#1089;&#1091;&#1083;&#1100;&#1090;&#1072;&#1094;&#1080;&#1103;%20&#1087;&#1086;%20&#1088;&#1072;&#1073;&#1086;&#1090;&#1077;%20&#1089;%20&#1086;&#1090;&#1095;&#1105;&#1090;&#1086;&#1084;" TargetMode="External"/><Relationship Id="rId20" Type="http://schemas.openxmlformats.org/officeDocument/2006/relationships/hyperlink" Target="http://pravo.gov.ru/proxy/ips/?docbody=&amp;nd=102162662&amp;intelsearch=%CF%EE%F1%F2%E0%ED%EE%E2%EB%E5%ED%E8%E5%EC+%CF%F0%E0%E2%E8%F2%E5%EB%FC%F1%F2%E2%E0+%D0%D4+%EE%F2+17.01.2013+N+6+%22%CE+%F1%F2%E0%ED%E4%E0%F0%F2%E0%F5+%F0%E0%F1%EA%F0%FB%F2%E8%FF+%E8%ED%F4%EE" TargetMode="External"/><Relationship Id="rId1" Type="http://schemas.openxmlformats.org/officeDocument/2006/relationships/hyperlink" Target="http://support.eias.ru/index.php?a=add&amp;catid=5" TargetMode="External"/><Relationship Id="rId6" Type="http://schemas.openxmlformats.org/officeDocument/2006/relationships/hyperlink" Target="http://eias.ru/?page=show_templates" TargetMode="External"/><Relationship Id="rId11" Type="http://schemas.openxmlformats.org/officeDocument/2006/relationships/hyperlink" Target="http://eias.ru/?page=show_templates" TargetMode="External"/><Relationship Id="rId24" Type="http://schemas.openxmlformats.org/officeDocument/2006/relationships/oleObject" Target="../embeddings/_________Microsoft_Word_97-20031.doc"/><Relationship Id="rId5" Type="http://schemas.openxmlformats.org/officeDocument/2006/relationships/hyperlink" Target="mailto:sp@eias.ru?subject=&#1050;&#1086;&#1085;&#1089;&#1091;&#1083;&#1100;&#1090;&#1072;&#1094;&#1080;&#1103;%20&#1087;&#1086;%20&#1088;&#1072;&#1073;&#1086;&#1090;&#1077;%20&#1089;%20&#1086;&#1090;&#1095;&#1105;&#1090;&#1086;&#1084;" TargetMode="External"/><Relationship Id="rId15" Type="http://schemas.openxmlformats.org/officeDocument/2006/relationships/hyperlink" Target="mailto:openinfo@eias.ru?subject=&#1050;&#1086;&#1085;&#1089;&#1091;&#1083;&#1100;&#1090;&#1072;&#1094;&#1080;&#1103;%20&#1087;&#1086;%20&#1088;&#1072;&#1073;&#1086;&#1090;&#1077;%20&#1089;%20&#1086;&#1090;&#1095;&#1105;&#1090;&#1086;&#1084;" TargetMode="External"/><Relationship Id="rId23" Type="http://schemas.openxmlformats.org/officeDocument/2006/relationships/vmlDrawing" Target="../drawings/vmlDrawing1.vml"/><Relationship Id="rId10" Type="http://schemas.openxmlformats.org/officeDocument/2006/relationships/hyperlink" Target="http://www.fstrf.ru/regions/region/showlist" TargetMode="External"/><Relationship Id="rId19" Type="http://schemas.openxmlformats.org/officeDocument/2006/relationships/hyperlink" Target="http://www.fstrf.ru/docs/gkh/59" TargetMode="External"/><Relationship Id="rId4" Type="http://schemas.openxmlformats.org/officeDocument/2006/relationships/hyperlink" Target="http://support.eias.ru/index.php?a=add&amp;catid=5" TargetMode="External"/><Relationship Id="rId9" Type="http://schemas.openxmlformats.org/officeDocument/2006/relationships/hyperlink" Target="http://www.fstrf.ru/regions/region/showlist" TargetMode="External"/><Relationship Id="rId14" Type="http://schemas.openxmlformats.org/officeDocument/2006/relationships/hyperlink" Target="http://eias.ru/files/shablon/manual_loading_through_monitoring.pdf" TargetMode="External"/><Relationship Id="rId22"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2">
    <tabColor indexed="47"/>
  </sheetPr>
  <dimension ref="B1"/>
  <sheetViews>
    <sheetView showGridLines="0" workbookViewId="0">
      <selection sqref="A1:B2"/>
    </sheetView>
  </sheetViews>
  <sheetFormatPr defaultRowHeight="11.25" x14ac:dyDescent="0.15"/>
  <cols>
    <col min="1" max="1" width="110.7109375" customWidth="1"/>
    <col min="2" max="2" width="39.5703125" customWidth="1"/>
  </cols>
  <sheetData>
    <row r="1" spans="2:2" x14ac:dyDescent="0.15">
      <c r="B1" s="343"/>
    </row>
  </sheetData>
  <sheetProtection formatColumns="0" formatRows="0"/>
  <pageMargins left="0.7" right="0.7" top="0.75" bottom="0.75" header="0.3" footer="0.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7">
    <tabColor theme="4" tint="-0.499984740745262"/>
  </sheetPr>
  <dimension ref="A2:F36"/>
  <sheetViews>
    <sheetView showGridLines="0" topLeftCell="C1" workbookViewId="0"/>
  </sheetViews>
  <sheetFormatPr defaultRowHeight="11.25" x14ac:dyDescent="0.15"/>
  <cols>
    <col min="1" max="2" width="9.140625" style="74" hidden="1" customWidth="1"/>
    <col min="3" max="3" width="2.85546875" style="74" customWidth="1"/>
    <col min="4" max="4" width="8.140625" style="74" customWidth="1"/>
    <col min="5" max="5" width="45.7109375" style="74" customWidth="1"/>
    <col min="6" max="6" width="43.28515625" style="74" customWidth="1"/>
    <col min="7" max="16384" width="9.140625" style="74"/>
  </cols>
  <sheetData>
    <row r="2" spans="4:6" x14ac:dyDescent="0.15">
      <c r="F2" s="310" t="s">
        <v>475</v>
      </c>
    </row>
    <row r="3" spans="4:6" x14ac:dyDescent="0.15">
      <c r="F3" s="310" t="s">
        <v>476</v>
      </c>
    </row>
    <row r="4" spans="4:6" x14ac:dyDescent="0.15">
      <c r="F4" s="310" t="s">
        <v>477</v>
      </c>
    </row>
    <row r="5" spans="4:6" x14ac:dyDescent="0.15">
      <c r="F5" s="310" t="s">
        <v>478</v>
      </c>
    </row>
    <row r="6" spans="4:6" x14ac:dyDescent="0.15">
      <c r="F6" s="310" t="s">
        <v>479</v>
      </c>
    </row>
    <row r="8" spans="4:6" x14ac:dyDescent="0.15">
      <c r="D8" s="439" t="s">
        <v>480</v>
      </c>
      <c r="E8" s="439"/>
      <c r="F8" s="439"/>
    </row>
    <row r="9" spans="4:6" x14ac:dyDescent="0.15">
      <c r="D9" s="439"/>
      <c r="E9" s="439"/>
      <c r="F9" s="439"/>
    </row>
    <row r="10" spans="4:6" x14ac:dyDescent="0.15">
      <c r="D10" s="438" t="str">
        <f>IF('Общая информация (показатели)'!J12="","",'Общая информация (показатели)'!J12)</f>
        <v/>
      </c>
      <c r="E10" s="438"/>
      <c r="F10" s="438"/>
    </row>
    <row r="11" spans="4:6" x14ac:dyDescent="0.15">
      <c r="D11" s="302" t="s">
        <v>44</v>
      </c>
      <c r="E11" s="302" t="s">
        <v>449</v>
      </c>
      <c r="F11" s="311" t="s">
        <v>298</v>
      </c>
    </row>
    <row r="12" spans="4:6" ht="22.5" x14ac:dyDescent="0.15">
      <c r="D12" s="302" t="s">
        <v>45</v>
      </c>
      <c r="E12" s="315" t="s">
        <v>325</v>
      </c>
      <c r="F12" s="304" t="str">
        <f>IF(org_full="","",org_full)</f>
        <v>Общество с ограниченной ответственностью "Тюмень Водоканал"</v>
      </c>
    </row>
    <row r="13" spans="4:6" ht="22.5" x14ac:dyDescent="0.15">
      <c r="D13" s="302" t="s">
        <v>5</v>
      </c>
      <c r="E13" s="315" t="s">
        <v>450</v>
      </c>
      <c r="F13" s="304" t="str">
        <f>IF(org_dir="","",org_dir)</f>
        <v>Галиуллин Мугаммир Файзуллович</v>
      </c>
    </row>
    <row r="14" spans="4:6" ht="22.5" x14ac:dyDescent="0.15">
      <c r="D14" s="440" t="s">
        <v>6</v>
      </c>
      <c r="E14" s="315" t="s">
        <v>451</v>
      </c>
      <c r="F14" s="304" t="str">
        <f>IF(ogrn="","",ogrn)</f>
        <v>1057200947253</v>
      </c>
    </row>
    <row r="15" spans="4:6" x14ac:dyDescent="0.15">
      <c r="D15" s="442"/>
      <c r="E15" s="316" t="s">
        <v>481</v>
      </c>
      <c r="F15" s="304" t="str">
        <f>IF(data_org="","",data_org)</f>
        <v>09.12.2005</v>
      </c>
    </row>
    <row r="16" spans="4:6" ht="56.25" x14ac:dyDescent="0.15">
      <c r="D16" s="441"/>
      <c r="E16" s="316" t="s">
        <v>482</v>
      </c>
      <c r="F16" s="304" t="str">
        <f>IF('Общая информация'!$F$16="","",'Общая информация'!$F$16)</f>
        <v>ИФНС по г. Тюмени №3</v>
      </c>
    </row>
    <row r="17" spans="1:6" x14ac:dyDescent="0.15">
      <c r="D17" s="302" t="s">
        <v>7</v>
      </c>
      <c r="E17" s="315" t="s">
        <v>452</v>
      </c>
      <c r="F17" s="304" t="str">
        <f>IF(mail_post="","",mail_post)</f>
        <v>625007 г.Тюмень, ул.30 лет Победы, 31</v>
      </c>
    </row>
    <row r="18" spans="1:6" ht="22.5" x14ac:dyDescent="0.15">
      <c r="D18" s="302" t="s">
        <v>21</v>
      </c>
      <c r="E18" s="315" t="s">
        <v>393</v>
      </c>
      <c r="F18" s="304" t="str">
        <f>IF('Общая информация'!$F$18="","",'Общая информация'!$F$18)</f>
        <v>625007 г.Тюмень, ул.30 лет Победы, 31</v>
      </c>
    </row>
    <row r="19" spans="1:6" x14ac:dyDescent="0.15">
      <c r="D19" s="302" t="s">
        <v>22</v>
      </c>
      <c r="E19" s="315" t="s">
        <v>483</v>
      </c>
      <c r="F19" s="304" t="str">
        <f>IF(tel="","",tel)</f>
        <v>8 (3452) 54-09-22</v>
      </c>
    </row>
    <row r="20" spans="1:6" ht="22.5" x14ac:dyDescent="0.15">
      <c r="D20" s="302" t="s">
        <v>133</v>
      </c>
      <c r="E20" s="315" t="s">
        <v>484</v>
      </c>
      <c r="F20" s="304" t="str">
        <f>IF(url="","",url)</f>
        <v>www.vodokanal.info</v>
      </c>
    </row>
    <row r="21" spans="1:6" ht="22.5" x14ac:dyDescent="0.15">
      <c r="D21" s="302" t="s">
        <v>134</v>
      </c>
      <c r="E21" s="315" t="s">
        <v>299</v>
      </c>
      <c r="F21" s="304" t="str">
        <f>IF(email="","",email)</f>
        <v>Office_tmn@rosvodokanal.ru</v>
      </c>
    </row>
    <row r="22" spans="1:6" ht="22.5" x14ac:dyDescent="0.15">
      <c r="D22" s="440" t="s">
        <v>161</v>
      </c>
      <c r="E22" s="303" t="s">
        <v>488</v>
      </c>
      <c r="F22" s="312" t="str">
        <f>IF('Общая информация'!$F$22="","",'Общая информация'!$F$22)</f>
        <v/>
      </c>
    </row>
    <row r="23" spans="1:6" x14ac:dyDescent="0.15">
      <c r="D23" s="442"/>
      <c r="E23" s="317" t="s">
        <v>485</v>
      </c>
      <c r="F23" s="304" t="str">
        <f>IF('Общая информация'!$F$23="","",'Общая информация'!$F$23)</f>
        <v>c 08:00 до 17:00</v>
      </c>
    </row>
    <row r="24" spans="1:6" x14ac:dyDescent="0.15">
      <c r="D24" s="442"/>
      <c r="E24" s="317" t="s">
        <v>486</v>
      </c>
      <c r="F24" s="304" t="str">
        <f>IF('Общая информация'!$F$24="","",'Общая информация'!$F$24)</f>
        <v>c 08:00 до 17:00</v>
      </c>
    </row>
    <row r="25" spans="1:6" x14ac:dyDescent="0.15">
      <c r="D25" s="441"/>
      <c r="E25" s="317" t="s">
        <v>487</v>
      </c>
      <c r="F25" s="304" t="str">
        <f>IF('Общая информация'!$F$25="","",'Общая информация'!$F$25)</f>
        <v>c 08:00 до 17:00</v>
      </c>
    </row>
    <row r="26" spans="1:6" ht="45" x14ac:dyDescent="0.15">
      <c r="A26" s="74" t="s">
        <v>461</v>
      </c>
      <c r="D26" s="302" t="s">
        <v>162</v>
      </c>
      <c r="E26" s="303" t="s">
        <v>453</v>
      </c>
      <c r="F26" s="308" t="str">
        <f>'Общая информация (показатели)'!K12</f>
        <v>Горячее водоснабжение, в том числе приготовление воды на нужды горячего водоснабжения; Горячее водоснабжение, в том числе транспортировка горячей воды</v>
      </c>
    </row>
    <row r="27" spans="1:6" ht="22.5" x14ac:dyDescent="0.15">
      <c r="A27" s="74" t="s">
        <v>462</v>
      </c>
      <c r="D27" s="302" t="s">
        <v>163</v>
      </c>
      <c r="E27" s="303" t="s">
        <v>454</v>
      </c>
      <c r="F27" s="306">
        <f>'Общая информация (показатели)'!L12</f>
        <v>1.556</v>
      </c>
    </row>
    <row r="28" spans="1:6" ht="22.5" x14ac:dyDescent="0.15">
      <c r="A28" s="74" t="s">
        <v>463</v>
      </c>
      <c r="D28" s="302" t="s">
        <v>164</v>
      </c>
      <c r="E28" s="303" t="s">
        <v>455</v>
      </c>
      <c r="F28" s="306">
        <f>'Общая информация (показатели)'!M12</f>
        <v>1</v>
      </c>
    </row>
    <row r="29" spans="1:6" x14ac:dyDescent="0.15">
      <c r="A29" s="74" t="s">
        <v>464</v>
      </c>
      <c r="D29" s="440" t="s">
        <v>165</v>
      </c>
      <c r="E29" s="303" t="s">
        <v>456</v>
      </c>
      <c r="F29" s="307">
        <f>'Общая информация (показатели)'!N12</f>
        <v>0</v>
      </c>
    </row>
    <row r="30" spans="1:6" ht="22.5" x14ac:dyDescent="0.15">
      <c r="A30" s="74" t="s">
        <v>493</v>
      </c>
      <c r="D30" s="442"/>
      <c r="E30" s="317" t="s">
        <v>489</v>
      </c>
      <c r="F30" s="306">
        <f>'Общая информация (показатели)'!O12</f>
        <v>0</v>
      </c>
    </row>
    <row r="31" spans="1:6" ht="22.5" x14ac:dyDescent="0.15">
      <c r="A31" s="74" t="s">
        <v>465</v>
      </c>
      <c r="D31" s="441"/>
      <c r="E31" s="317" t="s">
        <v>490</v>
      </c>
      <c r="F31" s="306">
        <f>'Общая информация (показатели)'!Q12</f>
        <v>0</v>
      </c>
    </row>
    <row r="32" spans="1:6" x14ac:dyDescent="0.15">
      <c r="A32" s="74" t="s">
        <v>466</v>
      </c>
      <c r="D32" s="440" t="s">
        <v>166</v>
      </c>
      <c r="E32" s="303" t="s">
        <v>457</v>
      </c>
      <c r="F32" s="307">
        <f>'Общая информация (показатели)'!R12</f>
        <v>0</v>
      </c>
    </row>
    <row r="33" spans="1:6" ht="22.5" x14ac:dyDescent="0.15">
      <c r="A33" s="74" t="s">
        <v>467</v>
      </c>
      <c r="D33" s="441"/>
      <c r="E33" s="317" t="s">
        <v>491</v>
      </c>
      <c r="F33" s="306">
        <f>'Общая информация (показатели)'!S12</f>
        <v>0</v>
      </c>
    </row>
    <row r="34" spans="1:6" x14ac:dyDescent="0.15">
      <c r="A34" s="74" t="s">
        <v>468</v>
      </c>
      <c r="D34" s="440" t="s">
        <v>167</v>
      </c>
      <c r="E34" s="303" t="s">
        <v>458</v>
      </c>
      <c r="F34" s="307">
        <f>'Общая информация (показатели)'!T12</f>
        <v>0</v>
      </c>
    </row>
    <row r="35" spans="1:6" ht="22.5" x14ac:dyDescent="0.15">
      <c r="A35" s="74" t="s">
        <v>469</v>
      </c>
      <c r="D35" s="441"/>
      <c r="E35" s="317" t="s">
        <v>492</v>
      </c>
      <c r="F35" s="306">
        <f>'Общая информация (показатели)'!U12</f>
        <v>0</v>
      </c>
    </row>
    <row r="36" spans="1:6" x14ac:dyDescent="0.15">
      <c r="A36" s="74" t="s">
        <v>470</v>
      </c>
      <c r="D36" s="302" t="s">
        <v>168</v>
      </c>
      <c r="E36" s="303" t="s">
        <v>459</v>
      </c>
      <c r="F36" s="307">
        <f>'Общая информация (показатели)'!V12</f>
        <v>0</v>
      </c>
    </row>
  </sheetData>
  <sheetProtection password="FA9C" sheet="1" objects="1" scenarios="1" formatColumns="0" formatRows="0"/>
  <mergeCells count="8">
    <mergeCell ref="D32:D33"/>
    <mergeCell ref="D34:D35"/>
    <mergeCell ref="D8:F8"/>
    <mergeCell ref="D9:F9"/>
    <mergeCell ref="D10:F10"/>
    <mergeCell ref="D14:D16"/>
    <mergeCell ref="D22:D25"/>
    <mergeCell ref="D29:D3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3">
    <tabColor rgb="FFCCCCFF"/>
    <pageSetUpPr fitToPage="1"/>
  </sheetPr>
  <dimension ref="A1:N19"/>
  <sheetViews>
    <sheetView showGridLines="0" topLeftCell="C4" zoomScaleNormal="100" workbookViewId="0">
      <selection activeCell="H14" sqref="H14"/>
    </sheetView>
  </sheetViews>
  <sheetFormatPr defaultRowHeight="14.25" x14ac:dyDescent="0.15"/>
  <cols>
    <col min="1" max="1" width="9.140625" style="83" hidden="1" customWidth="1"/>
    <col min="2" max="2" width="9.140625" style="76" hidden="1" customWidth="1"/>
    <col min="3" max="3" width="3.7109375" style="85" customWidth="1"/>
    <col min="4" max="4" width="4.5703125" style="75" customWidth="1"/>
    <col min="5" max="5" width="47.42578125" style="75" customWidth="1"/>
    <col min="6" max="6" width="15.140625" style="75" customWidth="1"/>
    <col min="7" max="7" width="26.42578125" style="75" customWidth="1"/>
    <col min="8" max="8" width="29.140625" style="75" customWidth="1"/>
    <col min="9" max="12" width="16.28515625" style="75" hidden="1" customWidth="1"/>
    <col min="13" max="13" width="25.85546875" style="75" hidden="1" customWidth="1"/>
    <col min="14" max="14" width="5.7109375" style="75" customWidth="1"/>
    <col min="15" max="16384" width="9.140625" style="75"/>
  </cols>
  <sheetData>
    <row r="1" spans="1:14" hidden="1" x14ac:dyDescent="0.15"/>
    <row r="2" spans="1:14" hidden="1" x14ac:dyDescent="0.15"/>
    <row r="3" spans="1:14" hidden="1" x14ac:dyDescent="0.15"/>
    <row r="4" spans="1:14" ht="3" customHeight="1" x14ac:dyDescent="0.15"/>
    <row r="5" spans="1:14" s="54" customFormat="1" ht="15.75" customHeight="1" x14ac:dyDescent="0.15">
      <c r="A5" s="82"/>
      <c r="C5" s="86"/>
      <c r="D5" s="381" t="s">
        <v>443</v>
      </c>
      <c r="E5" s="381"/>
      <c r="F5" s="381"/>
      <c r="G5" s="381"/>
      <c r="H5" s="81"/>
      <c r="I5" s="81"/>
      <c r="J5" s="81"/>
      <c r="K5" s="81"/>
      <c r="L5" s="81"/>
      <c r="M5" s="80"/>
    </row>
    <row r="6" spans="1:14" s="54" customFormat="1" ht="23.1" customHeight="1" x14ac:dyDescent="0.15">
      <c r="A6" s="82"/>
      <c r="C6" s="86"/>
      <c r="D6" s="382" t="str">
        <f>IF(org=0,"Не определено",org)</f>
        <v>ООО "Тюмень Водоканал"</v>
      </c>
      <c r="E6" s="382"/>
      <c r="F6" s="382"/>
      <c r="G6" s="382"/>
      <c r="H6" s="249"/>
      <c r="I6" s="249"/>
      <c r="J6" s="249"/>
      <c r="K6" s="249"/>
      <c r="L6" s="249"/>
      <c r="M6" s="81"/>
    </row>
    <row r="7" spans="1:14" ht="3" customHeight="1" x14ac:dyDescent="0.15">
      <c r="D7" s="79"/>
      <c r="E7" s="79"/>
      <c r="F7" s="79"/>
      <c r="G7" s="79"/>
      <c r="H7" s="79"/>
      <c r="L7" s="79"/>
      <c r="M7" s="79"/>
    </row>
    <row r="8" spans="1:14" s="77" customFormat="1" hidden="1" x14ac:dyDescent="0.15">
      <c r="A8" s="83"/>
      <c r="B8" s="76"/>
      <c r="C8" s="85"/>
      <c r="D8" s="103"/>
      <c r="E8" s="103"/>
      <c r="F8" s="103"/>
      <c r="G8" s="103"/>
      <c r="H8" s="103"/>
      <c r="L8" s="103"/>
      <c r="M8" s="103"/>
      <c r="N8" s="78"/>
    </row>
    <row r="9" spans="1:14" s="77" customFormat="1" x14ac:dyDescent="0.15">
      <c r="A9" s="83"/>
      <c r="B9" s="76"/>
      <c r="C9" s="85"/>
      <c r="D9" s="446" t="s">
        <v>44</v>
      </c>
      <c r="E9" s="446" t="s">
        <v>131</v>
      </c>
      <c r="F9" s="448"/>
      <c r="G9" s="448"/>
      <c r="H9" s="448"/>
      <c r="I9" s="449" t="s">
        <v>408</v>
      </c>
      <c r="J9" s="449"/>
      <c r="K9" s="449"/>
      <c r="L9" s="449"/>
      <c r="M9" s="449"/>
      <c r="N9" s="78"/>
    </row>
    <row r="10" spans="1:14" ht="47.25" thickBot="1" x14ac:dyDescent="0.2">
      <c r="D10" s="447"/>
      <c r="E10" s="447"/>
      <c r="F10" s="248" t="s">
        <v>505</v>
      </c>
      <c r="G10" s="248" t="s">
        <v>508</v>
      </c>
      <c r="H10" s="248" t="s">
        <v>506</v>
      </c>
      <c r="I10" s="248" t="s">
        <v>405</v>
      </c>
      <c r="J10" s="248" t="s">
        <v>406</v>
      </c>
      <c r="K10" s="248" t="s">
        <v>407</v>
      </c>
      <c r="L10" s="248" t="s">
        <v>553</v>
      </c>
      <c r="M10" s="248" t="s">
        <v>507</v>
      </c>
    </row>
    <row r="11" spans="1:14" ht="15" customHeight="1" thickTop="1" x14ac:dyDescent="0.15">
      <c r="D11" s="64" t="s">
        <v>45</v>
      </c>
      <c r="E11" s="64" t="s">
        <v>5</v>
      </c>
      <c r="F11" s="64" t="s">
        <v>6</v>
      </c>
      <c r="G11" s="64" t="s">
        <v>7</v>
      </c>
      <c r="H11" s="64" t="s">
        <v>21</v>
      </c>
      <c r="I11" s="64" t="s">
        <v>22</v>
      </c>
      <c r="J11" s="64" t="s">
        <v>133</v>
      </c>
      <c r="K11" s="64" t="s">
        <v>134</v>
      </c>
      <c r="L11" s="64" t="s">
        <v>161</v>
      </c>
      <c r="M11" s="64" t="s">
        <v>162</v>
      </c>
    </row>
    <row r="12" spans="1:14" customFormat="1" ht="27.75" hidden="1" customHeight="1" x14ac:dyDescent="0.15">
      <c r="A12" s="443" t="s">
        <v>45</v>
      </c>
      <c r="B12" s="74"/>
      <c r="C12" s="87"/>
      <c r="D12" s="104"/>
      <c r="E12" s="444"/>
      <c r="F12" s="445"/>
      <c r="G12" s="445"/>
      <c r="H12" s="445"/>
      <c r="I12" s="445"/>
      <c r="J12" s="445"/>
      <c r="K12" s="445"/>
      <c r="L12" s="445"/>
      <c r="M12" s="445"/>
      <c r="N12" s="1"/>
    </row>
    <row r="13" spans="1:14" customFormat="1" ht="56.25" x14ac:dyDescent="0.15">
      <c r="A13" s="443"/>
      <c r="B13" s="74"/>
      <c r="C13" s="87"/>
      <c r="D13" s="247">
        <v>1</v>
      </c>
      <c r="E13" s="331" t="s">
        <v>550</v>
      </c>
      <c r="F13" s="147" t="s">
        <v>1259</v>
      </c>
      <c r="G13" s="272" t="s">
        <v>1224</v>
      </c>
      <c r="H13" s="272" t="s">
        <v>1264</v>
      </c>
      <c r="I13" s="274"/>
      <c r="J13" s="274"/>
      <c r="K13" s="274"/>
      <c r="L13" s="274"/>
      <c r="M13" s="104"/>
      <c r="N13" s="1"/>
    </row>
    <row r="14" spans="1:14" ht="15" customHeight="1" x14ac:dyDescent="0.15">
      <c r="A14" s="75"/>
      <c r="B14" s="75"/>
      <c r="C14" s="75"/>
      <c r="D14" s="144"/>
      <c r="E14" s="145"/>
      <c r="F14" s="145"/>
      <c r="G14" s="145"/>
      <c r="H14" s="145"/>
      <c r="I14" s="146"/>
      <c r="J14" s="146"/>
      <c r="K14" s="146"/>
      <c r="L14" s="146"/>
      <c r="M14" s="146"/>
      <c r="N14" s="2"/>
    </row>
    <row r="15" spans="1:14" ht="18.75" customHeight="1" x14ac:dyDescent="0.15">
      <c r="A15" s="75"/>
      <c r="B15" s="75"/>
      <c r="C15" s="75"/>
    </row>
    <row r="16" spans="1:14" ht="42" customHeight="1" x14ac:dyDescent="0.15">
      <c r="C16" s="285" t="s">
        <v>164</v>
      </c>
      <c r="D16" s="450" t="s">
        <v>440</v>
      </c>
      <c r="E16" s="450"/>
      <c r="F16" s="450"/>
      <c r="G16" s="450"/>
      <c r="H16" s="450"/>
      <c r="I16" s="450"/>
    </row>
    <row r="17" spans="3:9" ht="11.25" customHeight="1" x14ac:dyDescent="0.15">
      <c r="C17" s="285" t="s">
        <v>165</v>
      </c>
      <c r="D17" s="451" t="s">
        <v>441</v>
      </c>
      <c r="E17" s="452"/>
      <c r="F17" s="452"/>
      <c r="G17" s="452"/>
      <c r="H17" s="452"/>
      <c r="I17" s="452"/>
    </row>
    <row r="18" spans="3:9" ht="11.25" customHeight="1" x14ac:dyDescent="0.15">
      <c r="C18" s="285" t="s">
        <v>166</v>
      </c>
      <c r="D18" s="453" t="s">
        <v>442</v>
      </c>
      <c r="E18" s="454"/>
      <c r="F18" s="454"/>
      <c r="G18" s="454"/>
      <c r="H18" s="454"/>
      <c r="I18" s="454"/>
    </row>
    <row r="19" spans="3:9" ht="11.25" customHeight="1" x14ac:dyDescent="0.15">
      <c r="C19" s="286" t="s">
        <v>167</v>
      </c>
      <c r="D19" s="453" t="s">
        <v>530</v>
      </c>
      <c r="E19" s="454"/>
      <c r="F19" s="454"/>
      <c r="G19" s="454"/>
      <c r="H19" s="454"/>
      <c r="I19" s="454"/>
    </row>
  </sheetData>
  <sheetProtection password="FA9C" sheet="1" objects="1" scenarios="1" formatColumns="0" formatRows="0"/>
  <mergeCells count="12">
    <mergeCell ref="D16:I16"/>
    <mergeCell ref="D17:I17"/>
    <mergeCell ref="D18:I18"/>
    <mergeCell ref="D19:I19"/>
    <mergeCell ref="D5:G5"/>
    <mergeCell ref="D6:G6"/>
    <mergeCell ref="A12:A13"/>
    <mergeCell ref="E12:M12"/>
    <mergeCell ref="D9:D10"/>
    <mergeCell ref="E9:E10"/>
    <mergeCell ref="F9:H9"/>
    <mergeCell ref="I9:M9"/>
  </mergeCells>
  <phoneticPr fontId="8" type="noConversion"/>
  <dataValidations count="4">
    <dataValidation type="textLength" operator="lessThanOrEqual" allowBlank="1" showInputMessage="1" showErrorMessage="1" errorTitle="Ошибка" error="Допускается ввод не более 900 символов!" sqref="I13:J13">
      <formula1>900</formula1>
    </dataValidation>
    <dataValidation type="textLength" operator="lessThanOrEqual" allowBlank="1" showInputMessage="1" showErrorMessage="1" errorTitle="Ошибка" error="Допускается ввод не более 900 символов!" prompt="Введите гиперссылку в ячейку! _x000a_Для редактирования указанной гиперссылки или перехода по ней выполните двойной щелчок левой клавиши мыши по ячейке." sqref="G13">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K13:L13 F13"/>
    <dataValidation type="textLength" operator="lessThanOrEqual" allowBlank="1" showInputMessage="1" showErrorMessage="1" errorTitle="Ошибка" error="Допускается ввод не более 900 символов!" prompt="Введите гиперссылку в ячейку! _x000a_Кликните, чтобы перейти по гиперссылке или отредактировать ее" sqref="H13 M13">
      <formula1>900</formula1>
    </dataValidation>
  </dataValidations>
  <hyperlinks>
    <hyperlink ref="G13" location="'Уведомление'!$G$13" tooltip="Кликните, чтобы перейти по гиперссылке или отредактировать ее" display="www.vodokanal.info"/>
    <hyperlink ref="H13" location="'Уведомление'!$H$13" tooltip="Кликните, чтобы перейти по гиперссылке или отредактировать ее" display="https://tariff.eias.ru/disclo/get_file?p_guid=53b7a937-66df-49d2-8502-7b5ed8d39749"/>
  </hyperlinks>
  <printOptions horizontalCentered="1"/>
  <pageMargins left="0.24000000000000002" right="0.24000000000000002" top="0.24000000000000002" bottom="0.24000000000000002" header="0.24000000000000002" footer="0.24000000000000002"/>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
    <tabColor indexed="31"/>
    <pageSetUpPr fitToPage="1"/>
  </sheetPr>
  <dimension ref="A1:I16"/>
  <sheetViews>
    <sheetView showGridLines="0" topLeftCell="C6" zoomScaleNormal="100" workbookViewId="0">
      <selection activeCell="I20" sqref="I20"/>
    </sheetView>
  </sheetViews>
  <sheetFormatPr defaultRowHeight="14.25" x14ac:dyDescent="0.15"/>
  <cols>
    <col min="1" max="2" width="9.140625" style="15" hidden="1" customWidth="1"/>
    <col min="3" max="3" width="3.7109375" style="90" bestFit="1" customWidth="1"/>
    <col min="4" max="4" width="6.28515625" style="15" bestFit="1" customWidth="1"/>
    <col min="5" max="5" width="94.85546875" style="15" customWidth="1"/>
    <col min="6" max="16384" width="9.140625" style="15"/>
  </cols>
  <sheetData>
    <row r="1" spans="3:9" hidden="1" x14ac:dyDescent="0.15"/>
    <row r="2" spans="3:9" hidden="1" x14ac:dyDescent="0.15"/>
    <row r="3" spans="3:9" hidden="1" x14ac:dyDescent="0.15"/>
    <row r="4" spans="3:9" hidden="1" x14ac:dyDescent="0.15"/>
    <row r="5" spans="3:9" hidden="1" x14ac:dyDescent="0.15"/>
    <row r="6" spans="3:9" ht="3" customHeight="1" x14ac:dyDescent="0.15">
      <c r="C6" s="91"/>
      <c r="D6" s="16"/>
      <c r="E6" s="16"/>
    </row>
    <row r="7" spans="3:9" x14ac:dyDescent="0.15">
      <c r="C7" s="91"/>
      <c r="D7" s="381" t="s">
        <v>445</v>
      </c>
      <c r="E7" s="381"/>
    </row>
    <row r="8" spans="3:9" ht="24" customHeight="1" x14ac:dyDescent="0.15">
      <c r="C8" s="91"/>
      <c r="D8" s="382" t="str">
        <f>IF(org=0,"Не определено",org)</f>
        <v>ООО "Тюмень Водоканал"</v>
      </c>
      <c r="E8" s="382"/>
    </row>
    <row r="9" spans="3:9" ht="3" customHeight="1" x14ac:dyDescent="0.15">
      <c r="C9" s="91"/>
      <c r="D9" s="16"/>
      <c r="E9" s="16"/>
    </row>
    <row r="10" spans="3:9" ht="15.95" customHeight="1" thickBot="1" x14ac:dyDescent="0.2">
      <c r="C10" s="91"/>
      <c r="D10" s="153" t="s">
        <v>44</v>
      </c>
      <c r="E10" s="255" t="s">
        <v>298</v>
      </c>
    </row>
    <row r="11" spans="3:9" ht="15" thickTop="1" x14ac:dyDescent="0.15">
      <c r="C11" s="91"/>
      <c r="D11" s="64" t="s">
        <v>45</v>
      </c>
      <c r="E11" s="64" t="s">
        <v>5</v>
      </c>
    </row>
    <row r="12" spans="3:9" ht="15" hidden="1" customHeight="1" x14ac:dyDescent="0.15">
      <c r="C12" s="91"/>
      <c r="D12" s="108">
        <v>0</v>
      </c>
      <c r="E12" s="109"/>
    </row>
    <row r="13" spans="3:9" ht="23.25" customHeight="1" x14ac:dyDescent="0.15">
      <c r="C13" s="250"/>
      <c r="D13" s="253">
        <v>1</v>
      </c>
      <c r="E13" s="336" t="s">
        <v>1261</v>
      </c>
    </row>
    <row r="14" spans="3:9" ht="12" customHeight="1" x14ac:dyDescent="0.15">
      <c r="C14" s="91"/>
      <c r="D14" s="251"/>
      <c r="E14" s="252" t="s">
        <v>129</v>
      </c>
    </row>
    <row r="16" spans="3:9" ht="22.5" customHeight="1" x14ac:dyDescent="0.15">
      <c r="C16" s="285" t="s">
        <v>168</v>
      </c>
      <c r="D16" s="455" t="s">
        <v>444</v>
      </c>
      <c r="E16" s="455"/>
      <c r="F16" s="288"/>
      <c r="G16" s="288"/>
      <c r="H16" s="288"/>
      <c r="I16" s="288"/>
    </row>
  </sheetData>
  <sheetProtection password="FA9C" sheet="1" scenarios="1" formatColumns="0" formatRows="0"/>
  <mergeCells count="3">
    <mergeCell ref="D7:E7"/>
    <mergeCell ref="D8:E8"/>
    <mergeCell ref="D16:E16"/>
  </mergeCells>
  <dataValidations count="1">
    <dataValidation type="textLength" operator="lessThanOrEqual" allowBlank="1" showInputMessage="1" showErrorMessage="1" errorTitle="Ошибка" error="Допускается ввод не более 900 символов!" sqref="E12:E13">
      <formula1>900</formula1>
    </dataValidation>
  </dataValidation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enableFormatConditionsCalculation="0">
    <tabColor indexed="31"/>
    <pageSetUpPr fitToPage="1"/>
  </sheetPr>
  <dimension ref="A1:E13"/>
  <sheetViews>
    <sheetView showGridLines="0" topLeftCell="C6" zoomScaleNormal="100" workbookViewId="0"/>
  </sheetViews>
  <sheetFormatPr defaultRowHeight="14.25" x14ac:dyDescent="0.15"/>
  <cols>
    <col min="1" max="2" width="9.140625" style="15" hidden="1" customWidth="1"/>
    <col min="3" max="3" width="3.7109375" style="90" bestFit="1" customWidth="1"/>
    <col min="4" max="4" width="6.28515625" style="15" bestFit="1" customWidth="1"/>
    <col min="5" max="5" width="94.85546875" style="15" customWidth="1"/>
    <col min="6" max="16384" width="9.140625" style="15"/>
  </cols>
  <sheetData>
    <row r="1" spans="3:5" hidden="1" x14ac:dyDescent="0.15"/>
    <row r="2" spans="3:5" hidden="1" x14ac:dyDescent="0.15"/>
    <row r="3" spans="3:5" hidden="1" x14ac:dyDescent="0.15"/>
    <row r="4" spans="3:5" hidden="1" x14ac:dyDescent="0.15"/>
    <row r="5" spans="3:5" hidden="1" x14ac:dyDescent="0.15"/>
    <row r="6" spans="3:5" ht="3" customHeight="1" x14ac:dyDescent="0.15">
      <c r="C6" s="91"/>
      <c r="D6" s="16"/>
      <c r="E6" s="16"/>
    </row>
    <row r="7" spans="3:5" x14ac:dyDescent="0.15">
      <c r="C7" s="91"/>
      <c r="D7" s="381" t="s">
        <v>12</v>
      </c>
      <c r="E7" s="381"/>
    </row>
    <row r="8" spans="3:5" ht="24" customHeight="1" x14ac:dyDescent="0.15">
      <c r="C8" s="91"/>
      <c r="D8" s="382" t="str">
        <f>IF(org=0,"Не определено",org)</f>
        <v>ООО "Тюмень Водоканал"</v>
      </c>
      <c r="E8" s="382"/>
    </row>
    <row r="9" spans="3:5" ht="3" customHeight="1" x14ac:dyDescent="0.15">
      <c r="C9" s="91"/>
      <c r="D9" s="16"/>
      <c r="E9" s="16"/>
    </row>
    <row r="10" spans="3:5" ht="15.95" customHeight="1" thickBot="1" x14ac:dyDescent="0.2">
      <c r="C10" s="91"/>
      <c r="D10" s="153" t="s">
        <v>44</v>
      </c>
      <c r="E10" s="154" t="s">
        <v>128</v>
      </c>
    </row>
    <row r="11" spans="3:5" ht="15" thickTop="1" x14ac:dyDescent="0.15">
      <c r="C11" s="91"/>
      <c r="D11" s="64" t="s">
        <v>45</v>
      </c>
      <c r="E11" s="64" t="s">
        <v>5</v>
      </c>
    </row>
    <row r="12" spans="3:5" ht="15" hidden="1" customHeight="1" x14ac:dyDescent="0.15">
      <c r="C12" s="91"/>
      <c r="D12" s="108">
        <v>0</v>
      </c>
      <c r="E12" s="109"/>
    </row>
    <row r="13" spans="3:5" ht="12" customHeight="1" x14ac:dyDescent="0.15">
      <c r="C13" s="91"/>
      <c r="D13" s="151"/>
      <c r="E13" s="152" t="s">
        <v>129</v>
      </c>
    </row>
  </sheetData>
  <sheetProtection password="FA9C" sheet="1" scenarios="1" formatColumns="0" formatRows="0"/>
  <mergeCells count="2">
    <mergeCell ref="D7:E7"/>
    <mergeCell ref="D8:E8"/>
  </mergeCells>
  <phoneticPr fontId="9" type="noConversion"/>
  <dataValidations count="1">
    <dataValidation type="textLength" operator="lessThanOrEqual" allowBlank="1" showInputMessage="1" showErrorMessage="1" errorTitle="Ошибка" error="Допускается ввод не более 900 символов!" sqref="E12">
      <formula1>900</formula1>
    </dataValidation>
  </dataValidations>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enableFormatConditionsCalculation="0">
    <tabColor indexed="31"/>
  </sheetPr>
  <dimension ref="B2:D5"/>
  <sheetViews>
    <sheetView showGridLines="0" zoomScaleNormal="100" workbookViewId="0"/>
  </sheetViews>
  <sheetFormatPr defaultRowHeight="11.25" x14ac:dyDescent="0.15"/>
  <cols>
    <col min="1" max="1" width="4.7109375" style="17" customWidth="1"/>
    <col min="2" max="2" width="36.7109375" style="17" customWidth="1"/>
    <col min="3" max="3" width="103.28515625" style="17" customWidth="1"/>
    <col min="4" max="4" width="17.7109375" style="17" customWidth="1"/>
    <col min="5" max="16384" width="9.140625" style="17"/>
  </cols>
  <sheetData>
    <row r="2" spans="2:4" ht="20.100000000000001" customHeight="1" x14ac:dyDescent="0.15">
      <c r="B2" s="456" t="s">
        <v>13</v>
      </c>
      <c r="C2" s="456"/>
      <c r="D2" s="456"/>
    </row>
    <row r="4" spans="2:4" ht="21.75" customHeight="1" thickBot="1" x14ac:dyDescent="0.2">
      <c r="B4" s="51" t="s">
        <v>42</v>
      </c>
      <c r="C4" s="51" t="s">
        <v>43</v>
      </c>
      <c r="D4" s="51" t="s">
        <v>25</v>
      </c>
    </row>
    <row r="5" spans="2:4" ht="12" thickTop="1" x14ac:dyDescent="0.15"/>
  </sheetData>
  <sheetProtection password="FA9C" sheet="1" objects="1" scenarios="1" formatColumns="0" formatRows="0" autoFilter="0"/>
  <autoFilter ref="B4:D4"/>
  <mergeCells count="1">
    <mergeCell ref="B2:D2"/>
  </mergeCells>
  <phoneticPr fontId="9" type="noConversion"/>
  <pageMargins left="0.75" right="0.75" top="1" bottom="1" header="0.5" footer="0.5"/>
  <pageSetup paperSize="9" orientation="portrait" verticalDpi="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VT">
    <tabColor indexed="47"/>
  </sheetPr>
  <dimension ref="A1"/>
  <sheetViews>
    <sheetView showGridLines="0" zoomScaleNormal="100" workbookViewId="0"/>
  </sheetViews>
  <sheetFormatPr defaultRowHeight="11.25" x14ac:dyDescent="0.15"/>
  <cols>
    <col min="1" max="1" width="9.140625" style="320"/>
    <col min="2" max="2" width="65.28515625" style="320" customWidth="1"/>
    <col min="3" max="3" width="41" style="320" customWidth="1"/>
    <col min="4" max="16384" width="9.140625" style="320"/>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VED">
    <tabColor indexed="47"/>
  </sheetPr>
  <dimension ref="A1:B4"/>
  <sheetViews>
    <sheetView showGridLines="0" zoomScaleNormal="100" workbookViewId="0"/>
  </sheetViews>
  <sheetFormatPr defaultRowHeight="11.25" x14ac:dyDescent="0.15"/>
  <cols>
    <col min="1" max="1" width="9.140625" style="320"/>
    <col min="2" max="2" width="65.28515625" style="320" customWidth="1"/>
    <col min="3" max="3" width="41" style="320" customWidth="1"/>
    <col min="4" max="16384" width="9.140625" style="320"/>
  </cols>
  <sheetData>
    <row r="1" spans="1:2" x14ac:dyDescent="0.15">
      <c r="A1" s="320" t="s">
        <v>499</v>
      </c>
      <c r="B1" s="320" t="s">
        <v>500</v>
      </c>
    </row>
    <row r="2" spans="1:2" x14ac:dyDescent="0.15">
      <c r="A2" s="320">
        <v>64235592</v>
      </c>
      <c r="B2" s="320" t="s">
        <v>1219</v>
      </c>
    </row>
    <row r="3" spans="1:2" x14ac:dyDescent="0.15">
      <c r="A3" s="320">
        <v>64235593</v>
      </c>
      <c r="B3" s="320" t="s">
        <v>1220</v>
      </c>
    </row>
    <row r="4" spans="1:2" x14ac:dyDescent="0.15">
      <c r="A4" s="320">
        <v>64235594</v>
      </c>
      <c r="B4" s="320" t="s">
        <v>551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Obj">
    <tabColor indexed="47"/>
  </sheetPr>
  <dimension ref="A1"/>
  <sheetViews>
    <sheetView showGridLines="0" workbookViewId="0"/>
  </sheetViews>
  <sheetFormatPr defaultRowHeight="12.75" x14ac:dyDescent="0.2"/>
  <cols>
    <col min="1" max="16384" width="9.140625" style="294"/>
  </cols>
  <sheetData/>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Prov">
    <tabColor indexed="47"/>
  </sheetPr>
  <dimension ref="A1"/>
  <sheetViews>
    <sheetView showGridLines="0" zoomScaleNormal="100" workbookViewId="0"/>
  </sheetViews>
  <sheetFormatPr defaultRowHeight="12.75" x14ac:dyDescent="0.2"/>
  <cols>
    <col min="1" max="16384" width="9.140625" style="174"/>
  </cols>
  <sheetData/>
  <sheetProtection formatColumns="0" formatRows="0"/>
  <pageMargins left="0.75" right="0.75" top="1" bottom="1" header="0.5" footer="0.5"/>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llSheetsInThisWorkbook" enableFormatConditionsCalculation="0">
    <tabColor indexed="47"/>
  </sheetPr>
  <dimension ref="A1:B339"/>
  <sheetViews>
    <sheetView showGridLines="0" zoomScaleNormal="100" workbookViewId="0"/>
  </sheetViews>
  <sheetFormatPr defaultRowHeight="11.25" x14ac:dyDescent="0.15"/>
  <cols>
    <col min="1" max="1" width="36.28515625" style="4" customWidth="1"/>
    <col min="2" max="2" width="21.140625" style="4" bestFit="1" customWidth="1"/>
    <col min="3" max="16384" width="9.140625" style="3"/>
  </cols>
  <sheetData>
    <row r="1" spans="1:2" x14ac:dyDescent="0.15">
      <c r="A1" s="5" t="s">
        <v>14</v>
      </c>
      <c r="B1" s="5" t="s">
        <v>15</v>
      </c>
    </row>
    <row r="2" spans="1:2" x14ac:dyDescent="0.15">
      <c r="A2" t="s">
        <v>16</v>
      </c>
      <c r="B2" t="s">
        <v>472</v>
      </c>
    </row>
    <row r="3" spans="1:2" x14ac:dyDescent="0.15">
      <c r="A3" t="s">
        <v>233</v>
      </c>
      <c r="B3" t="s">
        <v>537</v>
      </c>
    </row>
    <row r="4" spans="1:2" x14ac:dyDescent="0.15">
      <c r="A4" t="s">
        <v>17</v>
      </c>
      <c r="B4" t="s">
        <v>538</v>
      </c>
    </row>
    <row r="5" spans="1:2" x14ac:dyDescent="0.15">
      <c r="A5" t="s">
        <v>436</v>
      </c>
      <c r="B5" t="s">
        <v>474</v>
      </c>
    </row>
    <row r="6" spans="1:2" x14ac:dyDescent="0.15">
      <c r="A6" t="s">
        <v>414</v>
      </c>
      <c r="B6" t="s">
        <v>245</v>
      </c>
    </row>
    <row r="7" spans="1:2" x14ac:dyDescent="0.15">
      <c r="A7" t="s">
        <v>473</v>
      </c>
      <c r="B7" t="s">
        <v>235</v>
      </c>
    </row>
    <row r="8" spans="1:2" x14ac:dyDescent="0.15">
      <c r="A8" t="s">
        <v>498</v>
      </c>
      <c r="B8" t="s">
        <v>236</v>
      </c>
    </row>
    <row r="9" spans="1:2" x14ac:dyDescent="0.15">
      <c r="A9" t="s">
        <v>552</v>
      </c>
      <c r="B9" t="s">
        <v>237</v>
      </c>
    </row>
    <row r="10" spans="1:2" x14ac:dyDescent="0.15">
      <c r="A10" t="s">
        <v>409</v>
      </c>
      <c r="B10" t="s">
        <v>238</v>
      </c>
    </row>
    <row r="11" spans="1:2" x14ac:dyDescent="0.15">
      <c r="A11" t="s">
        <v>412</v>
      </c>
      <c r="B11" t="s">
        <v>239</v>
      </c>
    </row>
    <row r="12" spans="1:2" x14ac:dyDescent="0.15">
      <c r="A12" t="s">
        <v>12</v>
      </c>
      <c r="B12" t="s">
        <v>240</v>
      </c>
    </row>
    <row r="13" spans="1:2" x14ac:dyDescent="0.15">
      <c r="A13" t="s">
        <v>234</v>
      </c>
      <c r="B13" t="s">
        <v>241</v>
      </c>
    </row>
    <row r="14" spans="1:2" x14ac:dyDescent="0.15">
      <c r="A14"/>
      <c r="B14" t="s">
        <v>242</v>
      </c>
    </row>
    <row r="15" spans="1:2" x14ac:dyDescent="0.15">
      <c r="A15"/>
      <c r="B15" t="s">
        <v>243</v>
      </c>
    </row>
    <row r="16" spans="1:2" x14ac:dyDescent="0.15">
      <c r="A16"/>
      <c r="B16" t="s">
        <v>244</v>
      </c>
    </row>
    <row r="17" spans="1:2" x14ac:dyDescent="0.15">
      <c r="A17"/>
      <c r="B17" t="s">
        <v>246</v>
      </c>
    </row>
    <row r="18" spans="1:2" x14ac:dyDescent="0.15">
      <c r="A18"/>
      <c r="B18" t="s">
        <v>247</v>
      </c>
    </row>
    <row r="19" spans="1:2" x14ac:dyDescent="0.15">
      <c r="A19"/>
      <c r="B19" t="s">
        <v>248</v>
      </c>
    </row>
    <row r="20" spans="1:2" x14ac:dyDescent="0.15">
      <c r="A20"/>
      <c r="B20" t="s">
        <v>249</v>
      </c>
    </row>
    <row r="21" spans="1:2" x14ac:dyDescent="0.15">
      <c r="A21"/>
      <c r="B21" t="s">
        <v>250</v>
      </c>
    </row>
    <row r="22" spans="1:2" x14ac:dyDescent="0.15">
      <c r="A22"/>
      <c r="B22" t="s">
        <v>251</v>
      </c>
    </row>
    <row r="23" spans="1:2" x14ac:dyDescent="0.15">
      <c r="A23"/>
      <c r="B23" t="s">
        <v>413</v>
      </c>
    </row>
    <row r="24" spans="1:2" x14ac:dyDescent="0.15">
      <c r="A24"/>
      <c r="B24" t="s">
        <v>410</v>
      </c>
    </row>
    <row r="25" spans="1:2" x14ac:dyDescent="0.15">
      <c r="A25"/>
      <c r="B25" t="s">
        <v>252</v>
      </c>
    </row>
    <row r="26" spans="1:2" x14ac:dyDescent="0.15">
      <c r="A26"/>
      <c r="B26" t="s">
        <v>253</v>
      </c>
    </row>
    <row r="27" spans="1:2" x14ac:dyDescent="0.15">
      <c r="A27"/>
      <c r="B27" t="s">
        <v>254</v>
      </c>
    </row>
    <row r="28" spans="1:2" x14ac:dyDescent="0.15">
      <c r="A28"/>
      <c r="B28" t="s">
        <v>255</v>
      </c>
    </row>
    <row r="29" spans="1:2" x14ac:dyDescent="0.15">
      <c r="A29"/>
      <c r="B29" t="s">
        <v>256</v>
      </c>
    </row>
    <row r="30" spans="1:2" x14ac:dyDescent="0.15">
      <c r="A30"/>
      <c r="B30" t="s">
        <v>257</v>
      </c>
    </row>
    <row r="31" spans="1:2" x14ac:dyDescent="0.15">
      <c r="A31"/>
      <c r="B31" t="s">
        <v>258</v>
      </c>
    </row>
    <row r="32" spans="1:2" x14ac:dyDescent="0.15">
      <c r="A32"/>
      <c r="B32"/>
    </row>
    <row r="33" spans="1:2" x14ac:dyDescent="0.15">
      <c r="A33"/>
      <c r="B33"/>
    </row>
    <row r="34" spans="1:2" x14ac:dyDescent="0.15">
      <c r="A34"/>
      <c r="B34"/>
    </row>
    <row r="35" spans="1:2" x14ac:dyDescent="0.15">
      <c r="A35"/>
      <c r="B35"/>
    </row>
    <row r="36" spans="1:2" x14ac:dyDescent="0.15">
      <c r="A36"/>
      <c r="B36"/>
    </row>
    <row r="37" spans="1:2" x14ac:dyDescent="0.15">
      <c r="A37"/>
      <c r="B37"/>
    </row>
    <row r="38" spans="1:2" x14ac:dyDescent="0.15">
      <c r="A38"/>
      <c r="B38"/>
    </row>
    <row r="39" spans="1:2" x14ac:dyDescent="0.15">
      <c r="A39"/>
      <c r="B39"/>
    </row>
    <row r="40" spans="1:2" x14ac:dyDescent="0.15">
      <c r="A40"/>
      <c r="B40"/>
    </row>
    <row r="41" spans="1:2" x14ac:dyDescent="0.15">
      <c r="A41"/>
      <c r="B41"/>
    </row>
    <row r="42" spans="1:2" x14ac:dyDescent="0.15">
      <c r="A42"/>
      <c r="B42"/>
    </row>
    <row r="43" spans="1:2" x14ac:dyDescent="0.15">
      <c r="A43"/>
      <c r="B43"/>
    </row>
    <row r="44" spans="1:2" x14ac:dyDescent="0.15">
      <c r="A44"/>
      <c r="B44"/>
    </row>
    <row r="45" spans="1:2" x14ac:dyDescent="0.15">
      <c r="A45"/>
      <c r="B45"/>
    </row>
    <row r="46" spans="1:2" x14ac:dyDescent="0.15">
      <c r="A46"/>
      <c r="B46"/>
    </row>
    <row r="47" spans="1:2" x14ac:dyDescent="0.15">
      <c r="A47"/>
      <c r="B47"/>
    </row>
    <row r="48" spans="1:2" x14ac:dyDescent="0.15">
      <c r="A48"/>
      <c r="B48"/>
    </row>
    <row r="49" spans="1:2" x14ac:dyDescent="0.15">
      <c r="A49"/>
      <c r="B49"/>
    </row>
    <row r="50" spans="1:2" x14ac:dyDescent="0.15">
      <c r="A50"/>
      <c r="B50"/>
    </row>
    <row r="51" spans="1:2" x14ac:dyDescent="0.15">
      <c r="A51"/>
      <c r="B51"/>
    </row>
    <row r="52" spans="1:2" x14ac:dyDescent="0.15">
      <c r="A52"/>
      <c r="B52"/>
    </row>
    <row r="53" spans="1:2" x14ac:dyDescent="0.15">
      <c r="A53"/>
      <c r="B53"/>
    </row>
    <row r="54" spans="1:2" x14ac:dyDescent="0.15">
      <c r="A54"/>
      <c r="B54"/>
    </row>
    <row r="55" spans="1:2" x14ac:dyDescent="0.15">
      <c r="A55"/>
      <c r="B55"/>
    </row>
    <row r="56" spans="1:2" x14ac:dyDescent="0.15">
      <c r="A56"/>
      <c r="B56"/>
    </row>
    <row r="57" spans="1:2" x14ac:dyDescent="0.15">
      <c r="A57"/>
      <c r="B57"/>
    </row>
    <row r="58" spans="1:2" x14ac:dyDescent="0.15">
      <c r="A58"/>
      <c r="B58"/>
    </row>
    <row r="59" spans="1:2" x14ac:dyDescent="0.15">
      <c r="A59"/>
      <c r="B59"/>
    </row>
    <row r="60" spans="1:2" x14ac:dyDescent="0.15">
      <c r="A60"/>
      <c r="B60"/>
    </row>
    <row r="61" spans="1:2" x14ac:dyDescent="0.15">
      <c r="A61"/>
      <c r="B61"/>
    </row>
    <row r="62" spans="1:2" x14ac:dyDescent="0.15">
      <c r="A62"/>
      <c r="B62"/>
    </row>
    <row r="63" spans="1:2" x14ac:dyDescent="0.15">
      <c r="A63"/>
      <c r="B63"/>
    </row>
    <row r="64" spans="1:2" x14ac:dyDescent="0.15">
      <c r="A64"/>
      <c r="B64"/>
    </row>
    <row r="65" spans="1:2" x14ac:dyDescent="0.15">
      <c r="A65"/>
      <c r="B65"/>
    </row>
    <row r="66" spans="1:2" x14ac:dyDescent="0.15">
      <c r="A66"/>
      <c r="B66"/>
    </row>
    <row r="67" spans="1:2" x14ac:dyDescent="0.15">
      <c r="A67"/>
      <c r="B67"/>
    </row>
    <row r="68" spans="1:2" x14ac:dyDescent="0.15">
      <c r="A68"/>
      <c r="B68"/>
    </row>
    <row r="69" spans="1:2" x14ac:dyDescent="0.15">
      <c r="A69"/>
      <c r="B69"/>
    </row>
    <row r="70" spans="1:2" x14ac:dyDescent="0.15">
      <c r="A70"/>
      <c r="B70"/>
    </row>
    <row r="71" spans="1:2" x14ac:dyDescent="0.15">
      <c r="A71"/>
      <c r="B71"/>
    </row>
    <row r="72" spans="1:2" x14ac:dyDescent="0.15">
      <c r="A72"/>
      <c r="B72"/>
    </row>
    <row r="73" spans="1:2" x14ac:dyDescent="0.15">
      <c r="A73"/>
      <c r="B73"/>
    </row>
    <row r="74" spans="1:2" x14ac:dyDescent="0.15">
      <c r="A74"/>
      <c r="B74"/>
    </row>
    <row r="75" spans="1:2" x14ac:dyDescent="0.15">
      <c r="A75"/>
      <c r="B75"/>
    </row>
    <row r="76" spans="1:2" x14ac:dyDescent="0.15">
      <c r="A76"/>
      <c r="B76"/>
    </row>
    <row r="77" spans="1:2" x14ac:dyDescent="0.15">
      <c r="A77"/>
      <c r="B77"/>
    </row>
    <row r="78" spans="1:2" x14ac:dyDescent="0.15">
      <c r="A78"/>
      <c r="B78"/>
    </row>
    <row r="79" spans="1:2" x14ac:dyDescent="0.15">
      <c r="A79"/>
      <c r="B79"/>
    </row>
    <row r="80" spans="1:2" x14ac:dyDescent="0.15">
      <c r="A80"/>
      <c r="B80"/>
    </row>
    <row r="81" spans="1:2" x14ac:dyDescent="0.15">
      <c r="A81"/>
      <c r="B81"/>
    </row>
    <row r="82" spans="1:2" x14ac:dyDescent="0.15">
      <c r="A82"/>
      <c r="B82"/>
    </row>
    <row r="83" spans="1:2" x14ac:dyDescent="0.15">
      <c r="A83"/>
      <c r="B83"/>
    </row>
    <row r="84" spans="1:2" x14ac:dyDescent="0.15">
      <c r="A84"/>
      <c r="B84"/>
    </row>
    <row r="85" spans="1:2" x14ac:dyDescent="0.15">
      <c r="A85"/>
      <c r="B85"/>
    </row>
    <row r="86" spans="1:2" x14ac:dyDescent="0.15">
      <c r="A86"/>
      <c r="B86"/>
    </row>
    <row r="87" spans="1:2" x14ac:dyDescent="0.15">
      <c r="A87"/>
      <c r="B87"/>
    </row>
    <row r="88" spans="1:2" x14ac:dyDescent="0.15">
      <c r="A88"/>
      <c r="B88"/>
    </row>
    <row r="89" spans="1:2" x14ac:dyDescent="0.15">
      <c r="A89"/>
      <c r="B89"/>
    </row>
    <row r="90" spans="1:2" x14ac:dyDescent="0.15">
      <c r="A90"/>
      <c r="B90"/>
    </row>
    <row r="91" spans="1:2" x14ac:dyDescent="0.15">
      <c r="A91"/>
      <c r="B91"/>
    </row>
    <row r="92" spans="1:2" x14ac:dyDescent="0.15">
      <c r="A92"/>
      <c r="B92"/>
    </row>
    <row r="93" spans="1:2" x14ac:dyDescent="0.15">
      <c r="A93"/>
      <c r="B93"/>
    </row>
    <row r="94" spans="1:2" x14ac:dyDescent="0.15">
      <c r="A94"/>
      <c r="B94"/>
    </row>
    <row r="95" spans="1:2" x14ac:dyDescent="0.15">
      <c r="A95"/>
      <c r="B95"/>
    </row>
    <row r="96" spans="1:2" x14ac:dyDescent="0.15">
      <c r="A96"/>
      <c r="B96"/>
    </row>
    <row r="97" spans="1:2" x14ac:dyDescent="0.15">
      <c r="A97"/>
      <c r="B97"/>
    </row>
    <row r="98" spans="1:2" x14ac:dyDescent="0.15">
      <c r="A98"/>
      <c r="B98"/>
    </row>
    <row r="99" spans="1:2" x14ac:dyDescent="0.15">
      <c r="A99"/>
      <c r="B99"/>
    </row>
    <row r="100" spans="1:2" x14ac:dyDescent="0.15">
      <c r="A100"/>
      <c r="B100"/>
    </row>
    <row r="101" spans="1:2" x14ac:dyDescent="0.15">
      <c r="A101"/>
      <c r="B101"/>
    </row>
    <row r="102" spans="1:2" x14ac:dyDescent="0.15">
      <c r="A102"/>
      <c r="B102"/>
    </row>
    <row r="103" spans="1:2" x14ac:dyDescent="0.15">
      <c r="A103"/>
      <c r="B103"/>
    </row>
    <row r="104" spans="1:2" x14ac:dyDescent="0.15">
      <c r="A104"/>
      <c r="B104"/>
    </row>
    <row r="105" spans="1:2" x14ac:dyDescent="0.15">
      <c r="A105"/>
      <c r="B105"/>
    </row>
    <row r="106" spans="1:2" x14ac:dyDescent="0.15">
      <c r="A106"/>
      <c r="B106"/>
    </row>
    <row r="107" spans="1:2" x14ac:dyDescent="0.15">
      <c r="A107"/>
      <c r="B107"/>
    </row>
    <row r="108" spans="1:2" x14ac:dyDescent="0.15">
      <c r="A108"/>
      <c r="B108"/>
    </row>
    <row r="109" spans="1:2" x14ac:dyDescent="0.15">
      <c r="A109"/>
      <c r="B109"/>
    </row>
    <row r="110" spans="1:2" x14ac:dyDescent="0.15">
      <c r="A110"/>
      <c r="B110"/>
    </row>
    <row r="111" spans="1:2" x14ac:dyDescent="0.15">
      <c r="A111"/>
      <c r="B111"/>
    </row>
    <row r="112" spans="1:2" x14ac:dyDescent="0.15">
      <c r="A112"/>
      <c r="B112"/>
    </row>
    <row r="113" spans="1:2" x14ac:dyDescent="0.15">
      <c r="A113"/>
      <c r="B113"/>
    </row>
    <row r="114" spans="1:2" x14ac:dyDescent="0.15">
      <c r="A114"/>
      <c r="B114"/>
    </row>
    <row r="115" spans="1:2" x14ac:dyDescent="0.15">
      <c r="A115"/>
      <c r="B115"/>
    </row>
    <row r="116" spans="1:2" x14ac:dyDescent="0.15">
      <c r="A116"/>
      <c r="B116"/>
    </row>
    <row r="117" spans="1:2" x14ac:dyDescent="0.15">
      <c r="A117"/>
      <c r="B117"/>
    </row>
    <row r="118" spans="1:2" x14ac:dyDescent="0.15">
      <c r="A118"/>
      <c r="B118"/>
    </row>
    <row r="119" spans="1:2" x14ac:dyDescent="0.15">
      <c r="A119"/>
      <c r="B119"/>
    </row>
    <row r="120" spans="1:2" x14ac:dyDescent="0.15">
      <c r="A120"/>
      <c r="B120"/>
    </row>
    <row r="121" spans="1:2" x14ac:dyDescent="0.15">
      <c r="A121"/>
      <c r="B121"/>
    </row>
    <row r="122" spans="1:2" x14ac:dyDescent="0.15">
      <c r="A122"/>
      <c r="B122"/>
    </row>
    <row r="123" spans="1:2" x14ac:dyDescent="0.15">
      <c r="A123"/>
      <c r="B123"/>
    </row>
    <row r="124" spans="1:2" x14ac:dyDescent="0.15">
      <c r="A124"/>
      <c r="B124"/>
    </row>
    <row r="125" spans="1:2" x14ac:dyDescent="0.15">
      <c r="A125"/>
      <c r="B125"/>
    </row>
    <row r="126" spans="1:2" x14ac:dyDescent="0.15">
      <c r="A126"/>
      <c r="B126"/>
    </row>
    <row r="127" spans="1:2" x14ac:dyDescent="0.15">
      <c r="A127"/>
      <c r="B127"/>
    </row>
    <row r="128" spans="1:2" x14ac:dyDescent="0.15">
      <c r="A128"/>
      <c r="B128"/>
    </row>
    <row r="129" spans="1:2" x14ac:dyDescent="0.15">
      <c r="A129"/>
      <c r="B129"/>
    </row>
    <row r="130" spans="1:2" x14ac:dyDescent="0.15">
      <c r="A130"/>
      <c r="B130"/>
    </row>
    <row r="131" spans="1:2" x14ac:dyDescent="0.15">
      <c r="A131"/>
      <c r="B131"/>
    </row>
    <row r="132" spans="1:2" x14ac:dyDescent="0.15">
      <c r="A132"/>
      <c r="B132"/>
    </row>
    <row r="133" spans="1:2" x14ac:dyDescent="0.15">
      <c r="A133"/>
      <c r="B133"/>
    </row>
    <row r="134" spans="1:2" x14ac:dyDescent="0.15">
      <c r="A134"/>
      <c r="B134"/>
    </row>
    <row r="135" spans="1:2" x14ac:dyDescent="0.15">
      <c r="A135"/>
      <c r="B135"/>
    </row>
    <row r="136" spans="1:2" x14ac:dyDescent="0.15">
      <c r="A136"/>
      <c r="B136"/>
    </row>
    <row r="137" spans="1:2" x14ac:dyDescent="0.15">
      <c r="A137"/>
      <c r="B137"/>
    </row>
    <row r="138" spans="1:2" x14ac:dyDescent="0.15">
      <c r="A138"/>
      <c r="B138"/>
    </row>
    <row r="139" spans="1:2" x14ac:dyDescent="0.15">
      <c r="A139"/>
      <c r="B139"/>
    </row>
    <row r="140" spans="1:2" x14ac:dyDescent="0.15">
      <c r="A140"/>
      <c r="B140"/>
    </row>
    <row r="141" spans="1:2" x14ac:dyDescent="0.15">
      <c r="A141"/>
      <c r="B141"/>
    </row>
    <row r="142" spans="1:2" x14ac:dyDescent="0.15">
      <c r="A142"/>
      <c r="B142"/>
    </row>
    <row r="143" spans="1:2" x14ac:dyDescent="0.15">
      <c r="A143"/>
      <c r="B143"/>
    </row>
    <row r="144" spans="1:2" x14ac:dyDescent="0.15">
      <c r="A144"/>
      <c r="B144"/>
    </row>
    <row r="145" spans="1:2" x14ac:dyDescent="0.15">
      <c r="A145"/>
      <c r="B145"/>
    </row>
    <row r="146" spans="1:2" x14ac:dyDescent="0.15">
      <c r="A146"/>
      <c r="B146"/>
    </row>
    <row r="147" spans="1:2" x14ac:dyDescent="0.15">
      <c r="A147"/>
      <c r="B147"/>
    </row>
    <row r="148" spans="1:2" x14ac:dyDescent="0.15">
      <c r="A148"/>
      <c r="B148"/>
    </row>
    <row r="149" spans="1:2" x14ac:dyDescent="0.15">
      <c r="A149"/>
      <c r="B149"/>
    </row>
    <row r="150" spans="1:2" x14ac:dyDescent="0.15">
      <c r="A150"/>
      <c r="B150"/>
    </row>
    <row r="151" spans="1:2" x14ac:dyDescent="0.15">
      <c r="A151"/>
      <c r="B151"/>
    </row>
    <row r="152" spans="1:2" x14ac:dyDescent="0.15">
      <c r="A152"/>
      <c r="B152"/>
    </row>
    <row r="153" spans="1:2" x14ac:dyDescent="0.15">
      <c r="A153"/>
      <c r="B153"/>
    </row>
    <row r="154" spans="1:2" x14ac:dyDescent="0.15">
      <c r="A154"/>
      <c r="B154"/>
    </row>
    <row r="155" spans="1:2" x14ac:dyDescent="0.15">
      <c r="A155"/>
      <c r="B155"/>
    </row>
    <row r="156" spans="1:2" x14ac:dyDescent="0.15">
      <c r="A156"/>
      <c r="B156"/>
    </row>
    <row r="157" spans="1:2" x14ac:dyDescent="0.15">
      <c r="A157"/>
      <c r="B157"/>
    </row>
    <row r="158" spans="1:2" x14ac:dyDescent="0.15">
      <c r="A158"/>
      <c r="B158"/>
    </row>
    <row r="159" spans="1:2" x14ac:dyDescent="0.15">
      <c r="A159"/>
      <c r="B159"/>
    </row>
    <row r="160" spans="1:2" x14ac:dyDescent="0.15">
      <c r="A160"/>
      <c r="B160"/>
    </row>
    <row r="161" spans="1:2" x14ac:dyDescent="0.15">
      <c r="A161"/>
      <c r="B161"/>
    </row>
    <row r="162" spans="1:2" x14ac:dyDescent="0.15">
      <c r="A162"/>
      <c r="B162"/>
    </row>
    <row r="163" spans="1:2" x14ac:dyDescent="0.15">
      <c r="A163"/>
      <c r="B163"/>
    </row>
    <row r="164" spans="1:2" x14ac:dyDescent="0.15">
      <c r="A164"/>
      <c r="B164"/>
    </row>
    <row r="165" spans="1:2" x14ac:dyDescent="0.15">
      <c r="A165"/>
      <c r="B165"/>
    </row>
    <row r="166" spans="1:2" x14ac:dyDescent="0.15">
      <c r="A166"/>
      <c r="B166"/>
    </row>
    <row r="167" spans="1:2" x14ac:dyDescent="0.15">
      <c r="A167"/>
      <c r="B167"/>
    </row>
    <row r="168" spans="1:2" x14ac:dyDescent="0.15">
      <c r="A168"/>
      <c r="B168"/>
    </row>
    <row r="169" spans="1:2" x14ac:dyDescent="0.15">
      <c r="A169"/>
      <c r="B169"/>
    </row>
    <row r="170" spans="1:2" x14ac:dyDescent="0.15">
      <c r="A170"/>
      <c r="B170"/>
    </row>
    <row r="171" spans="1:2" x14ac:dyDescent="0.15">
      <c r="A171"/>
      <c r="B171"/>
    </row>
    <row r="172" spans="1:2" x14ac:dyDescent="0.15">
      <c r="A172"/>
      <c r="B172"/>
    </row>
    <row r="173" spans="1:2" x14ac:dyDescent="0.15">
      <c r="A173"/>
      <c r="B173"/>
    </row>
    <row r="174" spans="1:2" x14ac:dyDescent="0.15">
      <c r="A174"/>
      <c r="B174"/>
    </row>
    <row r="175" spans="1:2" x14ac:dyDescent="0.15">
      <c r="A175"/>
      <c r="B175"/>
    </row>
    <row r="176" spans="1:2" x14ac:dyDescent="0.15">
      <c r="A176"/>
      <c r="B176"/>
    </row>
    <row r="177" spans="1:2" x14ac:dyDescent="0.15">
      <c r="A177"/>
      <c r="B177"/>
    </row>
    <row r="178" spans="1:2" x14ac:dyDescent="0.15">
      <c r="A178"/>
      <c r="B178"/>
    </row>
    <row r="179" spans="1:2" x14ac:dyDescent="0.15">
      <c r="A179"/>
      <c r="B179"/>
    </row>
    <row r="180" spans="1:2" x14ac:dyDescent="0.15">
      <c r="A180"/>
      <c r="B180"/>
    </row>
    <row r="181" spans="1:2" x14ac:dyDescent="0.15">
      <c r="A181"/>
      <c r="B181"/>
    </row>
    <row r="182" spans="1:2" x14ac:dyDescent="0.15">
      <c r="A182"/>
      <c r="B182"/>
    </row>
    <row r="183" spans="1:2" x14ac:dyDescent="0.15">
      <c r="A183"/>
      <c r="B183"/>
    </row>
    <row r="184" spans="1:2" x14ac:dyDescent="0.15">
      <c r="A184"/>
      <c r="B184"/>
    </row>
    <row r="185" spans="1:2" x14ac:dyDescent="0.15">
      <c r="A185"/>
      <c r="B185"/>
    </row>
    <row r="186" spans="1:2" x14ac:dyDescent="0.15">
      <c r="A186"/>
      <c r="B186"/>
    </row>
    <row r="187" spans="1:2" x14ac:dyDescent="0.15">
      <c r="A187"/>
      <c r="B187"/>
    </row>
    <row r="188" spans="1:2" x14ac:dyDescent="0.15">
      <c r="A188"/>
      <c r="B188"/>
    </row>
    <row r="189" spans="1:2" x14ac:dyDescent="0.15">
      <c r="A189"/>
      <c r="B189"/>
    </row>
    <row r="190" spans="1:2" x14ac:dyDescent="0.15">
      <c r="A190"/>
      <c r="B190"/>
    </row>
    <row r="191" spans="1:2" x14ac:dyDescent="0.15">
      <c r="A191"/>
      <c r="B191"/>
    </row>
    <row r="192" spans="1:2" x14ac:dyDescent="0.15">
      <c r="A192"/>
      <c r="B192"/>
    </row>
    <row r="193" spans="1:2" x14ac:dyDescent="0.15">
      <c r="A193"/>
      <c r="B193"/>
    </row>
    <row r="194" spans="1:2" x14ac:dyDescent="0.15">
      <c r="A194"/>
      <c r="B194"/>
    </row>
    <row r="195" spans="1:2" x14ac:dyDescent="0.15">
      <c r="A195"/>
      <c r="B195"/>
    </row>
    <row r="196" spans="1:2" x14ac:dyDescent="0.15">
      <c r="A196"/>
      <c r="B196"/>
    </row>
    <row r="197" spans="1:2" x14ac:dyDescent="0.15">
      <c r="A197"/>
      <c r="B197"/>
    </row>
    <row r="198" spans="1:2" x14ac:dyDescent="0.15">
      <c r="A198"/>
      <c r="B198"/>
    </row>
    <row r="199" spans="1:2" x14ac:dyDescent="0.15">
      <c r="A199"/>
      <c r="B199"/>
    </row>
    <row r="200" spans="1:2" x14ac:dyDescent="0.15">
      <c r="A200"/>
      <c r="B200"/>
    </row>
    <row r="201" spans="1:2" x14ac:dyDescent="0.15">
      <c r="A201"/>
      <c r="B201"/>
    </row>
    <row r="202" spans="1:2" x14ac:dyDescent="0.15">
      <c r="A202"/>
      <c r="B202"/>
    </row>
    <row r="203" spans="1:2" x14ac:dyDescent="0.15">
      <c r="A203"/>
      <c r="B203"/>
    </row>
    <row r="204" spans="1:2" x14ac:dyDescent="0.15">
      <c r="A204"/>
      <c r="B204"/>
    </row>
    <row r="205" spans="1:2" x14ac:dyDescent="0.15">
      <c r="A205"/>
      <c r="B205"/>
    </row>
    <row r="206" spans="1:2" x14ac:dyDescent="0.15">
      <c r="A206"/>
      <c r="B206"/>
    </row>
    <row r="207" spans="1:2" x14ac:dyDescent="0.15">
      <c r="A207"/>
      <c r="B207"/>
    </row>
    <row r="208" spans="1:2" x14ac:dyDescent="0.15">
      <c r="A208"/>
      <c r="B208"/>
    </row>
    <row r="209" spans="1:2" x14ac:dyDescent="0.15">
      <c r="A209"/>
      <c r="B209"/>
    </row>
    <row r="210" spans="1:2" x14ac:dyDescent="0.15">
      <c r="A210"/>
      <c r="B210"/>
    </row>
    <row r="211" spans="1:2" x14ac:dyDescent="0.15">
      <c r="A211"/>
      <c r="B211"/>
    </row>
    <row r="212" spans="1:2" x14ac:dyDescent="0.15">
      <c r="A212"/>
      <c r="B212"/>
    </row>
    <row r="213" spans="1:2" x14ac:dyDescent="0.15">
      <c r="A213"/>
      <c r="B213"/>
    </row>
    <row r="214" spans="1:2" x14ac:dyDescent="0.15">
      <c r="A214"/>
      <c r="B214"/>
    </row>
    <row r="215" spans="1:2" x14ac:dyDescent="0.15">
      <c r="A215"/>
      <c r="B215"/>
    </row>
    <row r="216" spans="1:2" x14ac:dyDescent="0.15">
      <c r="A216"/>
      <c r="B216"/>
    </row>
    <row r="217" spans="1:2" x14ac:dyDescent="0.15">
      <c r="A217"/>
      <c r="B217"/>
    </row>
    <row r="218" spans="1:2" x14ac:dyDescent="0.15">
      <c r="A218"/>
      <c r="B218"/>
    </row>
    <row r="219" spans="1:2" x14ac:dyDescent="0.15">
      <c r="A219"/>
      <c r="B219"/>
    </row>
    <row r="220" spans="1:2" x14ac:dyDescent="0.15">
      <c r="A220"/>
      <c r="B220"/>
    </row>
    <row r="221" spans="1:2" x14ac:dyDescent="0.15">
      <c r="A221"/>
      <c r="B221"/>
    </row>
    <row r="222" spans="1:2" x14ac:dyDescent="0.15">
      <c r="A222"/>
      <c r="B222"/>
    </row>
    <row r="223" spans="1:2" x14ac:dyDescent="0.15">
      <c r="A223"/>
      <c r="B223"/>
    </row>
    <row r="224" spans="1:2" x14ac:dyDescent="0.15">
      <c r="A224"/>
      <c r="B224"/>
    </row>
    <row r="225" spans="1:2" x14ac:dyDescent="0.15">
      <c r="A225"/>
      <c r="B225"/>
    </row>
    <row r="226" spans="1:2" x14ac:dyDescent="0.15">
      <c r="A226"/>
      <c r="B226"/>
    </row>
    <row r="227" spans="1:2" x14ac:dyDescent="0.15">
      <c r="A227"/>
      <c r="B227"/>
    </row>
    <row r="228" spans="1:2" x14ac:dyDescent="0.15">
      <c r="A228"/>
      <c r="B228"/>
    </row>
    <row r="229" spans="1:2" x14ac:dyDescent="0.15">
      <c r="A229"/>
      <c r="B229"/>
    </row>
    <row r="230" spans="1:2" x14ac:dyDescent="0.15">
      <c r="A230"/>
      <c r="B230"/>
    </row>
    <row r="231" spans="1:2" x14ac:dyDescent="0.15">
      <c r="A231"/>
      <c r="B231"/>
    </row>
    <row r="232" spans="1:2" x14ac:dyDescent="0.15">
      <c r="A232"/>
      <c r="B232"/>
    </row>
    <row r="233" spans="1:2" x14ac:dyDescent="0.15">
      <c r="A233"/>
      <c r="B233"/>
    </row>
    <row r="234" spans="1:2" x14ac:dyDescent="0.15">
      <c r="A234"/>
      <c r="B234"/>
    </row>
    <row r="235" spans="1:2" x14ac:dyDescent="0.15">
      <c r="A235"/>
      <c r="B235"/>
    </row>
    <row r="236" spans="1:2" x14ac:dyDescent="0.15">
      <c r="A236"/>
      <c r="B236"/>
    </row>
    <row r="237" spans="1:2" x14ac:dyDescent="0.15">
      <c r="A237"/>
      <c r="B237"/>
    </row>
    <row r="238" spans="1:2" x14ac:dyDescent="0.15">
      <c r="A238"/>
      <c r="B238"/>
    </row>
    <row r="239" spans="1:2" x14ac:dyDescent="0.15">
      <c r="A239"/>
      <c r="B239"/>
    </row>
    <row r="240" spans="1:2" x14ac:dyDescent="0.15">
      <c r="A240"/>
      <c r="B240"/>
    </row>
    <row r="241" spans="1:2" x14ac:dyDescent="0.15">
      <c r="A241"/>
      <c r="B241"/>
    </row>
    <row r="242" spans="1:2" x14ac:dyDescent="0.15">
      <c r="A242"/>
      <c r="B242"/>
    </row>
    <row r="243" spans="1:2" x14ac:dyDescent="0.15">
      <c r="A243"/>
      <c r="B243"/>
    </row>
    <row r="244" spans="1:2" x14ac:dyDescent="0.15">
      <c r="A244"/>
      <c r="B244"/>
    </row>
    <row r="245" spans="1:2" x14ac:dyDescent="0.15">
      <c r="A245"/>
      <c r="B245"/>
    </row>
    <row r="246" spans="1:2" x14ac:dyDescent="0.15">
      <c r="A246"/>
      <c r="B246"/>
    </row>
    <row r="247" spans="1:2" x14ac:dyDescent="0.15">
      <c r="A247"/>
      <c r="B247"/>
    </row>
    <row r="248" spans="1:2" x14ac:dyDescent="0.15">
      <c r="A248"/>
      <c r="B248"/>
    </row>
    <row r="249" spans="1:2" x14ac:dyDescent="0.15">
      <c r="A249"/>
      <c r="B249"/>
    </row>
    <row r="250" spans="1:2" x14ac:dyDescent="0.15">
      <c r="A250"/>
      <c r="B250"/>
    </row>
    <row r="251" spans="1:2" x14ac:dyDescent="0.15">
      <c r="A251"/>
      <c r="B251"/>
    </row>
    <row r="252" spans="1:2" x14ac:dyDescent="0.15">
      <c r="A252"/>
      <c r="B252"/>
    </row>
    <row r="253" spans="1:2" x14ac:dyDescent="0.15">
      <c r="A253"/>
      <c r="B253"/>
    </row>
    <row r="254" spans="1:2" x14ac:dyDescent="0.15">
      <c r="A254"/>
      <c r="B254"/>
    </row>
    <row r="255" spans="1:2" x14ac:dyDescent="0.15">
      <c r="A255"/>
      <c r="B255"/>
    </row>
    <row r="256" spans="1:2" x14ac:dyDescent="0.15">
      <c r="A256"/>
      <c r="B256"/>
    </row>
    <row r="257" spans="1:2" x14ac:dyDescent="0.15">
      <c r="A257"/>
      <c r="B257"/>
    </row>
    <row r="258" spans="1:2" x14ac:dyDescent="0.15">
      <c r="A258"/>
      <c r="B258"/>
    </row>
    <row r="259" spans="1:2" x14ac:dyDescent="0.15">
      <c r="A259"/>
      <c r="B259"/>
    </row>
    <row r="260" spans="1:2" x14ac:dyDescent="0.15">
      <c r="A260"/>
      <c r="B260"/>
    </row>
    <row r="261" spans="1:2" x14ac:dyDescent="0.15">
      <c r="A261"/>
      <c r="B261"/>
    </row>
    <row r="262" spans="1:2" x14ac:dyDescent="0.15">
      <c r="A262"/>
      <c r="B262"/>
    </row>
    <row r="263" spans="1:2" x14ac:dyDescent="0.15">
      <c r="A263"/>
      <c r="B263"/>
    </row>
    <row r="264" spans="1:2" x14ac:dyDescent="0.15">
      <c r="A264"/>
      <c r="B264"/>
    </row>
    <row r="265" spans="1:2" x14ac:dyDescent="0.15">
      <c r="A265"/>
      <c r="B265"/>
    </row>
    <row r="266" spans="1:2" x14ac:dyDescent="0.15">
      <c r="A266"/>
      <c r="B266"/>
    </row>
    <row r="267" spans="1:2" x14ac:dyDescent="0.15">
      <c r="A267"/>
      <c r="B267"/>
    </row>
    <row r="268" spans="1:2" x14ac:dyDescent="0.15">
      <c r="A268"/>
      <c r="B268"/>
    </row>
    <row r="269" spans="1:2" x14ac:dyDescent="0.15">
      <c r="A269"/>
      <c r="B269"/>
    </row>
    <row r="270" spans="1:2" x14ac:dyDescent="0.15">
      <c r="A270"/>
      <c r="B270"/>
    </row>
    <row r="271" spans="1:2" x14ac:dyDescent="0.15">
      <c r="A271"/>
      <c r="B271"/>
    </row>
    <row r="272" spans="1:2" x14ac:dyDescent="0.15">
      <c r="A272"/>
      <c r="B272"/>
    </row>
    <row r="273" spans="1:2" x14ac:dyDescent="0.15">
      <c r="A273"/>
      <c r="B273"/>
    </row>
    <row r="274" spans="1:2" x14ac:dyDescent="0.15">
      <c r="A274"/>
      <c r="B274"/>
    </row>
    <row r="275" spans="1:2" x14ac:dyDescent="0.15">
      <c r="A275"/>
      <c r="B275"/>
    </row>
    <row r="276" spans="1:2" x14ac:dyDescent="0.15">
      <c r="A276"/>
      <c r="B276"/>
    </row>
    <row r="277" spans="1:2" x14ac:dyDescent="0.15">
      <c r="A277"/>
      <c r="B277"/>
    </row>
    <row r="278" spans="1:2" x14ac:dyDescent="0.15">
      <c r="A278"/>
      <c r="B278"/>
    </row>
    <row r="279" spans="1:2" x14ac:dyDescent="0.15">
      <c r="A279"/>
      <c r="B279"/>
    </row>
    <row r="280" spans="1:2" x14ac:dyDescent="0.15">
      <c r="A280"/>
      <c r="B280"/>
    </row>
    <row r="281" spans="1:2" x14ac:dyDescent="0.15">
      <c r="A281"/>
      <c r="B281"/>
    </row>
    <row r="282" spans="1:2" x14ac:dyDescent="0.15">
      <c r="A282"/>
      <c r="B282"/>
    </row>
    <row r="283" spans="1:2" x14ac:dyDescent="0.15">
      <c r="A283"/>
      <c r="B283"/>
    </row>
    <row r="284" spans="1:2" x14ac:dyDescent="0.15">
      <c r="A284"/>
      <c r="B284"/>
    </row>
    <row r="285" spans="1:2" x14ac:dyDescent="0.15">
      <c r="A285"/>
      <c r="B285"/>
    </row>
    <row r="286" spans="1:2" x14ac:dyDescent="0.15">
      <c r="A286"/>
      <c r="B286"/>
    </row>
    <row r="287" spans="1:2" x14ac:dyDescent="0.15">
      <c r="A287"/>
      <c r="B287"/>
    </row>
    <row r="288" spans="1:2" x14ac:dyDescent="0.15">
      <c r="A288"/>
      <c r="B288"/>
    </row>
    <row r="289" spans="1:2" x14ac:dyDescent="0.15">
      <c r="A289"/>
      <c r="B289"/>
    </row>
    <row r="290" spans="1:2" x14ac:dyDescent="0.15">
      <c r="A290"/>
      <c r="B290"/>
    </row>
    <row r="291" spans="1:2" x14ac:dyDescent="0.15">
      <c r="A291"/>
      <c r="B291"/>
    </row>
    <row r="292" spans="1:2" x14ac:dyDescent="0.15">
      <c r="A292"/>
      <c r="B292"/>
    </row>
    <row r="293" spans="1:2" x14ac:dyDescent="0.15">
      <c r="A293"/>
      <c r="B293"/>
    </row>
    <row r="294" spans="1:2" x14ac:dyDescent="0.15">
      <c r="A294"/>
      <c r="B294"/>
    </row>
    <row r="295" spans="1:2" x14ac:dyDescent="0.15">
      <c r="A295"/>
      <c r="B295"/>
    </row>
    <row r="296" spans="1:2" x14ac:dyDescent="0.15">
      <c r="A296"/>
      <c r="B296"/>
    </row>
    <row r="297" spans="1:2" x14ac:dyDescent="0.15">
      <c r="A297"/>
      <c r="B297"/>
    </row>
    <row r="298" spans="1:2" x14ac:dyDescent="0.15">
      <c r="A298"/>
      <c r="B298"/>
    </row>
    <row r="299" spans="1:2" x14ac:dyDescent="0.15">
      <c r="A299"/>
      <c r="B299"/>
    </row>
    <row r="300" spans="1:2" x14ac:dyDescent="0.15">
      <c r="A300"/>
      <c r="B300"/>
    </row>
    <row r="301" spans="1:2" x14ac:dyDescent="0.15">
      <c r="A301"/>
      <c r="B301"/>
    </row>
    <row r="302" spans="1:2" x14ac:dyDescent="0.15">
      <c r="A302"/>
      <c r="B302"/>
    </row>
    <row r="303" spans="1:2" x14ac:dyDescent="0.15">
      <c r="A303"/>
      <c r="B303"/>
    </row>
    <row r="304" spans="1:2" x14ac:dyDescent="0.15">
      <c r="A304"/>
      <c r="B304"/>
    </row>
    <row r="305" spans="1:2" x14ac:dyDescent="0.15">
      <c r="A305"/>
      <c r="B305"/>
    </row>
    <row r="306" spans="1:2" x14ac:dyDescent="0.15">
      <c r="A306"/>
      <c r="B306"/>
    </row>
    <row r="307" spans="1:2" x14ac:dyDescent="0.15">
      <c r="A307"/>
      <c r="B307"/>
    </row>
    <row r="308" spans="1:2" x14ac:dyDescent="0.15">
      <c r="A308"/>
      <c r="B308"/>
    </row>
    <row r="309" spans="1:2" x14ac:dyDescent="0.15">
      <c r="A309"/>
      <c r="B309"/>
    </row>
    <row r="310" spans="1:2" x14ac:dyDescent="0.15">
      <c r="A310"/>
      <c r="B310"/>
    </row>
    <row r="311" spans="1:2" x14ac:dyDescent="0.15">
      <c r="A311"/>
      <c r="B311"/>
    </row>
    <row r="312" spans="1:2" x14ac:dyDescent="0.15">
      <c r="A312"/>
      <c r="B312"/>
    </row>
    <row r="313" spans="1:2" x14ac:dyDescent="0.15">
      <c r="A313"/>
      <c r="B313"/>
    </row>
    <row r="314" spans="1:2" x14ac:dyDescent="0.15">
      <c r="A314"/>
      <c r="B314"/>
    </row>
    <row r="315" spans="1:2" x14ac:dyDescent="0.15">
      <c r="A315"/>
      <c r="B315"/>
    </row>
    <row r="316" spans="1:2" x14ac:dyDescent="0.15">
      <c r="A316"/>
      <c r="B316"/>
    </row>
    <row r="317" spans="1:2" x14ac:dyDescent="0.15">
      <c r="A317"/>
      <c r="B317"/>
    </row>
    <row r="318" spans="1:2" x14ac:dyDescent="0.15">
      <c r="A318"/>
      <c r="B318"/>
    </row>
    <row r="319" spans="1:2" x14ac:dyDescent="0.15">
      <c r="A319"/>
      <c r="B319"/>
    </row>
    <row r="320" spans="1:2" x14ac:dyDescent="0.15">
      <c r="A320"/>
      <c r="B320"/>
    </row>
    <row r="321" spans="1:2" x14ac:dyDescent="0.15">
      <c r="A321"/>
      <c r="B321"/>
    </row>
    <row r="322" spans="1:2" x14ac:dyDescent="0.15">
      <c r="A322"/>
      <c r="B322"/>
    </row>
    <row r="323" spans="1:2" x14ac:dyDescent="0.15">
      <c r="A323"/>
      <c r="B323"/>
    </row>
    <row r="324" spans="1:2" x14ac:dyDescent="0.15">
      <c r="A324"/>
      <c r="B324"/>
    </row>
    <row r="325" spans="1:2" x14ac:dyDescent="0.15">
      <c r="A325"/>
      <c r="B325"/>
    </row>
    <row r="326" spans="1:2" x14ac:dyDescent="0.15">
      <c r="A326"/>
      <c r="B326"/>
    </row>
    <row r="327" spans="1:2" x14ac:dyDescent="0.15">
      <c r="A327"/>
      <c r="B327"/>
    </row>
    <row r="328" spans="1:2" x14ac:dyDescent="0.15">
      <c r="A328"/>
      <c r="B328"/>
    </row>
    <row r="329" spans="1:2" x14ac:dyDescent="0.15">
      <c r="A329"/>
      <c r="B329"/>
    </row>
    <row r="330" spans="1:2" x14ac:dyDescent="0.15">
      <c r="A330"/>
      <c r="B330"/>
    </row>
    <row r="331" spans="1:2" x14ac:dyDescent="0.15">
      <c r="A331"/>
      <c r="B331"/>
    </row>
    <row r="332" spans="1:2" x14ac:dyDescent="0.15">
      <c r="A332"/>
      <c r="B332"/>
    </row>
    <row r="333" spans="1:2" x14ac:dyDescent="0.15">
      <c r="A333"/>
      <c r="B333"/>
    </row>
    <row r="334" spans="1:2" x14ac:dyDescent="0.15">
      <c r="A334"/>
      <c r="B334"/>
    </row>
    <row r="335" spans="1:2" x14ac:dyDescent="0.15">
      <c r="A335"/>
      <c r="B335"/>
    </row>
    <row r="336" spans="1:2" x14ac:dyDescent="0.15">
      <c r="A336"/>
      <c r="B336"/>
    </row>
    <row r="337" spans="1:2" x14ac:dyDescent="0.15">
      <c r="A337"/>
      <c r="B337"/>
    </row>
    <row r="338" spans="1:2" x14ac:dyDescent="0.15">
      <c r="A338"/>
      <c r="B338"/>
    </row>
    <row r="339" spans="1:2" x14ac:dyDescent="0.15">
      <c r="A339"/>
      <c r="B339"/>
    </row>
  </sheetData>
  <sheetProtection formatColumns="0" formatRows="0"/>
  <phoneticPr fontId="8" type="noConversion"/>
  <pageMargins left="0.75" right="0.75" top="1" bottom="1" header="0.5" footer="0.5"/>
  <pageSetup paperSize="9" orientation="portrait" r:id="rId1"/>
  <headerFooter alignWithMargins="0"/>
  <drawing r:id="rId2"/>
  <legacyDrawing r:id="rId3"/>
  <controls>
    <mc:AlternateContent xmlns:mc="http://schemas.openxmlformats.org/markup-compatibility/2006">
      <mc:Choice Requires="x14">
        <control shapeId="41985" r:id="rId4" name="cmdGetListAllSheets">
          <controlPr autoLine="0" r:id="rId5">
            <anchor moveWithCells="1">
              <from>
                <xdr:col>3</xdr:col>
                <xdr:colOff>0</xdr:colOff>
                <xdr:row>2</xdr:row>
                <xdr:rowOff>0</xdr:rowOff>
              </from>
              <to>
                <xdr:col>10</xdr:col>
                <xdr:colOff>400050</xdr:colOff>
                <xdr:row>6</xdr:row>
                <xdr:rowOff>57150</xdr:rowOff>
              </to>
            </anchor>
          </controlPr>
        </control>
      </mc:Choice>
      <mc:Fallback>
        <control shapeId="41985" r:id="rId4" name="cmdGetListAllSheets"/>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dimension ref="A1:AG118"/>
  <sheetViews>
    <sheetView showGridLines="0" zoomScaleNormal="100" workbookViewId="0"/>
  </sheetViews>
  <sheetFormatPr defaultRowHeight="11.25" x14ac:dyDescent="0.15"/>
  <cols>
    <col min="1" max="1" width="3.28515625" customWidth="1"/>
    <col min="2" max="2" width="8.7109375" customWidth="1"/>
    <col min="3" max="3" width="22.28515625" customWidth="1"/>
    <col min="4" max="4" width="4.28515625" customWidth="1"/>
    <col min="5" max="6" width="4.42578125" customWidth="1"/>
    <col min="7" max="7" width="4.5703125" customWidth="1"/>
    <col min="8" max="25" width="4.42578125" customWidth="1"/>
    <col min="26" max="33" width="9.140625" style="143"/>
  </cols>
  <sheetData>
    <row r="1" spans="1:27" ht="10.5" customHeight="1" x14ac:dyDescent="0.15">
      <c r="AA1" s="143" t="s">
        <v>207</v>
      </c>
    </row>
    <row r="2" spans="1:27" ht="16.5" customHeight="1" x14ac:dyDescent="0.15">
      <c r="B2" s="368" t="str">
        <f>"Код шаблона: " &amp; GetCode()</f>
        <v>Код шаблона: JKH.OPEN.INFO.ORG.GVS.6</v>
      </c>
      <c r="C2" s="368"/>
      <c r="D2" s="368"/>
      <c r="E2" s="368"/>
      <c r="F2" s="368"/>
      <c r="G2" s="368"/>
      <c r="V2" s="65"/>
    </row>
    <row r="3" spans="1:27" ht="18" customHeight="1" x14ac:dyDescent="0.15">
      <c r="B3" s="369" t="str">
        <f>"Версия " &amp; GetVersion()</f>
        <v>Версия 1.0.1</v>
      </c>
      <c r="C3" s="369"/>
      <c r="H3" s="65"/>
      <c r="I3" s="65"/>
      <c r="J3" s="65"/>
      <c r="K3" s="65"/>
      <c r="L3" s="65"/>
      <c r="M3" s="65"/>
      <c r="N3" s="65"/>
      <c r="O3" s="65"/>
      <c r="P3" s="65"/>
      <c r="Q3" s="65"/>
      <c r="R3" s="65"/>
      <c r="V3" s="65"/>
      <c r="W3" s="65"/>
      <c r="X3" s="65"/>
      <c r="Y3" s="65"/>
    </row>
    <row r="4" spans="1:27" ht="6" customHeight="1" x14ac:dyDescent="0.15">
      <c r="D4" s="65"/>
      <c r="E4" s="65"/>
      <c r="F4" s="65"/>
      <c r="G4" s="65"/>
      <c r="H4" s="65"/>
      <c r="I4" s="65"/>
      <c r="J4" s="65"/>
      <c r="K4" s="65"/>
      <c r="L4" s="65"/>
      <c r="M4" s="65"/>
      <c r="N4" s="65"/>
      <c r="O4" s="65"/>
      <c r="P4" s="65"/>
      <c r="Q4" s="65"/>
      <c r="R4" s="65"/>
      <c r="S4" s="65"/>
      <c r="T4" s="65"/>
      <c r="U4" s="65"/>
      <c r="V4" s="65"/>
      <c r="W4" s="65"/>
      <c r="X4" s="65"/>
      <c r="Y4" s="65"/>
    </row>
    <row r="5" spans="1:27" ht="32.25" customHeight="1" x14ac:dyDescent="0.15">
      <c r="B5" s="370" t="s">
        <v>539</v>
      </c>
      <c r="C5" s="371"/>
      <c r="D5" s="371"/>
      <c r="E5" s="371"/>
      <c r="F5" s="371"/>
      <c r="G5" s="371"/>
      <c r="H5" s="371"/>
      <c r="I5" s="371"/>
      <c r="J5" s="371"/>
      <c r="K5" s="371"/>
      <c r="L5" s="371"/>
      <c r="M5" s="371"/>
      <c r="N5" s="371"/>
      <c r="O5" s="371"/>
      <c r="P5" s="371"/>
      <c r="Q5" s="371"/>
      <c r="R5" s="371"/>
      <c r="S5" s="371"/>
      <c r="T5" s="371"/>
      <c r="U5" s="371"/>
      <c r="V5" s="371"/>
      <c r="W5" s="371"/>
      <c r="X5" s="371"/>
      <c r="Y5" s="372"/>
    </row>
    <row r="6" spans="1:27" ht="9.75" customHeight="1" x14ac:dyDescent="0.2">
      <c r="A6" s="65"/>
      <c r="B6" s="142"/>
      <c r="C6" s="141"/>
      <c r="D6" s="124"/>
      <c r="E6" s="124"/>
      <c r="F6" s="124"/>
      <c r="G6" s="124"/>
      <c r="H6" s="124"/>
      <c r="I6" s="124"/>
      <c r="J6" s="124"/>
      <c r="K6" s="124"/>
      <c r="L6" s="124"/>
      <c r="M6" s="124"/>
      <c r="N6" s="124"/>
      <c r="O6" s="124"/>
      <c r="P6" s="124"/>
      <c r="Q6" s="124"/>
      <c r="R6" s="124"/>
      <c r="S6" s="124"/>
      <c r="T6" s="124"/>
      <c r="U6" s="124"/>
      <c r="V6" s="124"/>
      <c r="W6" s="124"/>
      <c r="X6" s="124"/>
      <c r="Y6" s="123"/>
    </row>
    <row r="7" spans="1:27" ht="15" customHeight="1" x14ac:dyDescent="0.2">
      <c r="A7" s="65"/>
      <c r="B7" s="142"/>
      <c r="C7" s="141"/>
      <c r="D7" s="124"/>
      <c r="E7" s="373" t="s">
        <v>221</v>
      </c>
      <c r="F7" s="373"/>
      <c r="G7" s="373"/>
      <c r="H7" s="373"/>
      <c r="I7" s="373"/>
      <c r="J7" s="373"/>
      <c r="K7" s="373"/>
      <c r="L7" s="373"/>
      <c r="M7" s="373"/>
      <c r="N7" s="373"/>
      <c r="O7" s="373"/>
      <c r="P7" s="373"/>
      <c r="Q7" s="373"/>
      <c r="R7" s="373"/>
      <c r="S7" s="373"/>
      <c r="T7" s="373"/>
      <c r="U7" s="373"/>
      <c r="V7" s="373"/>
      <c r="W7" s="373"/>
      <c r="X7" s="373"/>
      <c r="Y7" s="123"/>
    </row>
    <row r="8" spans="1:27" ht="15" customHeight="1" x14ac:dyDescent="0.2">
      <c r="A8" s="65"/>
      <c r="B8" s="142"/>
      <c r="C8" s="141"/>
      <c r="D8" s="124"/>
      <c r="E8" s="373"/>
      <c r="F8" s="373"/>
      <c r="G8" s="373"/>
      <c r="H8" s="373"/>
      <c r="I8" s="373"/>
      <c r="J8" s="373"/>
      <c r="K8" s="373"/>
      <c r="L8" s="373"/>
      <c r="M8" s="373"/>
      <c r="N8" s="373"/>
      <c r="O8" s="373"/>
      <c r="P8" s="373"/>
      <c r="Q8" s="373"/>
      <c r="R8" s="373"/>
      <c r="S8" s="373"/>
      <c r="T8" s="373"/>
      <c r="U8" s="373"/>
      <c r="V8" s="373"/>
      <c r="W8" s="373"/>
      <c r="X8" s="373"/>
      <c r="Y8" s="123"/>
    </row>
    <row r="9" spans="1:27" ht="15" customHeight="1" x14ac:dyDescent="0.2">
      <c r="A9" s="65"/>
      <c r="B9" s="142"/>
      <c r="C9" s="141"/>
      <c r="D9" s="124"/>
      <c r="E9" s="373"/>
      <c r="F9" s="373"/>
      <c r="G9" s="373"/>
      <c r="H9" s="373"/>
      <c r="I9" s="373"/>
      <c r="J9" s="373"/>
      <c r="K9" s="373"/>
      <c r="L9" s="373"/>
      <c r="M9" s="373"/>
      <c r="N9" s="373"/>
      <c r="O9" s="373"/>
      <c r="P9" s="373"/>
      <c r="Q9" s="373"/>
      <c r="R9" s="373"/>
      <c r="S9" s="373"/>
      <c r="T9" s="373"/>
      <c r="U9" s="373"/>
      <c r="V9" s="373"/>
      <c r="W9" s="373"/>
      <c r="X9" s="373"/>
      <c r="Y9" s="123"/>
    </row>
    <row r="10" spans="1:27" ht="10.5" customHeight="1" x14ac:dyDescent="0.2">
      <c r="A10" s="65"/>
      <c r="B10" s="142"/>
      <c r="C10" s="141"/>
      <c r="D10" s="124"/>
      <c r="E10" s="373"/>
      <c r="F10" s="373"/>
      <c r="G10" s="373"/>
      <c r="H10" s="373"/>
      <c r="I10" s="373"/>
      <c r="J10" s="373"/>
      <c r="K10" s="373"/>
      <c r="L10" s="373"/>
      <c r="M10" s="373"/>
      <c r="N10" s="373"/>
      <c r="O10" s="373"/>
      <c r="P10" s="373"/>
      <c r="Q10" s="373"/>
      <c r="R10" s="373"/>
      <c r="S10" s="373"/>
      <c r="T10" s="373"/>
      <c r="U10" s="373"/>
      <c r="V10" s="373"/>
      <c r="W10" s="373"/>
      <c r="X10" s="373"/>
      <c r="Y10" s="123"/>
    </row>
    <row r="11" spans="1:27" ht="27" customHeight="1" x14ac:dyDescent="0.2">
      <c r="A11" s="65"/>
      <c r="B11" s="142"/>
      <c r="C11" s="141"/>
      <c r="D11" s="124"/>
      <c r="E11" s="373"/>
      <c r="F11" s="373"/>
      <c r="G11" s="373"/>
      <c r="H11" s="373"/>
      <c r="I11" s="373"/>
      <c r="J11" s="373"/>
      <c r="K11" s="373"/>
      <c r="L11" s="373"/>
      <c r="M11" s="373"/>
      <c r="N11" s="373"/>
      <c r="O11" s="373"/>
      <c r="P11" s="373"/>
      <c r="Q11" s="373"/>
      <c r="R11" s="373"/>
      <c r="S11" s="373"/>
      <c r="T11" s="373"/>
      <c r="U11" s="373"/>
      <c r="V11" s="373"/>
      <c r="W11" s="373"/>
      <c r="X11" s="373"/>
      <c r="Y11" s="123"/>
    </row>
    <row r="12" spans="1:27" ht="12" customHeight="1" x14ac:dyDescent="0.2">
      <c r="A12" s="65"/>
      <c r="B12" s="142"/>
      <c r="C12" s="141"/>
      <c r="D12" s="124"/>
      <c r="E12" s="373"/>
      <c r="F12" s="373"/>
      <c r="G12" s="373"/>
      <c r="H12" s="373"/>
      <c r="I12" s="373"/>
      <c r="J12" s="373"/>
      <c r="K12" s="373"/>
      <c r="L12" s="373"/>
      <c r="M12" s="373"/>
      <c r="N12" s="373"/>
      <c r="O12" s="373"/>
      <c r="P12" s="373"/>
      <c r="Q12" s="373"/>
      <c r="R12" s="373"/>
      <c r="S12" s="373"/>
      <c r="T12" s="373"/>
      <c r="U12" s="373"/>
      <c r="V12" s="373"/>
      <c r="W12" s="373"/>
      <c r="X12" s="373"/>
      <c r="Y12" s="123"/>
    </row>
    <row r="13" spans="1:27" ht="38.25" customHeight="1" x14ac:dyDescent="0.2">
      <c r="A13" s="65"/>
      <c r="B13" s="142"/>
      <c r="C13" s="141"/>
      <c r="D13" s="124"/>
      <c r="E13" s="373"/>
      <c r="F13" s="373"/>
      <c r="G13" s="373"/>
      <c r="H13" s="373"/>
      <c r="I13" s="373"/>
      <c r="J13" s="373"/>
      <c r="K13" s="373"/>
      <c r="L13" s="373"/>
      <c r="M13" s="373"/>
      <c r="N13" s="373"/>
      <c r="O13" s="373"/>
      <c r="P13" s="373"/>
      <c r="Q13" s="373"/>
      <c r="R13" s="373"/>
      <c r="S13" s="373"/>
      <c r="T13" s="373"/>
      <c r="U13" s="373"/>
      <c r="V13" s="373"/>
      <c r="W13" s="373"/>
      <c r="X13" s="373"/>
      <c r="Y13" s="137"/>
    </row>
    <row r="14" spans="1:27" ht="15" customHeight="1" x14ac:dyDescent="0.2">
      <c r="A14" s="65"/>
      <c r="B14" s="142"/>
      <c r="C14" s="141"/>
      <c r="D14" s="124"/>
      <c r="E14" s="373"/>
      <c r="F14" s="373"/>
      <c r="G14" s="373"/>
      <c r="H14" s="373"/>
      <c r="I14" s="373"/>
      <c r="J14" s="373"/>
      <c r="K14" s="373"/>
      <c r="L14" s="373"/>
      <c r="M14" s="373"/>
      <c r="N14" s="373"/>
      <c r="O14" s="373"/>
      <c r="P14" s="373"/>
      <c r="Q14" s="373"/>
      <c r="R14" s="373"/>
      <c r="S14" s="373"/>
      <c r="T14" s="373"/>
      <c r="U14" s="373"/>
      <c r="V14" s="373"/>
      <c r="W14" s="373"/>
      <c r="X14" s="373"/>
      <c r="Y14" s="123"/>
    </row>
    <row r="15" spans="1:27" ht="15" x14ac:dyDescent="0.2">
      <c r="A15" s="65"/>
      <c r="B15" s="142"/>
      <c r="C15" s="141"/>
      <c r="D15" s="124"/>
      <c r="E15" s="373"/>
      <c r="F15" s="373"/>
      <c r="G15" s="373"/>
      <c r="H15" s="373"/>
      <c r="I15" s="373"/>
      <c r="J15" s="373"/>
      <c r="K15" s="373"/>
      <c r="L15" s="373"/>
      <c r="M15" s="373"/>
      <c r="N15" s="373"/>
      <c r="O15" s="373"/>
      <c r="P15" s="373"/>
      <c r="Q15" s="373"/>
      <c r="R15" s="373"/>
      <c r="S15" s="373"/>
      <c r="T15" s="373"/>
      <c r="U15" s="373"/>
      <c r="V15" s="373"/>
      <c r="W15" s="373"/>
      <c r="X15" s="373"/>
      <c r="Y15" s="123"/>
    </row>
    <row r="16" spans="1:27" ht="15" x14ac:dyDescent="0.2">
      <c r="A16" s="65"/>
      <c r="B16" s="142"/>
      <c r="C16" s="141"/>
      <c r="D16" s="124"/>
      <c r="E16" s="373"/>
      <c r="F16" s="373"/>
      <c r="G16" s="373"/>
      <c r="H16" s="373"/>
      <c r="I16" s="373"/>
      <c r="J16" s="373"/>
      <c r="K16" s="373"/>
      <c r="L16" s="373"/>
      <c r="M16" s="373"/>
      <c r="N16" s="373"/>
      <c r="O16" s="373"/>
      <c r="P16" s="373"/>
      <c r="Q16" s="373"/>
      <c r="R16" s="373"/>
      <c r="S16" s="373"/>
      <c r="T16" s="373"/>
      <c r="U16" s="373"/>
      <c r="V16" s="373"/>
      <c r="W16" s="373"/>
      <c r="X16" s="373"/>
      <c r="Y16" s="123"/>
    </row>
    <row r="17" spans="1:25" ht="15" customHeight="1" x14ac:dyDescent="0.2">
      <c r="A17" s="65"/>
      <c r="B17" s="142"/>
      <c r="C17" s="141"/>
      <c r="D17" s="124"/>
      <c r="E17" s="373"/>
      <c r="F17" s="373"/>
      <c r="G17" s="373"/>
      <c r="H17" s="373"/>
      <c r="I17" s="373"/>
      <c r="J17" s="373"/>
      <c r="K17" s="373"/>
      <c r="L17" s="373"/>
      <c r="M17" s="373"/>
      <c r="N17" s="373"/>
      <c r="O17" s="373"/>
      <c r="P17" s="373"/>
      <c r="Q17" s="373"/>
      <c r="R17" s="373"/>
      <c r="S17" s="373"/>
      <c r="T17" s="373"/>
      <c r="U17" s="373"/>
      <c r="V17" s="373"/>
      <c r="W17" s="373"/>
      <c r="X17" s="373"/>
      <c r="Y17" s="123"/>
    </row>
    <row r="18" spans="1:25" ht="15" x14ac:dyDescent="0.2">
      <c r="A18" s="65"/>
      <c r="B18" s="142"/>
      <c r="C18" s="141"/>
      <c r="D18" s="124"/>
      <c r="E18" s="373"/>
      <c r="F18" s="373"/>
      <c r="G18" s="373"/>
      <c r="H18" s="373"/>
      <c r="I18" s="373"/>
      <c r="J18" s="373"/>
      <c r="K18" s="373"/>
      <c r="L18" s="373"/>
      <c r="M18" s="373"/>
      <c r="N18" s="373"/>
      <c r="O18" s="373"/>
      <c r="P18" s="373"/>
      <c r="Q18" s="373"/>
      <c r="R18" s="373"/>
      <c r="S18" s="373"/>
      <c r="T18" s="373"/>
      <c r="U18" s="373"/>
      <c r="V18" s="373"/>
      <c r="W18" s="373"/>
      <c r="X18" s="373"/>
      <c r="Y18" s="123"/>
    </row>
    <row r="19" spans="1:25" ht="59.25" customHeight="1" x14ac:dyDescent="0.15">
      <c r="A19" s="65"/>
      <c r="B19" s="142"/>
      <c r="C19" s="141"/>
      <c r="D19" s="130"/>
      <c r="E19" s="373"/>
      <c r="F19" s="373"/>
      <c r="G19" s="373"/>
      <c r="H19" s="373"/>
      <c r="I19" s="373"/>
      <c r="J19" s="373"/>
      <c r="K19" s="373"/>
      <c r="L19" s="373"/>
      <c r="M19" s="373"/>
      <c r="N19" s="373"/>
      <c r="O19" s="373"/>
      <c r="P19" s="373"/>
      <c r="Q19" s="373"/>
      <c r="R19" s="373"/>
      <c r="S19" s="373"/>
      <c r="T19" s="373"/>
      <c r="U19" s="373"/>
      <c r="V19" s="373"/>
      <c r="W19" s="373"/>
      <c r="X19" s="373"/>
      <c r="Y19" s="123"/>
    </row>
    <row r="20" spans="1:25" ht="15" hidden="1" x14ac:dyDescent="0.15">
      <c r="A20" s="65"/>
      <c r="B20" s="142"/>
      <c r="C20" s="141"/>
      <c r="D20" s="130"/>
      <c r="E20" s="129"/>
      <c r="F20" s="129"/>
      <c r="G20" s="129"/>
      <c r="H20" s="129"/>
      <c r="I20" s="129"/>
      <c r="J20" s="129"/>
      <c r="K20" s="129"/>
      <c r="L20" s="129"/>
      <c r="M20" s="129"/>
      <c r="N20" s="129"/>
      <c r="O20" s="129"/>
      <c r="P20" s="129"/>
      <c r="Q20" s="129"/>
      <c r="R20" s="129"/>
      <c r="S20" s="129"/>
      <c r="T20" s="129"/>
      <c r="U20" s="129"/>
      <c r="V20" s="129"/>
      <c r="W20" s="129"/>
      <c r="X20" s="129"/>
      <c r="Y20" s="123"/>
    </row>
    <row r="21" spans="1:25" ht="14.25" hidden="1" customHeight="1" x14ac:dyDescent="0.2">
      <c r="A21" s="65"/>
      <c r="B21" s="142"/>
      <c r="C21" s="141"/>
      <c r="D21" s="125"/>
      <c r="E21" s="136" t="s">
        <v>205</v>
      </c>
      <c r="F21" s="374" t="s">
        <v>217</v>
      </c>
      <c r="G21" s="375"/>
      <c r="H21" s="375"/>
      <c r="I21" s="375"/>
      <c r="J21" s="375"/>
      <c r="K21" s="375"/>
      <c r="L21" s="375"/>
      <c r="M21" s="375"/>
      <c r="N21" s="124"/>
      <c r="O21" s="135" t="s">
        <v>205</v>
      </c>
      <c r="P21" s="361" t="s">
        <v>206</v>
      </c>
      <c r="Q21" s="362"/>
      <c r="R21" s="362"/>
      <c r="S21" s="362"/>
      <c r="T21" s="362"/>
      <c r="U21" s="362"/>
      <c r="V21" s="362"/>
      <c r="W21" s="362"/>
      <c r="X21" s="362"/>
      <c r="Y21" s="123"/>
    </row>
    <row r="22" spans="1:25" ht="14.25" hidden="1" customHeight="1" x14ac:dyDescent="0.2">
      <c r="A22" s="65"/>
      <c r="B22" s="142"/>
      <c r="C22" s="141"/>
      <c r="D22" s="125"/>
      <c r="E22" s="173" t="s">
        <v>205</v>
      </c>
      <c r="F22" s="374" t="s">
        <v>208</v>
      </c>
      <c r="G22" s="375"/>
      <c r="H22" s="375"/>
      <c r="I22" s="375"/>
      <c r="J22" s="375"/>
      <c r="K22" s="375"/>
      <c r="L22" s="375"/>
      <c r="M22" s="375"/>
      <c r="N22" s="124"/>
      <c r="O22" s="138" t="s">
        <v>205</v>
      </c>
      <c r="P22" s="361" t="s">
        <v>218</v>
      </c>
      <c r="Q22" s="362"/>
      <c r="R22" s="362"/>
      <c r="S22" s="362"/>
      <c r="T22" s="362"/>
      <c r="U22" s="362"/>
      <c r="V22" s="362"/>
      <c r="W22" s="362"/>
      <c r="X22" s="362"/>
      <c r="Y22" s="123"/>
    </row>
    <row r="23" spans="1:25" ht="27" hidden="1" customHeight="1" x14ac:dyDescent="0.2">
      <c r="A23" s="65"/>
      <c r="B23" s="142"/>
      <c r="C23" s="141"/>
      <c r="D23" s="125"/>
      <c r="E23" s="124"/>
      <c r="F23" s="124"/>
      <c r="G23" s="124"/>
      <c r="H23" s="124"/>
      <c r="I23" s="124"/>
      <c r="J23" s="124"/>
      <c r="K23" s="124"/>
      <c r="L23" s="124"/>
      <c r="M23" s="124"/>
      <c r="N23" s="124"/>
      <c r="O23" s="124"/>
      <c r="P23" s="366" t="s">
        <v>216</v>
      </c>
      <c r="Q23" s="366"/>
      <c r="R23" s="366"/>
      <c r="S23" s="366"/>
      <c r="T23" s="366"/>
      <c r="U23" s="366"/>
      <c r="V23" s="366"/>
      <c r="W23" s="366"/>
      <c r="X23" s="124"/>
      <c r="Y23" s="123"/>
    </row>
    <row r="24" spans="1:25" ht="10.5" hidden="1" customHeight="1" x14ac:dyDescent="0.2">
      <c r="A24" s="65"/>
      <c r="B24" s="142"/>
      <c r="C24" s="141"/>
      <c r="D24" s="125"/>
      <c r="E24" s="124"/>
      <c r="F24" s="124"/>
      <c r="G24" s="124"/>
      <c r="H24" s="124"/>
      <c r="I24" s="124"/>
      <c r="J24" s="124"/>
      <c r="K24" s="124"/>
      <c r="L24" s="124"/>
      <c r="M24" s="124"/>
      <c r="N24" s="124"/>
      <c r="O24" s="124"/>
      <c r="P24" s="124"/>
      <c r="Q24" s="124"/>
      <c r="R24" s="124"/>
      <c r="S24" s="124"/>
      <c r="T24" s="124"/>
      <c r="U24" s="124"/>
      <c r="V24" s="124"/>
      <c r="W24" s="124"/>
      <c r="X24" s="124"/>
      <c r="Y24" s="123"/>
    </row>
    <row r="25" spans="1:25" ht="27" hidden="1" customHeight="1" x14ac:dyDescent="0.2">
      <c r="A25" s="65"/>
      <c r="B25" s="142"/>
      <c r="C25" s="141"/>
      <c r="D25" s="125"/>
      <c r="E25" s="124"/>
      <c r="F25" s="124"/>
      <c r="G25" s="124"/>
      <c r="H25" s="124"/>
      <c r="I25" s="124"/>
      <c r="J25" s="124"/>
      <c r="K25" s="124"/>
      <c r="L25" s="124"/>
      <c r="M25" s="124"/>
      <c r="N25" s="124"/>
      <c r="O25" s="124"/>
      <c r="P25" s="124"/>
      <c r="Q25" s="124"/>
      <c r="R25" s="124"/>
      <c r="S25" s="124"/>
      <c r="T25" s="124"/>
      <c r="U25" s="124"/>
      <c r="V25" s="124"/>
      <c r="W25" s="124"/>
      <c r="X25" s="124"/>
      <c r="Y25" s="123"/>
    </row>
    <row r="26" spans="1:25" ht="12" hidden="1" customHeight="1" x14ac:dyDescent="0.2">
      <c r="A26" s="65"/>
      <c r="B26" s="142"/>
      <c r="C26" s="141"/>
      <c r="D26" s="125"/>
      <c r="E26" s="124"/>
      <c r="F26" s="124"/>
      <c r="G26" s="124"/>
      <c r="H26" s="124"/>
      <c r="I26" s="124"/>
      <c r="J26" s="124"/>
      <c r="K26" s="124"/>
      <c r="L26" s="124"/>
      <c r="M26" s="124"/>
      <c r="N26" s="124"/>
      <c r="O26" s="124"/>
      <c r="P26" s="124"/>
      <c r="Q26" s="124"/>
      <c r="R26" s="124"/>
      <c r="S26" s="124"/>
      <c r="T26" s="124"/>
      <c r="U26" s="124"/>
      <c r="V26" s="124"/>
      <c r="W26" s="124"/>
      <c r="X26" s="124"/>
      <c r="Y26" s="123"/>
    </row>
    <row r="27" spans="1:25" ht="38.25" hidden="1" customHeight="1" x14ac:dyDescent="0.2">
      <c r="A27" s="65"/>
      <c r="B27" s="142"/>
      <c r="C27" s="141"/>
      <c r="D27" s="125"/>
      <c r="E27" s="124"/>
      <c r="F27" s="124"/>
      <c r="G27" s="124"/>
      <c r="H27" s="124"/>
      <c r="I27" s="124"/>
      <c r="J27" s="124"/>
      <c r="K27" s="124"/>
      <c r="L27" s="124"/>
      <c r="M27" s="124"/>
      <c r="N27" s="124"/>
      <c r="O27" s="124"/>
      <c r="P27" s="124"/>
      <c r="Q27" s="124"/>
      <c r="R27" s="124"/>
      <c r="S27" s="124"/>
      <c r="T27" s="124"/>
      <c r="U27" s="124"/>
      <c r="V27" s="124"/>
      <c r="W27" s="124"/>
      <c r="X27" s="124"/>
      <c r="Y27" s="123"/>
    </row>
    <row r="28" spans="1:25" ht="15" hidden="1" x14ac:dyDescent="0.2">
      <c r="A28" s="65"/>
      <c r="B28" s="142"/>
      <c r="C28" s="141"/>
      <c r="D28" s="125"/>
      <c r="E28" s="124"/>
      <c r="F28" s="124"/>
      <c r="G28" s="124"/>
      <c r="H28" s="124"/>
      <c r="I28" s="124"/>
      <c r="J28" s="124"/>
      <c r="K28" s="124"/>
      <c r="L28" s="124"/>
      <c r="M28" s="124"/>
      <c r="N28" s="124"/>
      <c r="O28" s="124"/>
      <c r="P28" s="124"/>
      <c r="Q28" s="124"/>
      <c r="R28" s="124"/>
      <c r="S28" s="124"/>
      <c r="T28" s="124"/>
      <c r="U28" s="124"/>
      <c r="V28" s="124"/>
      <c r="W28" s="124"/>
      <c r="X28" s="124"/>
      <c r="Y28" s="123"/>
    </row>
    <row r="29" spans="1:25" ht="15" hidden="1" x14ac:dyDescent="0.2">
      <c r="A29" s="65"/>
      <c r="B29" s="142"/>
      <c r="C29" s="141"/>
      <c r="D29" s="125"/>
      <c r="E29" s="124"/>
      <c r="F29" s="124"/>
      <c r="G29" s="124"/>
      <c r="H29" s="124"/>
      <c r="I29" s="124"/>
      <c r="J29" s="124"/>
      <c r="K29" s="124"/>
      <c r="L29" s="124"/>
      <c r="M29" s="124"/>
      <c r="N29" s="124"/>
      <c r="O29" s="124"/>
      <c r="P29" s="124"/>
      <c r="Q29" s="124"/>
      <c r="R29" s="124"/>
      <c r="S29" s="124"/>
      <c r="T29" s="124"/>
      <c r="U29" s="124"/>
      <c r="V29" s="124"/>
      <c r="W29" s="124"/>
      <c r="X29" s="124"/>
      <c r="Y29" s="123"/>
    </row>
    <row r="30" spans="1:25" ht="15" hidden="1" x14ac:dyDescent="0.2">
      <c r="A30" s="65"/>
      <c r="B30" s="142"/>
      <c r="C30" s="141"/>
      <c r="D30" s="125"/>
      <c r="E30" s="124"/>
      <c r="F30" s="124"/>
      <c r="G30" s="124"/>
      <c r="H30" s="124"/>
      <c r="I30" s="124"/>
      <c r="J30" s="124"/>
      <c r="K30" s="124"/>
      <c r="L30" s="124"/>
      <c r="M30" s="124"/>
      <c r="N30" s="124"/>
      <c r="O30" s="124"/>
      <c r="P30" s="124"/>
      <c r="Q30" s="124"/>
      <c r="R30" s="124"/>
      <c r="S30" s="124"/>
      <c r="T30" s="124"/>
      <c r="U30" s="124"/>
      <c r="V30" s="124"/>
      <c r="W30" s="124"/>
      <c r="X30" s="124"/>
      <c r="Y30" s="123"/>
    </row>
    <row r="31" spans="1:25" ht="15" hidden="1" x14ac:dyDescent="0.2">
      <c r="A31" s="65"/>
      <c r="B31" s="142"/>
      <c r="C31" s="141"/>
      <c r="D31" s="125"/>
      <c r="E31" s="124"/>
      <c r="F31" s="124"/>
      <c r="G31" s="124"/>
      <c r="H31" s="124"/>
      <c r="I31" s="124"/>
      <c r="J31" s="124"/>
      <c r="K31" s="124"/>
      <c r="L31" s="124"/>
      <c r="M31" s="124"/>
      <c r="N31" s="124"/>
      <c r="O31" s="124"/>
      <c r="P31" s="124"/>
      <c r="Q31" s="124"/>
      <c r="R31" s="124"/>
      <c r="S31" s="124"/>
      <c r="T31" s="124"/>
      <c r="U31" s="124"/>
      <c r="V31" s="124"/>
      <c r="W31" s="124"/>
      <c r="X31" s="124"/>
      <c r="Y31" s="123"/>
    </row>
    <row r="32" spans="1:25" ht="15" hidden="1" x14ac:dyDescent="0.2">
      <c r="A32" s="65"/>
      <c r="B32" s="142"/>
      <c r="C32" s="141"/>
      <c r="D32" s="125"/>
      <c r="E32" s="124"/>
      <c r="F32" s="124"/>
      <c r="G32" s="124"/>
      <c r="H32" s="124"/>
      <c r="I32" s="124"/>
      <c r="J32" s="124"/>
      <c r="K32" s="124"/>
      <c r="L32" s="124"/>
      <c r="M32" s="124"/>
      <c r="N32" s="124"/>
      <c r="O32" s="124"/>
      <c r="P32" s="124"/>
      <c r="Q32" s="124"/>
      <c r="R32" s="124"/>
      <c r="S32" s="124"/>
      <c r="T32" s="124"/>
      <c r="U32" s="124"/>
      <c r="V32" s="124"/>
      <c r="W32" s="124"/>
      <c r="X32" s="124"/>
      <c r="Y32" s="123"/>
    </row>
    <row r="33" spans="1:25" ht="18.75" hidden="1" customHeight="1" x14ac:dyDescent="0.15">
      <c r="A33" s="65"/>
      <c r="B33" s="142"/>
      <c r="C33" s="141"/>
      <c r="D33" s="130"/>
      <c r="E33" s="129"/>
      <c r="F33" s="129"/>
      <c r="G33" s="129"/>
      <c r="H33" s="129"/>
      <c r="I33" s="129"/>
      <c r="J33" s="129"/>
      <c r="K33" s="129"/>
      <c r="L33" s="129"/>
      <c r="M33" s="129"/>
      <c r="N33" s="129"/>
      <c r="O33" s="129"/>
      <c r="P33" s="129"/>
      <c r="Q33" s="129"/>
      <c r="R33" s="129"/>
      <c r="S33" s="129"/>
      <c r="T33" s="129"/>
      <c r="U33" s="129"/>
      <c r="V33" s="129"/>
      <c r="W33" s="129"/>
      <c r="X33" s="129"/>
      <c r="Y33" s="123"/>
    </row>
    <row r="34" spans="1:25" ht="15" hidden="1" x14ac:dyDescent="0.15">
      <c r="A34" s="65"/>
      <c r="B34" s="142"/>
      <c r="C34" s="141"/>
      <c r="D34" s="130"/>
      <c r="E34" s="129"/>
      <c r="F34" s="129"/>
      <c r="G34" s="129"/>
      <c r="H34" s="129"/>
      <c r="I34" s="129"/>
      <c r="J34" s="129"/>
      <c r="K34" s="129"/>
      <c r="L34" s="129"/>
      <c r="M34" s="129"/>
      <c r="N34" s="129"/>
      <c r="O34" s="129"/>
      <c r="P34" s="129"/>
      <c r="Q34" s="129"/>
      <c r="R34" s="129"/>
      <c r="S34" s="129"/>
      <c r="T34" s="129"/>
      <c r="U34" s="129"/>
      <c r="V34" s="129"/>
      <c r="W34" s="129"/>
      <c r="X34" s="129"/>
      <c r="Y34" s="123"/>
    </row>
    <row r="35" spans="1:25" ht="24" hidden="1" customHeight="1" x14ac:dyDescent="0.2">
      <c r="A35" s="65"/>
      <c r="B35" s="142"/>
      <c r="C35" s="141"/>
      <c r="D35" s="125"/>
      <c r="E35" s="363" t="s">
        <v>204</v>
      </c>
      <c r="F35" s="363"/>
      <c r="G35" s="363"/>
      <c r="H35" s="363"/>
      <c r="I35" s="363"/>
      <c r="J35" s="363"/>
      <c r="K35" s="363"/>
      <c r="L35" s="363"/>
      <c r="M35" s="363"/>
      <c r="N35" s="363"/>
      <c r="O35" s="363"/>
      <c r="P35" s="363"/>
      <c r="Q35" s="363"/>
      <c r="R35" s="363"/>
      <c r="S35" s="363"/>
      <c r="T35" s="363"/>
      <c r="U35" s="363"/>
      <c r="V35" s="363"/>
      <c r="W35" s="363"/>
      <c r="X35" s="363"/>
      <c r="Y35" s="123"/>
    </row>
    <row r="36" spans="1:25" ht="38.25" hidden="1" customHeight="1" x14ac:dyDescent="0.2">
      <c r="A36" s="65"/>
      <c r="B36" s="142"/>
      <c r="C36" s="141"/>
      <c r="D36" s="125"/>
      <c r="E36" s="363"/>
      <c r="F36" s="363"/>
      <c r="G36" s="363"/>
      <c r="H36" s="363"/>
      <c r="I36" s="363"/>
      <c r="J36" s="363"/>
      <c r="K36" s="363"/>
      <c r="L36" s="363"/>
      <c r="M36" s="363"/>
      <c r="N36" s="363"/>
      <c r="O36" s="363"/>
      <c r="P36" s="363"/>
      <c r="Q36" s="363"/>
      <c r="R36" s="363"/>
      <c r="S36" s="363"/>
      <c r="T36" s="363"/>
      <c r="U36" s="363"/>
      <c r="V36" s="363"/>
      <c r="W36" s="363"/>
      <c r="X36" s="363"/>
      <c r="Y36" s="123"/>
    </row>
    <row r="37" spans="1:25" ht="9.75" hidden="1" customHeight="1" x14ac:dyDescent="0.2">
      <c r="A37" s="65"/>
      <c r="B37" s="142"/>
      <c r="C37" s="141"/>
      <c r="D37" s="125"/>
      <c r="E37" s="363"/>
      <c r="F37" s="363"/>
      <c r="G37" s="363"/>
      <c r="H37" s="363"/>
      <c r="I37" s="363"/>
      <c r="J37" s="363"/>
      <c r="K37" s="363"/>
      <c r="L37" s="363"/>
      <c r="M37" s="363"/>
      <c r="N37" s="363"/>
      <c r="O37" s="363"/>
      <c r="P37" s="363"/>
      <c r="Q37" s="363"/>
      <c r="R37" s="363"/>
      <c r="S37" s="363"/>
      <c r="T37" s="363"/>
      <c r="U37" s="363"/>
      <c r="V37" s="363"/>
      <c r="W37" s="363"/>
      <c r="X37" s="363"/>
      <c r="Y37" s="123"/>
    </row>
    <row r="38" spans="1:25" ht="51" hidden="1" customHeight="1" x14ac:dyDescent="0.2">
      <c r="A38" s="65"/>
      <c r="B38" s="142"/>
      <c r="C38" s="141"/>
      <c r="D38" s="125"/>
      <c r="E38" s="363"/>
      <c r="F38" s="363"/>
      <c r="G38" s="363"/>
      <c r="H38" s="363"/>
      <c r="I38" s="363"/>
      <c r="J38" s="363"/>
      <c r="K38" s="363"/>
      <c r="L38" s="363"/>
      <c r="M38" s="363"/>
      <c r="N38" s="363"/>
      <c r="O38" s="363"/>
      <c r="P38" s="363"/>
      <c r="Q38" s="363"/>
      <c r="R38" s="363"/>
      <c r="S38" s="363"/>
      <c r="T38" s="363"/>
      <c r="U38" s="363"/>
      <c r="V38" s="363"/>
      <c r="W38" s="363"/>
      <c r="X38" s="363"/>
      <c r="Y38" s="123"/>
    </row>
    <row r="39" spans="1:25" ht="15" hidden="1" customHeight="1" x14ac:dyDescent="0.2">
      <c r="A39" s="65"/>
      <c r="B39" s="142"/>
      <c r="C39" s="141"/>
      <c r="D39" s="125"/>
      <c r="E39" s="363"/>
      <c r="F39" s="363"/>
      <c r="G39" s="363"/>
      <c r="H39" s="363"/>
      <c r="I39" s="363"/>
      <c r="J39" s="363"/>
      <c r="K39" s="363"/>
      <c r="L39" s="363"/>
      <c r="M39" s="363"/>
      <c r="N39" s="363"/>
      <c r="O39" s="363"/>
      <c r="P39" s="363"/>
      <c r="Q39" s="363"/>
      <c r="R39" s="363"/>
      <c r="S39" s="363"/>
      <c r="T39" s="363"/>
      <c r="U39" s="363"/>
      <c r="V39" s="363"/>
      <c r="W39" s="363"/>
      <c r="X39" s="363"/>
      <c r="Y39" s="123"/>
    </row>
    <row r="40" spans="1:25" ht="12" hidden="1" customHeight="1" x14ac:dyDescent="0.2">
      <c r="A40" s="65"/>
      <c r="B40" s="142"/>
      <c r="C40" s="141"/>
      <c r="D40" s="125"/>
      <c r="E40" s="364" t="s">
        <v>34</v>
      </c>
      <c r="F40" s="364"/>
      <c r="G40" s="364"/>
      <c r="H40" s="364"/>
      <c r="I40" s="364"/>
      <c r="J40" s="364"/>
      <c r="K40" s="364"/>
      <c r="L40" s="364"/>
      <c r="M40" s="364"/>
      <c r="N40" s="364"/>
      <c r="O40" s="364"/>
      <c r="P40" s="364"/>
      <c r="Q40" s="364"/>
      <c r="R40" s="364"/>
      <c r="S40" s="364"/>
      <c r="T40" s="364"/>
      <c r="U40" s="364"/>
      <c r="V40" s="364"/>
      <c r="W40" s="364"/>
      <c r="X40" s="364"/>
      <c r="Y40" s="123"/>
    </row>
    <row r="41" spans="1:25" ht="38.25" hidden="1" customHeight="1" x14ac:dyDescent="0.2">
      <c r="A41" s="65"/>
      <c r="B41" s="142"/>
      <c r="C41" s="141"/>
      <c r="D41" s="125"/>
      <c r="E41" s="363"/>
      <c r="F41" s="363"/>
      <c r="G41" s="363"/>
      <c r="H41" s="363"/>
      <c r="I41" s="363"/>
      <c r="J41" s="363"/>
      <c r="K41" s="363"/>
      <c r="L41" s="363"/>
      <c r="M41" s="363"/>
      <c r="N41" s="363"/>
      <c r="O41" s="363"/>
      <c r="P41" s="363"/>
      <c r="Q41" s="363"/>
      <c r="R41" s="363"/>
      <c r="S41" s="363"/>
      <c r="T41" s="363"/>
      <c r="U41" s="363"/>
      <c r="V41" s="363"/>
      <c r="W41" s="363"/>
      <c r="X41" s="363"/>
      <c r="Y41" s="123"/>
    </row>
    <row r="42" spans="1:25" ht="15" hidden="1" x14ac:dyDescent="0.2">
      <c r="A42" s="65"/>
      <c r="B42" s="142"/>
      <c r="C42" s="141"/>
      <c r="D42" s="125"/>
      <c r="E42" s="363"/>
      <c r="F42" s="363"/>
      <c r="G42" s="363"/>
      <c r="H42" s="363"/>
      <c r="I42" s="363"/>
      <c r="J42" s="363"/>
      <c r="K42" s="363"/>
      <c r="L42" s="363"/>
      <c r="M42" s="363"/>
      <c r="N42" s="363"/>
      <c r="O42" s="363"/>
      <c r="P42" s="363"/>
      <c r="Q42" s="363"/>
      <c r="R42" s="363"/>
      <c r="S42" s="363"/>
      <c r="T42" s="363"/>
      <c r="U42" s="363"/>
      <c r="V42" s="363"/>
      <c r="W42" s="363"/>
      <c r="X42" s="363"/>
      <c r="Y42" s="123"/>
    </row>
    <row r="43" spans="1:25" ht="15" hidden="1" x14ac:dyDescent="0.2">
      <c r="A43" s="65"/>
      <c r="B43" s="142"/>
      <c r="C43" s="141"/>
      <c r="D43" s="125"/>
      <c r="E43" s="363"/>
      <c r="F43" s="363"/>
      <c r="G43" s="363"/>
      <c r="H43" s="363"/>
      <c r="I43" s="363"/>
      <c r="J43" s="363"/>
      <c r="K43" s="363"/>
      <c r="L43" s="363"/>
      <c r="M43" s="363"/>
      <c r="N43" s="363"/>
      <c r="O43" s="363"/>
      <c r="P43" s="363"/>
      <c r="Q43" s="363"/>
      <c r="R43" s="363"/>
      <c r="S43" s="363"/>
      <c r="T43" s="363"/>
      <c r="U43" s="363"/>
      <c r="V43" s="363"/>
      <c r="W43" s="363"/>
      <c r="X43" s="363"/>
      <c r="Y43" s="123"/>
    </row>
    <row r="44" spans="1:25" ht="33.75" hidden="1" customHeight="1" x14ac:dyDescent="0.15">
      <c r="A44" s="65"/>
      <c r="B44" s="142"/>
      <c r="C44" s="141"/>
      <c r="D44" s="130"/>
      <c r="E44" s="363"/>
      <c r="F44" s="363"/>
      <c r="G44" s="363"/>
      <c r="H44" s="363"/>
      <c r="I44" s="363"/>
      <c r="J44" s="363"/>
      <c r="K44" s="363"/>
      <c r="L44" s="363"/>
      <c r="M44" s="363"/>
      <c r="N44" s="363"/>
      <c r="O44" s="363"/>
      <c r="P44" s="363"/>
      <c r="Q44" s="363"/>
      <c r="R44" s="363"/>
      <c r="S44" s="363"/>
      <c r="T44" s="363"/>
      <c r="U44" s="363"/>
      <c r="V44" s="363"/>
      <c r="W44" s="363"/>
      <c r="X44" s="363"/>
      <c r="Y44" s="123"/>
    </row>
    <row r="45" spans="1:25" ht="15" hidden="1" x14ac:dyDescent="0.15">
      <c r="A45" s="65"/>
      <c r="B45" s="142"/>
      <c r="C45" s="141"/>
      <c r="D45" s="130"/>
      <c r="E45" s="363"/>
      <c r="F45" s="363"/>
      <c r="G45" s="363"/>
      <c r="H45" s="363"/>
      <c r="I45" s="363"/>
      <c r="J45" s="363"/>
      <c r="K45" s="363"/>
      <c r="L45" s="363"/>
      <c r="M45" s="363"/>
      <c r="N45" s="363"/>
      <c r="O45" s="363"/>
      <c r="P45" s="363"/>
      <c r="Q45" s="363"/>
      <c r="R45" s="363"/>
      <c r="S45" s="363"/>
      <c r="T45" s="363"/>
      <c r="U45" s="363"/>
      <c r="V45" s="363"/>
      <c r="W45" s="363"/>
      <c r="X45" s="363"/>
      <c r="Y45" s="123"/>
    </row>
    <row r="46" spans="1:25" ht="24" hidden="1" customHeight="1" x14ac:dyDescent="0.2">
      <c r="A46" s="65"/>
      <c r="B46" s="142"/>
      <c r="C46" s="141"/>
      <c r="D46" s="125"/>
      <c r="E46" s="365" t="s">
        <v>203</v>
      </c>
      <c r="F46" s="365"/>
      <c r="G46" s="365"/>
      <c r="H46" s="365"/>
      <c r="I46" s="365"/>
      <c r="J46" s="365"/>
      <c r="K46" s="365"/>
      <c r="L46" s="365"/>
      <c r="M46" s="365"/>
      <c r="N46" s="365"/>
      <c r="O46" s="365"/>
      <c r="P46" s="365"/>
      <c r="Q46" s="365"/>
      <c r="R46" s="365"/>
      <c r="S46" s="365"/>
      <c r="T46" s="365"/>
      <c r="U46" s="365"/>
      <c r="V46" s="365"/>
      <c r="W46" s="365"/>
      <c r="X46" s="365"/>
      <c r="Y46" s="123"/>
    </row>
    <row r="47" spans="1:25" ht="37.5" hidden="1" customHeight="1" x14ac:dyDescent="0.2">
      <c r="A47" s="65"/>
      <c r="B47" s="142"/>
      <c r="C47" s="141"/>
      <c r="D47" s="125"/>
      <c r="E47" s="365"/>
      <c r="F47" s="365"/>
      <c r="G47" s="365"/>
      <c r="H47" s="365"/>
      <c r="I47" s="365"/>
      <c r="J47" s="365"/>
      <c r="K47" s="365"/>
      <c r="L47" s="365"/>
      <c r="M47" s="365"/>
      <c r="N47" s="365"/>
      <c r="O47" s="365"/>
      <c r="P47" s="365"/>
      <c r="Q47" s="365"/>
      <c r="R47" s="365"/>
      <c r="S47" s="365"/>
      <c r="T47" s="365"/>
      <c r="U47" s="365"/>
      <c r="V47" s="365"/>
      <c r="W47" s="365"/>
      <c r="X47" s="365"/>
      <c r="Y47" s="123"/>
    </row>
    <row r="48" spans="1:25" ht="24" hidden="1" customHeight="1" x14ac:dyDescent="0.2">
      <c r="A48" s="65"/>
      <c r="B48" s="142"/>
      <c r="C48" s="141"/>
      <c r="D48" s="125"/>
      <c r="E48" s="365"/>
      <c r="F48" s="365"/>
      <c r="G48" s="365"/>
      <c r="H48" s="365"/>
      <c r="I48" s="365"/>
      <c r="J48" s="365"/>
      <c r="K48" s="365"/>
      <c r="L48" s="365"/>
      <c r="M48" s="365"/>
      <c r="N48" s="365"/>
      <c r="O48" s="365"/>
      <c r="P48" s="365"/>
      <c r="Q48" s="365"/>
      <c r="R48" s="365"/>
      <c r="S48" s="365"/>
      <c r="T48" s="365"/>
      <c r="U48" s="365"/>
      <c r="V48" s="365"/>
      <c r="W48" s="365"/>
      <c r="X48" s="365"/>
      <c r="Y48" s="123"/>
    </row>
    <row r="49" spans="1:25" ht="51" hidden="1" customHeight="1" x14ac:dyDescent="0.2">
      <c r="A49" s="65"/>
      <c r="B49" s="142"/>
      <c r="C49" s="141"/>
      <c r="D49" s="125"/>
      <c r="E49" s="365"/>
      <c r="F49" s="365"/>
      <c r="G49" s="365"/>
      <c r="H49" s="365"/>
      <c r="I49" s="365"/>
      <c r="J49" s="365"/>
      <c r="K49" s="365"/>
      <c r="L49" s="365"/>
      <c r="M49" s="365"/>
      <c r="N49" s="365"/>
      <c r="O49" s="365"/>
      <c r="P49" s="365"/>
      <c r="Q49" s="365"/>
      <c r="R49" s="365"/>
      <c r="S49" s="365"/>
      <c r="T49" s="365"/>
      <c r="U49" s="365"/>
      <c r="V49" s="365"/>
      <c r="W49" s="365"/>
      <c r="X49" s="365"/>
      <c r="Y49" s="123"/>
    </row>
    <row r="50" spans="1:25" ht="15" hidden="1" x14ac:dyDescent="0.2">
      <c r="A50" s="65"/>
      <c r="B50" s="142"/>
      <c r="C50" s="141"/>
      <c r="D50" s="125"/>
      <c r="E50" s="365"/>
      <c r="F50" s="365"/>
      <c r="G50" s="365"/>
      <c r="H50" s="365"/>
      <c r="I50" s="365"/>
      <c r="J50" s="365"/>
      <c r="K50" s="365"/>
      <c r="L50" s="365"/>
      <c r="M50" s="365"/>
      <c r="N50" s="365"/>
      <c r="O50" s="365"/>
      <c r="P50" s="365"/>
      <c r="Q50" s="365"/>
      <c r="R50" s="365"/>
      <c r="S50" s="365"/>
      <c r="T50" s="365"/>
      <c r="U50" s="365"/>
      <c r="V50" s="365"/>
      <c r="W50" s="365"/>
      <c r="X50" s="365"/>
      <c r="Y50" s="123"/>
    </row>
    <row r="51" spans="1:25" ht="15" hidden="1" x14ac:dyDescent="0.2">
      <c r="A51" s="65"/>
      <c r="B51" s="142"/>
      <c r="C51" s="141"/>
      <c r="D51" s="125"/>
      <c r="E51" s="365"/>
      <c r="F51" s="365"/>
      <c r="G51" s="365"/>
      <c r="H51" s="365"/>
      <c r="I51" s="365"/>
      <c r="J51" s="365"/>
      <c r="K51" s="365"/>
      <c r="L51" s="365"/>
      <c r="M51" s="365"/>
      <c r="N51" s="365"/>
      <c r="O51" s="365"/>
      <c r="P51" s="365"/>
      <c r="Q51" s="365"/>
      <c r="R51" s="365"/>
      <c r="S51" s="365"/>
      <c r="T51" s="365"/>
      <c r="U51" s="365"/>
      <c r="V51" s="365"/>
      <c r="W51" s="365"/>
      <c r="X51" s="365"/>
      <c r="Y51" s="123"/>
    </row>
    <row r="52" spans="1:25" ht="15" hidden="1" x14ac:dyDescent="0.2">
      <c r="A52" s="65"/>
      <c r="B52" s="142"/>
      <c r="C52" s="141"/>
      <c r="D52" s="125"/>
      <c r="E52" s="365"/>
      <c r="F52" s="365"/>
      <c r="G52" s="365"/>
      <c r="H52" s="365"/>
      <c r="I52" s="365"/>
      <c r="J52" s="365"/>
      <c r="K52" s="365"/>
      <c r="L52" s="365"/>
      <c r="M52" s="365"/>
      <c r="N52" s="365"/>
      <c r="O52" s="365"/>
      <c r="P52" s="365"/>
      <c r="Q52" s="365"/>
      <c r="R52" s="365"/>
      <c r="S52" s="365"/>
      <c r="T52" s="365"/>
      <c r="U52" s="365"/>
      <c r="V52" s="365"/>
      <c r="W52" s="365"/>
      <c r="X52" s="365"/>
      <c r="Y52" s="123"/>
    </row>
    <row r="53" spans="1:25" ht="15" hidden="1" x14ac:dyDescent="0.2">
      <c r="A53" s="65"/>
      <c r="B53" s="142"/>
      <c r="C53" s="141"/>
      <c r="D53" s="125"/>
      <c r="E53" s="365"/>
      <c r="F53" s="365"/>
      <c r="G53" s="365"/>
      <c r="H53" s="365"/>
      <c r="I53" s="365"/>
      <c r="J53" s="365"/>
      <c r="K53" s="365"/>
      <c r="L53" s="365"/>
      <c r="M53" s="365"/>
      <c r="N53" s="365"/>
      <c r="O53" s="365"/>
      <c r="P53" s="365"/>
      <c r="Q53" s="365"/>
      <c r="R53" s="365"/>
      <c r="S53" s="365"/>
      <c r="T53" s="365"/>
      <c r="U53" s="365"/>
      <c r="V53" s="365"/>
      <c r="W53" s="365"/>
      <c r="X53" s="365"/>
      <c r="Y53" s="123"/>
    </row>
    <row r="54" spans="1:25" ht="15" hidden="1" x14ac:dyDescent="0.2">
      <c r="A54" s="65"/>
      <c r="B54" s="142"/>
      <c r="C54" s="141"/>
      <c r="D54" s="125"/>
      <c r="E54" s="365"/>
      <c r="F54" s="365"/>
      <c r="G54" s="365"/>
      <c r="H54" s="365"/>
      <c r="I54" s="365"/>
      <c r="J54" s="365"/>
      <c r="K54" s="365"/>
      <c r="L54" s="365"/>
      <c r="M54" s="365"/>
      <c r="N54" s="365"/>
      <c r="O54" s="365"/>
      <c r="P54" s="365"/>
      <c r="Q54" s="365"/>
      <c r="R54" s="365"/>
      <c r="S54" s="365"/>
      <c r="T54" s="365"/>
      <c r="U54" s="365"/>
      <c r="V54" s="365"/>
      <c r="W54" s="365"/>
      <c r="X54" s="365"/>
      <c r="Y54" s="123"/>
    </row>
    <row r="55" spans="1:25" ht="15" hidden="1" x14ac:dyDescent="0.2">
      <c r="A55" s="65"/>
      <c r="B55" s="142"/>
      <c r="C55" s="141"/>
      <c r="D55" s="125"/>
      <c r="E55" s="365"/>
      <c r="F55" s="365"/>
      <c r="G55" s="365"/>
      <c r="H55" s="365"/>
      <c r="I55" s="365"/>
      <c r="J55" s="365"/>
      <c r="K55" s="365"/>
      <c r="L55" s="365"/>
      <c r="M55" s="365"/>
      <c r="N55" s="365"/>
      <c r="O55" s="365"/>
      <c r="P55" s="365"/>
      <c r="Q55" s="365"/>
      <c r="R55" s="365"/>
      <c r="S55" s="365"/>
      <c r="T55" s="365"/>
      <c r="U55" s="365"/>
      <c r="V55" s="365"/>
      <c r="W55" s="365"/>
      <c r="X55" s="365"/>
      <c r="Y55" s="123"/>
    </row>
    <row r="56" spans="1:25" ht="25.5" hidden="1" customHeight="1" x14ac:dyDescent="0.15">
      <c r="A56" s="65"/>
      <c r="B56" s="142"/>
      <c r="C56" s="141"/>
      <c r="D56" s="130"/>
      <c r="E56" s="365"/>
      <c r="F56" s="365"/>
      <c r="G56" s="365"/>
      <c r="H56" s="365"/>
      <c r="I56" s="365"/>
      <c r="J56" s="365"/>
      <c r="K56" s="365"/>
      <c r="L56" s="365"/>
      <c r="M56" s="365"/>
      <c r="N56" s="365"/>
      <c r="O56" s="365"/>
      <c r="P56" s="365"/>
      <c r="Q56" s="365"/>
      <c r="R56" s="365"/>
      <c r="S56" s="365"/>
      <c r="T56" s="365"/>
      <c r="U56" s="365"/>
      <c r="V56" s="365"/>
      <c r="W56" s="365"/>
      <c r="X56" s="365"/>
      <c r="Y56" s="123"/>
    </row>
    <row r="57" spans="1:25" ht="15" hidden="1" x14ac:dyDescent="0.15">
      <c r="A57" s="65"/>
      <c r="B57" s="142"/>
      <c r="C57" s="141"/>
      <c r="D57" s="130"/>
      <c r="E57" s="365"/>
      <c r="F57" s="365"/>
      <c r="G57" s="365"/>
      <c r="H57" s="365"/>
      <c r="I57" s="365"/>
      <c r="J57" s="365"/>
      <c r="K57" s="365"/>
      <c r="L57" s="365"/>
      <c r="M57" s="365"/>
      <c r="N57" s="365"/>
      <c r="O57" s="365"/>
      <c r="P57" s="365"/>
      <c r="Q57" s="365"/>
      <c r="R57" s="365"/>
      <c r="S57" s="365"/>
      <c r="T57" s="365"/>
      <c r="U57" s="365"/>
      <c r="V57" s="365"/>
      <c r="W57" s="365"/>
      <c r="X57" s="365"/>
      <c r="Y57" s="123"/>
    </row>
    <row r="58" spans="1:25" ht="15" hidden="1" customHeight="1" x14ac:dyDescent="0.2">
      <c r="A58" s="65"/>
      <c r="B58" s="142"/>
      <c r="C58" s="141"/>
      <c r="D58" s="125"/>
      <c r="E58" s="356" t="s">
        <v>36</v>
      </c>
      <c r="F58" s="356"/>
      <c r="G58" s="356"/>
      <c r="H58" s="360" t="s">
        <v>28</v>
      </c>
      <c r="I58" s="360"/>
      <c r="J58" s="360"/>
      <c r="K58" s="360"/>
      <c r="L58" s="360"/>
      <c r="M58" s="360"/>
      <c r="N58" s="360"/>
      <c r="O58" s="360"/>
      <c r="P58" s="360"/>
      <c r="Q58" s="360"/>
      <c r="R58" s="360"/>
      <c r="S58" s="360"/>
      <c r="T58" s="360"/>
      <c r="U58" s="360"/>
      <c r="V58" s="360"/>
      <c r="W58" s="360"/>
      <c r="X58" s="360"/>
      <c r="Y58" s="123"/>
    </row>
    <row r="59" spans="1:25" ht="15" hidden="1" customHeight="1" x14ac:dyDescent="0.2">
      <c r="A59" s="65"/>
      <c r="B59" s="142"/>
      <c r="C59" s="141"/>
      <c r="D59" s="125"/>
      <c r="E59" s="356" t="s">
        <v>35</v>
      </c>
      <c r="F59" s="356"/>
      <c r="G59" s="356"/>
      <c r="H59" s="360" t="s">
        <v>130</v>
      </c>
      <c r="I59" s="360"/>
      <c r="J59" s="360"/>
      <c r="K59" s="360"/>
      <c r="L59" s="360"/>
      <c r="M59" s="360"/>
      <c r="N59" s="360"/>
      <c r="O59" s="360"/>
      <c r="P59" s="360"/>
      <c r="Q59" s="360"/>
      <c r="R59" s="360"/>
      <c r="S59" s="360"/>
      <c r="T59" s="360"/>
      <c r="U59" s="360"/>
      <c r="V59" s="360"/>
      <c r="W59" s="360"/>
      <c r="X59" s="360"/>
      <c r="Y59" s="123"/>
    </row>
    <row r="60" spans="1:25" ht="15" hidden="1" customHeight="1" x14ac:dyDescent="0.2">
      <c r="A60" s="65"/>
      <c r="B60" s="142"/>
      <c r="C60" s="141"/>
      <c r="D60" s="125"/>
      <c r="E60" s="356" t="s">
        <v>8</v>
      </c>
      <c r="F60" s="356"/>
      <c r="G60" s="356"/>
      <c r="H60" s="360" t="s">
        <v>202</v>
      </c>
      <c r="I60" s="360"/>
      <c r="J60" s="360"/>
      <c r="K60" s="360"/>
      <c r="L60" s="360"/>
      <c r="M60" s="360"/>
      <c r="N60" s="360"/>
      <c r="O60" s="360"/>
      <c r="P60" s="360"/>
      <c r="Q60" s="360"/>
      <c r="R60" s="360"/>
      <c r="S60" s="360"/>
      <c r="T60" s="360"/>
      <c r="U60" s="360"/>
      <c r="V60" s="360"/>
      <c r="W60" s="360"/>
      <c r="X60" s="360"/>
      <c r="Y60" s="123"/>
    </row>
    <row r="61" spans="1:25" ht="15" hidden="1" x14ac:dyDescent="0.2">
      <c r="A61" s="65"/>
      <c r="B61" s="142"/>
      <c r="C61" s="141"/>
      <c r="D61" s="125"/>
      <c r="E61" s="134"/>
      <c r="F61" s="132"/>
      <c r="G61" s="133"/>
      <c r="H61" s="346" t="s">
        <v>201</v>
      </c>
      <c r="I61" s="346"/>
      <c r="J61" s="346"/>
      <c r="K61" s="346"/>
      <c r="L61" s="346"/>
      <c r="M61" s="346"/>
      <c r="N61" s="346"/>
      <c r="O61" s="346"/>
      <c r="P61" s="346"/>
      <c r="Q61" s="346"/>
      <c r="R61" s="346"/>
      <c r="S61" s="346"/>
      <c r="T61" s="346"/>
      <c r="U61" s="346"/>
      <c r="V61" s="346"/>
      <c r="W61" s="346"/>
      <c r="X61" s="346"/>
      <c r="Y61" s="123"/>
    </row>
    <row r="62" spans="1:25" ht="27.75" hidden="1" customHeight="1" x14ac:dyDescent="0.2">
      <c r="A62" s="65"/>
      <c r="B62" s="142"/>
      <c r="C62" s="141"/>
      <c r="D62" s="125"/>
      <c r="E62" s="124"/>
      <c r="F62" s="124"/>
      <c r="G62" s="124"/>
      <c r="H62" s="124"/>
      <c r="I62" s="124"/>
      <c r="J62" s="124"/>
      <c r="K62" s="124"/>
      <c r="L62" s="124"/>
      <c r="M62" s="124"/>
      <c r="N62" s="124"/>
      <c r="O62" s="124"/>
      <c r="P62" s="124"/>
      <c r="Q62" s="124"/>
      <c r="R62" s="124"/>
      <c r="S62" s="124"/>
      <c r="T62" s="124"/>
      <c r="U62" s="124"/>
      <c r="V62" s="124"/>
      <c r="W62" s="124"/>
      <c r="X62" s="124"/>
      <c r="Y62" s="123"/>
    </row>
    <row r="63" spans="1:25" ht="15" hidden="1" x14ac:dyDescent="0.2">
      <c r="A63" s="65"/>
      <c r="B63" s="142"/>
      <c r="C63" s="141"/>
      <c r="D63" s="125"/>
      <c r="E63" s="124"/>
      <c r="F63" s="124"/>
      <c r="G63" s="124"/>
      <c r="H63" s="124"/>
      <c r="I63" s="124"/>
      <c r="J63" s="124"/>
      <c r="K63" s="124"/>
      <c r="L63" s="124"/>
      <c r="M63" s="124"/>
      <c r="N63" s="124"/>
      <c r="O63" s="124"/>
      <c r="P63" s="124"/>
      <c r="Q63" s="124"/>
      <c r="R63" s="124"/>
      <c r="S63" s="124"/>
      <c r="T63" s="124"/>
      <c r="U63" s="124"/>
      <c r="V63" s="124"/>
      <c r="W63" s="124"/>
      <c r="X63" s="124"/>
      <c r="Y63" s="123"/>
    </row>
    <row r="64" spans="1:25" ht="15" hidden="1" x14ac:dyDescent="0.2">
      <c r="A64" s="65"/>
      <c r="B64" s="142"/>
      <c r="C64" s="141"/>
      <c r="D64" s="125"/>
      <c r="E64" s="124"/>
      <c r="F64" s="124"/>
      <c r="G64" s="124"/>
      <c r="H64" s="124"/>
      <c r="I64" s="124"/>
      <c r="J64" s="124"/>
      <c r="K64" s="124"/>
      <c r="L64" s="124"/>
      <c r="M64" s="124"/>
      <c r="N64" s="124"/>
      <c r="O64" s="124"/>
      <c r="P64" s="124"/>
      <c r="Q64" s="124"/>
      <c r="R64" s="124"/>
      <c r="S64" s="124"/>
      <c r="T64" s="124"/>
      <c r="U64" s="124"/>
      <c r="V64" s="124"/>
      <c r="W64" s="124"/>
      <c r="X64" s="124"/>
      <c r="Y64" s="123"/>
    </row>
    <row r="65" spans="1:25" ht="15" hidden="1" x14ac:dyDescent="0.2">
      <c r="A65" s="65"/>
      <c r="B65" s="142"/>
      <c r="C65" s="141"/>
      <c r="D65" s="125"/>
      <c r="E65" s="124"/>
      <c r="F65" s="124"/>
      <c r="G65" s="124"/>
      <c r="H65" s="124"/>
      <c r="I65" s="124"/>
      <c r="J65" s="124"/>
      <c r="K65" s="124"/>
      <c r="L65" s="124"/>
      <c r="M65" s="124"/>
      <c r="N65" s="124"/>
      <c r="O65" s="124"/>
      <c r="P65" s="124"/>
      <c r="Q65" s="124"/>
      <c r="R65" s="124"/>
      <c r="S65" s="124"/>
      <c r="T65" s="124"/>
      <c r="U65" s="124"/>
      <c r="V65" s="124"/>
      <c r="W65" s="124"/>
      <c r="X65" s="124"/>
      <c r="Y65" s="123"/>
    </row>
    <row r="66" spans="1:25" ht="15" hidden="1" x14ac:dyDescent="0.2">
      <c r="A66" s="65"/>
      <c r="B66" s="142"/>
      <c r="C66" s="141"/>
      <c r="D66" s="125"/>
      <c r="E66" s="124"/>
      <c r="F66" s="124"/>
      <c r="G66" s="124"/>
      <c r="H66" s="124"/>
      <c r="I66" s="124"/>
      <c r="J66" s="124"/>
      <c r="K66" s="124"/>
      <c r="L66" s="124"/>
      <c r="M66" s="124"/>
      <c r="N66" s="124"/>
      <c r="O66" s="124"/>
      <c r="P66" s="124"/>
      <c r="Q66" s="124"/>
      <c r="R66" s="124"/>
      <c r="S66" s="124"/>
      <c r="T66" s="124"/>
      <c r="U66" s="124"/>
      <c r="V66" s="124"/>
      <c r="W66" s="124"/>
      <c r="X66" s="124"/>
      <c r="Y66" s="123"/>
    </row>
    <row r="67" spans="1:25" ht="15" hidden="1" x14ac:dyDescent="0.2">
      <c r="A67" s="65"/>
      <c r="B67" s="142"/>
      <c r="C67" s="141"/>
      <c r="D67" s="125"/>
      <c r="E67" s="124"/>
      <c r="F67" s="124"/>
      <c r="G67" s="124"/>
      <c r="H67" s="124"/>
      <c r="I67" s="124"/>
      <c r="J67" s="124"/>
      <c r="K67" s="124"/>
      <c r="L67" s="124"/>
      <c r="M67" s="124"/>
      <c r="N67" s="124"/>
      <c r="O67" s="124"/>
      <c r="P67" s="124"/>
      <c r="Q67" s="124"/>
      <c r="R67" s="124"/>
      <c r="S67" s="124"/>
      <c r="T67" s="124"/>
      <c r="U67" s="124"/>
      <c r="V67" s="124"/>
      <c r="W67" s="124"/>
      <c r="X67" s="124"/>
      <c r="Y67" s="123"/>
    </row>
    <row r="68" spans="1:25" ht="89.25" hidden="1" customHeight="1" x14ac:dyDescent="0.15">
      <c r="A68" s="65"/>
      <c r="B68" s="142"/>
      <c r="C68" s="141"/>
      <c r="D68" s="130"/>
      <c r="E68" s="129"/>
      <c r="F68" s="129"/>
      <c r="G68" s="129"/>
      <c r="H68" s="129"/>
      <c r="I68" s="129"/>
      <c r="J68" s="129"/>
      <c r="K68" s="129"/>
      <c r="L68" s="129"/>
      <c r="M68" s="129"/>
      <c r="N68" s="129"/>
      <c r="O68" s="129"/>
      <c r="P68" s="129"/>
      <c r="Q68" s="129"/>
      <c r="R68" s="129"/>
      <c r="S68" s="129"/>
      <c r="T68" s="129"/>
      <c r="U68" s="129"/>
      <c r="V68" s="129"/>
      <c r="W68" s="129"/>
      <c r="X68" s="129"/>
      <c r="Y68" s="123"/>
    </row>
    <row r="69" spans="1:25" ht="15" hidden="1" x14ac:dyDescent="0.15">
      <c r="A69" s="65"/>
      <c r="B69" s="142"/>
      <c r="C69" s="141"/>
      <c r="D69" s="130"/>
      <c r="E69" s="129"/>
      <c r="F69" s="129"/>
      <c r="G69" s="129"/>
      <c r="H69" s="129"/>
      <c r="I69" s="129"/>
      <c r="J69" s="129"/>
      <c r="K69" s="129"/>
      <c r="L69" s="129"/>
      <c r="M69" s="129"/>
      <c r="N69" s="129"/>
      <c r="O69" s="129"/>
      <c r="P69" s="129"/>
      <c r="Q69" s="129"/>
      <c r="R69" s="129"/>
      <c r="S69" s="129"/>
      <c r="T69" s="129"/>
      <c r="U69" s="129"/>
      <c r="V69" s="129"/>
      <c r="W69" s="129"/>
      <c r="X69" s="129"/>
      <c r="Y69" s="123"/>
    </row>
    <row r="70" spans="1:25" ht="15" hidden="1" x14ac:dyDescent="0.2">
      <c r="A70" s="65"/>
      <c r="B70" s="142"/>
      <c r="C70" s="141"/>
      <c r="D70" s="125"/>
      <c r="E70" s="358" t="s">
        <v>209</v>
      </c>
      <c r="F70" s="358"/>
      <c r="G70" s="358"/>
      <c r="H70" s="358"/>
      <c r="I70" s="358"/>
      <c r="J70" s="358"/>
      <c r="K70" s="358"/>
      <c r="L70" s="358"/>
      <c r="M70" s="358"/>
      <c r="N70" s="358"/>
      <c r="O70" s="358"/>
      <c r="P70" s="358"/>
      <c r="Q70" s="358"/>
      <c r="R70" s="358"/>
      <c r="S70" s="358"/>
      <c r="T70" s="358"/>
      <c r="U70" s="358"/>
      <c r="V70" s="358"/>
      <c r="W70" s="358"/>
      <c r="X70" s="358"/>
      <c r="Y70" s="123"/>
    </row>
    <row r="71" spans="1:25" ht="15" hidden="1" x14ac:dyDescent="0.2">
      <c r="A71" s="65"/>
      <c r="B71" s="142"/>
      <c r="C71" s="141"/>
      <c r="D71" s="125"/>
      <c r="E71" s="359" t="s">
        <v>195</v>
      </c>
      <c r="F71" s="359"/>
      <c r="G71" s="359"/>
      <c r="H71" s="359"/>
      <c r="I71" s="359"/>
      <c r="J71" s="359"/>
      <c r="K71" s="359"/>
      <c r="L71" s="359"/>
      <c r="M71" s="359"/>
      <c r="N71" s="359"/>
      <c r="O71" s="359"/>
      <c r="P71" s="359"/>
      <c r="Q71" s="359"/>
      <c r="R71" s="359"/>
      <c r="S71" s="359"/>
      <c r="T71" s="359"/>
      <c r="U71" s="359"/>
      <c r="V71" s="359"/>
      <c r="W71" s="359"/>
      <c r="X71" s="359"/>
      <c r="Y71" s="123"/>
    </row>
    <row r="72" spans="1:25" ht="27" hidden="1" customHeight="1" x14ac:dyDescent="0.2">
      <c r="A72" s="65"/>
      <c r="B72" s="142"/>
      <c r="C72" s="141"/>
      <c r="D72" s="125"/>
      <c r="E72" s="119" t="s">
        <v>196</v>
      </c>
      <c r="F72" s="349" t="s">
        <v>531</v>
      </c>
      <c r="G72" s="349"/>
      <c r="H72" s="349"/>
      <c r="I72" s="349"/>
      <c r="J72" s="349"/>
      <c r="K72" s="349"/>
      <c r="L72" s="349"/>
      <c r="M72" s="349"/>
      <c r="N72" s="349"/>
      <c r="O72" s="349"/>
      <c r="P72" s="349"/>
      <c r="Q72" s="349"/>
      <c r="R72" s="349"/>
      <c r="S72" s="349"/>
      <c r="T72" s="349"/>
      <c r="U72" s="349"/>
      <c r="V72" s="349"/>
      <c r="W72" s="349"/>
      <c r="X72" s="349"/>
      <c r="Y72" s="123"/>
    </row>
    <row r="73" spans="1:25" ht="15" hidden="1" customHeight="1" x14ac:dyDescent="0.2">
      <c r="A73" s="65"/>
      <c r="B73" s="142"/>
      <c r="C73" s="141"/>
      <c r="D73" s="125"/>
      <c r="E73" s="119"/>
      <c r="F73" s="352" t="s">
        <v>533</v>
      </c>
      <c r="G73" s="352"/>
      <c r="H73" s="352"/>
      <c r="I73" s="352"/>
      <c r="J73" s="352"/>
      <c r="K73" s="352"/>
      <c r="L73" s="352"/>
      <c r="M73" s="352"/>
      <c r="N73" s="352"/>
      <c r="O73" s="352"/>
      <c r="P73" s="352"/>
      <c r="Q73" s="352"/>
      <c r="R73" s="352"/>
      <c r="S73" s="352"/>
      <c r="T73" s="352"/>
      <c r="U73" s="352"/>
      <c r="V73" s="352"/>
      <c r="W73" s="352"/>
      <c r="X73" s="352"/>
      <c r="Y73" s="123"/>
    </row>
    <row r="74" spans="1:25" ht="52.5" hidden="1" customHeight="1" x14ac:dyDescent="0.2">
      <c r="A74" s="65"/>
      <c r="B74" s="142"/>
      <c r="C74" s="141"/>
      <c r="D74" s="125"/>
      <c r="E74" s="119"/>
      <c r="F74" s="349" t="s">
        <v>534</v>
      </c>
      <c r="G74" s="349"/>
      <c r="H74" s="349"/>
      <c r="I74" s="349"/>
      <c r="J74" s="349"/>
      <c r="K74" s="349"/>
      <c r="L74" s="349"/>
      <c r="M74" s="349"/>
      <c r="N74" s="349"/>
      <c r="O74" s="349"/>
      <c r="P74" s="349"/>
      <c r="Q74" s="349"/>
      <c r="R74" s="349"/>
      <c r="S74" s="349"/>
      <c r="T74" s="349"/>
      <c r="U74" s="349"/>
      <c r="V74" s="349"/>
      <c r="W74" s="349"/>
      <c r="X74" s="349"/>
      <c r="Y74" s="123"/>
    </row>
    <row r="75" spans="1:25" ht="15" hidden="1" customHeight="1" x14ac:dyDescent="0.2">
      <c r="A75" s="65"/>
      <c r="B75" s="142"/>
      <c r="C75" s="141"/>
      <c r="D75" s="125"/>
      <c r="E75" s="119"/>
      <c r="F75" s="345" t="s">
        <v>532</v>
      </c>
      <c r="G75" s="345"/>
      <c r="H75" s="345"/>
      <c r="I75" s="345"/>
      <c r="J75" s="345"/>
      <c r="K75" s="345"/>
      <c r="L75" s="345"/>
      <c r="M75" s="345"/>
      <c r="N75" s="345"/>
      <c r="O75" s="345"/>
      <c r="P75" s="345"/>
      <c r="Q75" s="345"/>
      <c r="R75" s="345"/>
      <c r="S75" s="345"/>
      <c r="T75" s="345"/>
      <c r="U75" s="345"/>
      <c r="V75" s="345"/>
      <c r="W75" s="345"/>
      <c r="X75" s="345"/>
      <c r="Y75" s="123"/>
    </row>
    <row r="76" spans="1:25" ht="15" hidden="1" x14ac:dyDescent="0.2">
      <c r="A76" s="65"/>
      <c r="B76" s="142"/>
      <c r="C76" s="141"/>
      <c r="D76" s="125"/>
      <c r="E76" s="350" t="s">
        <v>210</v>
      </c>
      <c r="F76" s="350"/>
      <c r="G76" s="350"/>
      <c r="H76" s="350"/>
      <c r="I76" s="350"/>
      <c r="J76" s="350"/>
      <c r="K76" s="350"/>
      <c r="L76" s="350"/>
      <c r="M76" s="350"/>
      <c r="N76" s="350"/>
      <c r="O76" s="350"/>
      <c r="P76" s="350"/>
      <c r="Q76" s="350"/>
      <c r="R76" s="350"/>
      <c r="S76" s="350"/>
      <c r="T76" s="350"/>
      <c r="U76" s="350"/>
      <c r="V76" s="350"/>
      <c r="W76" s="350"/>
      <c r="X76" s="350"/>
      <c r="Y76" s="123"/>
    </row>
    <row r="77" spans="1:25" ht="45.75" hidden="1" customHeight="1" x14ac:dyDescent="0.2">
      <c r="A77" s="65"/>
      <c r="B77" s="142"/>
      <c r="C77" s="141"/>
      <c r="D77" s="125"/>
      <c r="E77" s="348" t="s">
        <v>211</v>
      </c>
      <c r="F77" s="348"/>
      <c r="G77" s="348"/>
      <c r="H77" s="348"/>
      <c r="I77" s="348"/>
      <c r="J77" s="348"/>
      <c r="K77" s="348"/>
      <c r="L77" s="348"/>
      <c r="M77" s="348"/>
      <c r="N77" s="348"/>
      <c r="O77" s="348"/>
      <c r="P77" s="348"/>
      <c r="Q77" s="348"/>
      <c r="R77" s="348"/>
      <c r="S77" s="348"/>
      <c r="T77" s="348"/>
      <c r="U77" s="348"/>
      <c r="V77" s="348"/>
      <c r="W77" s="348"/>
      <c r="X77" s="348"/>
      <c r="Y77" s="123"/>
    </row>
    <row r="78" spans="1:25" ht="23.1" hidden="1" customHeight="1" x14ac:dyDescent="0.2">
      <c r="A78" s="65"/>
      <c r="B78" s="142"/>
      <c r="C78" s="141"/>
      <c r="D78" s="125"/>
      <c r="E78" s="348" t="s">
        <v>212</v>
      </c>
      <c r="F78" s="348"/>
      <c r="G78" s="348"/>
      <c r="H78" s="348"/>
      <c r="I78" s="348"/>
      <c r="J78" s="348"/>
      <c r="K78" s="348"/>
      <c r="L78" s="348"/>
      <c r="M78" s="348"/>
      <c r="N78" s="348"/>
      <c r="O78" s="348"/>
      <c r="P78" s="348"/>
      <c r="Q78" s="348"/>
      <c r="R78" s="348"/>
      <c r="S78" s="348"/>
      <c r="T78" s="348"/>
      <c r="U78" s="348"/>
      <c r="V78" s="348"/>
      <c r="W78" s="348"/>
      <c r="X78" s="348"/>
      <c r="Y78" s="123"/>
    </row>
    <row r="79" spans="1:25" ht="42.75" hidden="1" customHeight="1" x14ac:dyDescent="0.2">
      <c r="A79" s="65"/>
      <c r="B79" s="142"/>
      <c r="C79" s="141"/>
      <c r="D79" s="125"/>
      <c r="E79" s="348" t="s">
        <v>427</v>
      </c>
      <c r="F79" s="348"/>
      <c r="G79" s="348"/>
      <c r="H79" s="348"/>
      <c r="I79" s="348"/>
      <c r="J79" s="348"/>
      <c r="K79" s="348"/>
      <c r="L79" s="348"/>
      <c r="M79" s="348"/>
      <c r="N79" s="348"/>
      <c r="O79" s="348"/>
      <c r="P79" s="348"/>
      <c r="Q79" s="348"/>
      <c r="R79" s="348"/>
      <c r="S79" s="348"/>
      <c r="T79" s="348"/>
      <c r="U79" s="348"/>
      <c r="V79" s="348"/>
      <c r="W79" s="348"/>
      <c r="X79" s="348"/>
      <c r="Y79" s="123"/>
    </row>
    <row r="80" spans="1:25" ht="33" hidden="1" customHeight="1" x14ac:dyDescent="0.2">
      <c r="A80" s="65"/>
      <c r="B80" s="142"/>
      <c r="C80" s="141"/>
      <c r="D80" s="125"/>
      <c r="E80" s="348" t="s">
        <v>222</v>
      </c>
      <c r="F80" s="348"/>
      <c r="G80" s="348"/>
      <c r="H80" s="348"/>
      <c r="I80" s="348"/>
      <c r="J80" s="348"/>
      <c r="K80" s="348"/>
      <c r="L80" s="348"/>
      <c r="M80" s="348"/>
      <c r="N80" s="348"/>
      <c r="O80" s="348"/>
      <c r="P80" s="348"/>
      <c r="Q80" s="348"/>
      <c r="R80" s="348"/>
      <c r="S80" s="348"/>
      <c r="T80" s="348"/>
      <c r="U80" s="348"/>
      <c r="V80" s="348"/>
      <c r="W80" s="348"/>
      <c r="X80" s="348"/>
      <c r="Y80" s="123"/>
    </row>
    <row r="81" spans="1:25" ht="30" hidden="1" customHeight="1" x14ac:dyDescent="0.2">
      <c r="A81" s="65"/>
      <c r="B81" s="142"/>
      <c r="C81" s="141"/>
      <c r="D81" s="125"/>
      <c r="E81" s="348" t="s">
        <v>213</v>
      </c>
      <c r="F81" s="348"/>
      <c r="G81" s="348"/>
      <c r="H81" s="348"/>
      <c r="I81" s="348"/>
      <c r="J81" s="348"/>
      <c r="K81" s="348"/>
      <c r="L81" s="348"/>
      <c r="M81" s="348"/>
      <c r="N81" s="348"/>
      <c r="O81" s="348"/>
      <c r="P81" s="348"/>
      <c r="Q81" s="348"/>
      <c r="R81" s="348"/>
      <c r="S81" s="348"/>
      <c r="T81" s="348"/>
      <c r="U81" s="348"/>
      <c r="V81" s="348"/>
      <c r="W81" s="348"/>
      <c r="X81" s="348"/>
      <c r="Y81" s="123"/>
    </row>
    <row r="82" spans="1:25" ht="21" hidden="1" customHeight="1" x14ac:dyDescent="0.2">
      <c r="A82" s="65"/>
      <c r="B82" s="142"/>
      <c r="C82" s="141"/>
      <c r="D82" s="125"/>
      <c r="E82" s="348" t="s">
        <v>214</v>
      </c>
      <c r="F82" s="348"/>
      <c r="G82" s="348"/>
      <c r="H82" s="348"/>
      <c r="I82" s="348"/>
      <c r="J82" s="348"/>
      <c r="K82" s="348"/>
      <c r="L82" s="348"/>
      <c r="M82" s="348"/>
      <c r="N82" s="348"/>
      <c r="O82" s="348"/>
      <c r="P82" s="348"/>
      <c r="Q82" s="348"/>
      <c r="R82" s="348"/>
      <c r="S82" s="348"/>
      <c r="T82" s="348"/>
      <c r="U82" s="348"/>
      <c r="V82" s="348"/>
      <c r="W82" s="348"/>
      <c r="X82" s="348"/>
      <c r="Y82" s="123"/>
    </row>
    <row r="83" spans="1:25" ht="24" hidden="1" customHeight="1" x14ac:dyDescent="0.2">
      <c r="A83" s="65"/>
      <c r="B83" s="142"/>
      <c r="C83" s="141"/>
      <c r="D83" s="125"/>
      <c r="E83" s="348" t="s">
        <v>215</v>
      </c>
      <c r="F83" s="348"/>
      <c r="G83" s="348"/>
      <c r="H83" s="348"/>
      <c r="I83" s="348"/>
      <c r="J83" s="348"/>
      <c r="K83" s="348"/>
      <c r="L83" s="348"/>
      <c r="M83" s="348"/>
      <c r="N83" s="348"/>
      <c r="O83" s="348"/>
      <c r="P83" s="348"/>
      <c r="Q83" s="348"/>
      <c r="R83" s="348"/>
      <c r="S83" s="348"/>
      <c r="T83" s="348"/>
      <c r="U83" s="348"/>
      <c r="V83" s="348"/>
      <c r="W83" s="348"/>
      <c r="X83" s="348"/>
      <c r="Y83" s="123"/>
    </row>
    <row r="84" spans="1:25" ht="15" hidden="1" x14ac:dyDescent="0.2">
      <c r="A84" s="65"/>
      <c r="B84" s="142"/>
      <c r="C84" s="141"/>
      <c r="D84" s="125"/>
      <c r="E84" s="350" t="s">
        <v>219</v>
      </c>
      <c r="F84" s="350"/>
      <c r="G84" s="350"/>
      <c r="H84" s="350"/>
      <c r="I84" s="350"/>
      <c r="J84" s="350"/>
      <c r="K84" s="350"/>
      <c r="L84" s="350"/>
      <c r="M84" s="350"/>
      <c r="N84" s="350"/>
      <c r="O84" s="350"/>
      <c r="P84" s="350"/>
      <c r="Q84" s="350"/>
      <c r="R84" s="350"/>
      <c r="S84" s="350"/>
      <c r="T84" s="350"/>
      <c r="U84" s="350"/>
      <c r="V84" s="350"/>
      <c r="W84" s="350"/>
      <c r="X84" s="350"/>
      <c r="Y84" s="123"/>
    </row>
    <row r="85" spans="1:25" ht="15" hidden="1" x14ac:dyDescent="0.2">
      <c r="A85" s="65"/>
      <c r="B85" s="142"/>
      <c r="C85" s="141"/>
      <c r="D85" s="125"/>
      <c r="E85" s="351" t="s">
        <v>16</v>
      </c>
      <c r="F85" s="351"/>
      <c r="G85" s="351"/>
      <c r="H85" s="351"/>
      <c r="I85" s="367" t="s">
        <v>220</v>
      </c>
      <c r="J85" s="367"/>
      <c r="K85" s="367"/>
      <c r="L85" s="367"/>
      <c r="M85" s="367"/>
      <c r="N85" s="367"/>
      <c r="O85" s="367"/>
      <c r="P85" s="367"/>
      <c r="Q85" s="367"/>
      <c r="R85" s="367"/>
      <c r="S85" s="367"/>
      <c r="T85" s="367"/>
      <c r="U85" s="367"/>
      <c r="V85" s="367"/>
      <c r="W85" s="367"/>
      <c r="X85" s="367"/>
      <c r="Y85" s="123"/>
    </row>
    <row r="86" spans="1:25" ht="15" hidden="1" x14ac:dyDescent="0.2">
      <c r="A86" s="65"/>
      <c r="B86" s="142"/>
      <c r="C86" s="141"/>
      <c r="D86" s="125"/>
      <c r="E86" s="346"/>
      <c r="F86" s="346"/>
      <c r="G86" s="346"/>
      <c r="H86" s="354"/>
      <c r="I86" s="355"/>
      <c r="J86" s="355"/>
      <c r="K86" s="355"/>
      <c r="L86" s="355"/>
      <c r="M86" s="355"/>
      <c r="N86" s="355"/>
      <c r="O86" s="355"/>
      <c r="P86" s="355"/>
      <c r="Q86" s="355"/>
      <c r="R86" s="355"/>
      <c r="S86" s="355"/>
      <c r="T86" s="355"/>
      <c r="U86" s="355"/>
      <c r="V86" s="355"/>
      <c r="W86" s="355"/>
      <c r="X86" s="355"/>
      <c r="Y86" s="123"/>
    </row>
    <row r="87" spans="1:25" ht="15" hidden="1" customHeight="1" x14ac:dyDescent="0.2">
      <c r="A87" s="65"/>
      <c r="B87" s="142"/>
      <c r="C87" s="141"/>
      <c r="D87" s="125"/>
      <c r="E87" s="356" t="s">
        <v>35</v>
      </c>
      <c r="F87" s="356"/>
      <c r="G87" s="356"/>
      <c r="H87" s="357" t="s">
        <v>130</v>
      </c>
      <c r="I87" s="357"/>
      <c r="J87" s="357"/>
      <c r="K87" s="357"/>
      <c r="L87" s="357"/>
      <c r="M87" s="357"/>
      <c r="N87" s="357"/>
      <c r="O87" s="357"/>
      <c r="P87" s="357"/>
      <c r="Q87" s="357"/>
      <c r="R87" s="357"/>
      <c r="S87" s="357"/>
      <c r="T87" s="357"/>
      <c r="U87" s="357"/>
      <c r="V87" s="357"/>
      <c r="W87" s="357"/>
      <c r="X87" s="357"/>
      <c r="Y87" s="123"/>
    </row>
    <row r="88" spans="1:25" ht="15" hidden="1" customHeight="1" x14ac:dyDescent="0.2">
      <c r="A88" s="65"/>
      <c r="B88" s="142"/>
      <c r="C88" s="141"/>
      <c r="D88" s="125"/>
      <c r="E88" s="356" t="s">
        <v>36</v>
      </c>
      <c r="F88" s="356"/>
      <c r="G88" s="356"/>
      <c r="H88" s="357" t="s">
        <v>37</v>
      </c>
      <c r="I88" s="357"/>
      <c r="J88" s="357"/>
      <c r="K88" s="357"/>
      <c r="L88" s="357"/>
      <c r="M88" s="357"/>
      <c r="N88" s="357"/>
      <c r="O88" s="357"/>
      <c r="P88" s="357"/>
      <c r="Q88" s="357"/>
      <c r="R88" s="357"/>
      <c r="S88" s="357"/>
      <c r="T88" s="357"/>
      <c r="U88" s="357"/>
      <c r="V88" s="357"/>
      <c r="W88" s="357"/>
      <c r="X88" s="357"/>
      <c r="Y88" s="123"/>
    </row>
    <row r="89" spans="1:25" ht="15" hidden="1" customHeight="1" x14ac:dyDescent="0.2">
      <c r="A89" s="65"/>
      <c r="B89" s="142"/>
      <c r="C89" s="141"/>
      <c r="D89" s="125"/>
      <c r="E89" s="134"/>
      <c r="F89" s="132"/>
      <c r="G89" s="133"/>
      <c r="H89" s="346"/>
      <c r="I89" s="346"/>
      <c r="J89" s="346"/>
      <c r="K89" s="346"/>
      <c r="L89" s="346"/>
      <c r="M89" s="346"/>
      <c r="N89" s="346"/>
      <c r="O89" s="346"/>
      <c r="P89" s="346"/>
      <c r="Q89" s="346"/>
      <c r="R89" s="346"/>
      <c r="S89" s="346"/>
      <c r="T89" s="346"/>
      <c r="U89" s="346"/>
      <c r="V89" s="346"/>
      <c r="W89" s="346"/>
      <c r="X89" s="346"/>
      <c r="Y89" s="123"/>
    </row>
    <row r="90" spans="1:25" ht="15" hidden="1" x14ac:dyDescent="0.2">
      <c r="A90" s="65"/>
      <c r="B90" s="142"/>
      <c r="C90" s="141"/>
      <c r="D90" s="125"/>
      <c r="E90" s="124"/>
      <c r="F90" s="124"/>
      <c r="G90" s="124"/>
      <c r="H90" s="131"/>
      <c r="I90" s="131"/>
      <c r="J90" s="131"/>
      <c r="K90" s="131"/>
      <c r="L90" s="131"/>
      <c r="M90" s="131"/>
      <c r="N90" s="131"/>
      <c r="O90" s="131"/>
      <c r="P90" s="131"/>
      <c r="Q90" s="131"/>
      <c r="R90" s="131"/>
      <c r="S90" s="131"/>
      <c r="T90" s="131"/>
      <c r="U90" s="131"/>
      <c r="V90" s="131"/>
      <c r="W90" s="124"/>
      <c r="X90" s="124"/>
      <c r="Y90" s="123"/>
    </row>
    <row r="91" spans="1:25" ht="15" hidden="1" x14ac:dyDescent="0.2">
      <c r="A91" s="65"/>
      <c r="B91" s="142"/>
      <c r="C91" s="141"/>
      <c r="D91" s="125"/>
      <c r="E91" s="124"/>
      <c r="F91" s="124"/>
      <c r="G91" s="124"/>
      <c r="H91" s="124"/>
      <c r="I91" s="124"/>
      <c r="J91" s="124"/>
      <c r="K91" s="124"/>
      <c r="L91" s="124"/>
      <c r="M91" s="124"/>
      <c r="N91" s="124"/>
      <c r="O91" s="124"/>
      <c r="P91" s="124"/>
      <c r="Q91" s="124"/>
      <c r="R91" s="124"/>
      <c r="S91" s="124"/>
      <c r="T91" s="124"/>
      <c r="U91" s="124"/>
      <c r="V91" s="124"/>
      <c r="W91" s="124"/>
      <c r="X91" s="124"/>
      <c r="Y91" s="123"/>
    </row>
    <row r="92" spans="1:25" ht="15" hidden="1" x14ac:dyDescent="0.2">
      <c r="A92" s="65"/>
      <c r="B92" s="142"/>
      <c r="C92" s="141"/>
      <c r="D92" s="125"/>
      <c r="E92" s="124"/>
      <c r="F92" s="124"/>
      <c r="G92" s="124"/>
      <c r="H92" s="124"/>
      <c r="I92" s="124"/>
      <c r="J92" s="124"/>
      <c r="K92" s="124"/>
      <c r="L92" s="124"/>
      <c r="M92" s="124"/>
      <c r="N92" s="124"/>
      <c r="O92" s="124"/>
      <c r="P92" s="124"/>
      <c r="Q92" s="124"/>
      <c r="R92" s="124"/>
      <c r="S92" s="124"/>
      <c r="T92" s="124"/>
      <c r="U92" s="124"/>
      <c r="V92" s="124"/>
      <c r="W92" s="124"/>
      <c r="X92" s="124"/>
      <c r="Y92" s="123"/>
    </row>
    <row r="93" spans="1:25" ht="15" hidden="1" x14ac:dyDescent="0.2">
      <c r="A93" s="65"/>
      <c r="B93" s="142"/>
      <c r="C93" s="141"/>
      <c r="D93" s="125"/>
      <c r="E93" s="124"/>
      <c r="F93" s="124"/>
      <c r="G93" s="124"/>
      <c r="H93" s="124"/>
      <c r="I93" s="124"/>
      <c r="J93" s="124"/>
      <c r="K93" s="124"/>
      <c r="L93" s="124"/>
      <c r="M93" s="124"/>
      <c r="N93" s="124"/>
      <c r="O93" s="124"/>
      <c r="P93" s="124"/>
      <c r="Q93" s="124"/>
      <c r="R93" s="124"/>
      <c r="S93" s="124"/>
      <c r="T93" s="124"/>
      <c r="U93" s="124"/>
      <c r="V93" s="124"/>
      <c r="W93" s="124"/>
      <c r="X93" s="124"/>
      <c r="Y93" s="123"/>
    </row>
    <row r="94" spans="1:25" ht="15" hidden="1" x14ac:dyDescent="0.2">
      <c r="A94" s="65"/>
      <c r="B94" s="142"/>
      <c r="C94" s="141"/>
      <c r="D94" s="125"/>
      <c r="E94" s="124"/>
      <c r="F94" s="124"/>
      <c r="G94" s="124"/>
      <c r="H94" s="124"/>
      <c r="I94" s="124"/>
      <c r="J94" s="124"/>
      <c r="K94" s="124"/>
      <c r="L94" s="124"/>
      <c r="M94" s="124"/>
      <c r="N94" s="124"/>
      <c r="O94" s="124"/>
      <c r="P94" s="124"/>
      <c r="Q94" s="124"/>
      <c r="R94" s="124"/>
      <c r="S94" s="124"/>
      <c r="T94" s="124"/>
      <c r="U94" s="124"/>
      <c r="V94" s="124"/>
      <c r="W94" s="124"/>
      <c r="X94" s="124"/>
      <c r="Y94" s="123"/>
    </row>
    <row r="95" spans="1:25" ht="15" hidden="1" x14ac:dyDescent="0.2">
      <c r="A95" s="65"/>
      <c r="B95" s="142"/>
      <c r="C95" s="141"/>
      <c r="D95" s="125"/>
      <c r="E95" s="124"/>
      <c r="F95" s="124"/>
      <c r="G95" s="124"/>
      <c r="H95" s="124"/>
      <c r="I95" s="124"/>
      <c r="J95" s="124"/>
      <c r="K95" s="124"/>
      <c r="L95" s="124"/>
      <c r="M95" s="124"/>
      <c r="N95" s="124"/>
      <c r="O95" s="124"/>
      <c r="P95" s="124"/>
      <c r="Q95" s="124"/>
      <c r="R95" s="124"/>
      <c r="S95" s="124"/>
      <c r="T95" s="124"/>
      <c r="U95" s="124"/>
      <c r="V95" s="124"/>
      <c r="W95" s="124"/>
      <c r="X95" s="124"/>
      <c r="Y95" s="123"/>
    </row>
    <row r="96" spans="1:25" ht="15" hidden="1" x14ac:dyDescent="0.2">
      <c r="A96" s="65"/>
      <c r="B96" s="142"/>
      <c r="C96" s="141"/>
      <c r="D96" s="125"/>
      <c r="E96" s="124"/>
      <c r="F96" s="124"/>
      <c r="G96" s="124"/>
      <c r="H96" s="124"/>
      <c r="I96" s="124"/>
      <c r="J96" s="124"/>
      <c r="K96" s="124"/>
      <c r="L96" s="124"/>
      <c r="M96" s="124"/>
      <c r="N96" s="124"/>
      <c r="O96" s="124"/>
      <c r="P96" s="124"/>
      <c r="Q96" s="124"/>
      <c r="R96" s="124"/>
      <c r="S96" s="124"/>
      <c r="T96" s="124"/>
      <c r="U96" s="124"/>
      <c r="V96" s="124"/>
      <c r="W96" s="124"/>
      <c r="X96" s="124"/>
      <c r="Y96" s="123"/>
    </row>
    <row r="97" spans="1:27" ht="15" hidden="1" x14ac:dyDescent="0.2">
      <c r="A97" s="65"/>
      <c r="B97" s="142"/>
      <c r="C97" s="141"/>
      <c r="D97" s="125"/>
      <c r="E97" s="124"/>
      <c r="F97" s="124"/>
      <c r="G97" s="124"/>
      <c r="H97" s="124"/>
      <c r="I97" s="124"/>
      <c r="J97" s="124"/>
      <c r="K97" s="124"/>
      <c r="L97" s="124"/>
      <c r="M97" s="124"/>
      <c r="N97" s="124"/>
      <c r="O97" s="124"/>
      <c r="P97" s="124"/>
      <c r="Q97" s="124"/>
      <c r="R97" s="124"/>
      <c r="S97" s="124"/>
      <c r="T97" s="124"/>
      <c r="U97" s="124"/>
      <c r="V97" s="124"/>
      <c r="W97" s="124"/>
      <c r="X97" s="124"/>
      <c r="Y97" s="123"/>
    </row>
    <row r="98" spans="1:27" ht="15" hidden="1" x14ac:dyDescent="0.2">
      <c r="A98" s="65"/>
      <c r="B98" s="142"/>
      <c r="C98" s="141"/>
      <c r="D98" s="125"/>
      <c r="E98" s="124"/>
      <c r="F98" s="124"/>
      <c r="G98" s="124"/>
      <c r="H98" s="124"/>
      <c r="I98" s="124"/>
      <c r="J98" s="124"/>
      <c r="K98" s="124"/>
      <c r="L98" s="124"/>
      <c r="M98" s="124"/>
      <c r="N98" s="124"/>
      <c r="O98" s="124"/>
      <c r="P98" s="124"/>
      <c r="Q98" s="124"/>
      <c r="R98" s="124"/>
      <c r="S98" s="124"/>
      <c r="T98" s="124"/>
      <c r="U98" s="124"/>
      <c r="V98" s="124"/>
      <c r="W98" s="124"/>
      <c r="X98" s="124"/>
      <c r="Y98" s="123"/>
    </row>
    <row r="99" spans="1:27" ht="15" hidden="1" x14ac:dyDescent="0.2">
      <c r="A99" s="65"/>
      <c r="B99" s="142"/>
      <c r="C99" s="141"/>
      <c r="D99" s="125"/>
      <c r="E99" s="124"/>
      <c r="F99" s="124"/>
      <c r="G99" s="124"/>
      <c r="H99" s="124"/>
      <c r="I99" s="124"/>
      <c r="J99" s="124"/>
      <c r="K99" s="124"/>
      <c r="L99" s="124"/>
      <c r="M99" s="124"/>
      <c r="N99" s="124"/>
      <c r="O99" s="124"/>
      <c r="P99" s="124"/>
      <c r="Q99" s="124"/>
      <c r="R99" s="124"/>
      <c r="S99" s="124"/>
      <c r="T99" s="124"/>
      <c r="U99" s="124"/>
      <c r="V99" s="124"/>
      <c r="W99" s="124"/>
      <c r="X99" s="124"/>
      <c r="Y99" s="123"/>
    </row>
    <row r="100" spans="1:27" ht="15" hidden="1" x14ac:dyDescent="0.2">
      <c r="A100" s="65"/>
      <c r="B100" s="142"/>
      <c r="C100" s="141"/>
      <c r="D100" s="125"/>
      <c r="E100" s="124"/>
      <c r="F100" s="124"/>
      <c r="G100" s="124"/>
      <c r="H100" s="124"/>
      <c r="I100" s="124"/>
      <c r="J100" s="124"/>
      <c r="K100" s="124"/>
      <c r="L100" s="124"/>
      <c r="M100" s="124"/>
      <c r="N100" s="124"/>
      <c r="O100" s="124"/>
      <c r="P100" s="124"/>
      <c r="Q100" s="124"/>
      <c r="R100" s="124"/>
      <c r="S100" s="124"/>
      <c r="T100" s="124"/>
      <c r="U100" s="124"/>
      <c r="V100" s="124"/>
      <c r="W100" s="124"/>
      <c r="X100" s="124"/>
      <c r="Y100" s="123"/>
    </row>
    <row r="101" spans="1:27" ht="27" hidden="1" customHeight="1" x14ac:dyDescent="0.15">
      <c r="A101" s="65"/>
      <c r="B101" s="142"/>
      <c r="C101" s="141"/>
      <c r="D101" s="130"/>
      <c r="E101" s="129"/>
      <c r="F101" s="129"/>
      <c r="G101" s="129"/>
      <c r="H101" s="129"/>
      <c r="I101" s="129"/>
      <c r="J101" s="129"/>
      <c r="K101" s="129"/>
      <c r="L101" s="129"/>
      <c r="M101" s="129"/>
      <c r="N101" s="129"/>
      <c r="O101" s="129"/>
      <c r="P101" s="129"/>
      <c r="Q101" s="129"/>
      <c r="R101" s="129"/>
      <c r="S101" s="129"/>
      <c r="T101" s="129"/>
      <c r="U101" s="129"/>
      <c r="V101" s="129"/>
      <c r="W101" s="129"/>
      <c r="X101" s="129"/>
      <c r="Y101" s="123"/>
    </row>
    <row r="102" spans="1:27" ht="15" hidden="1" x14ac:dyDescent="0.15">
      <c r="A102" s="65"/>
      <c r="B102" s="142"/>
      <c r="C102" s="141"/>
      <c r="D102" s="130"/>
      <c r="E102" s="129"/>
      <c r="F102" s="129"/>
      <c r="G102" s="129"/>
      <c r="H102" s="129"/>
      <c r="I102" s="129"/>
      <c r="J102" s="129"/>
      <c r="K102" s="129"/>
      <c r="L102" s="129"/>
      <c r="M102" s="129"/>
      <c r="N102" s="129"/>
      <c r="O102" s="129"/>
      <c r="P102" s="129"/>
      <c r="Q102" s="129"/>
      <c r="R102" s="129"/>
      <c r="S102" s="129"/>
      <c r="T102" s="129"/>
      <c r="U102" s="129"/>
      <c r="V102" s="129"/>
      <c r="W102" s="129"/>
      <c r="X102" s="129"/>
      <c r="Y102" s="123"/>
    </row>
    <row r="103" spans="1:27" ht="25.5" hidden="1" customHeight="1" x14ac:dyDescent="0.2">
      <c r="A103" s="65"/>
      <c r="B103" s="142"/>
      <c r="C103" s="141"/>
      <c r="D103" s="125"/>
      <c r="E103" s="347" t="s">
        <v>200</v>
      </c>
      <c r="F103" s="347"/>
      <c r="G103" s="347"/>
      <c r="H103" s="347"/>
      <c r="I103" s="347"/>
      <c r="J103" s="347"/>
      <c r="K103" s="347"/>
      <c r="L103" s="347"/>
      <c r="M103" s="347"/>
      <c r="N103" s="347"/>
      <c r="O103" s="347"/>
      <c r="P103" s="347"/>
      <c r="Q103" s="347"/>
      <c r="R103" s="347"/>
      <c r="S103" s="347"/>
      <c r="T103" s="347"/>
      <c r="U103" s="347"/>
      <c r="V103" s="347"/>
      <c r="W103" s="347"/>
      <c r="X103" s="347"/>
      <c r="Y103" s="123"/>
    </row>
    <row r="104" spans="1:27" ht="15" hidden="1" customHeight="1" x14ac:dyDescent="0.2">
      <c r="A104" s="65"/>
      <c r="B104" s="142"/>
      <c r="C104" s="141"/>
      <c r="D104" s="125"/>
      <c r="E104" s="124"/>
      <c r="F104" s="124"/>
      <c r="G104" s="124"/>
      <c r="H104" s="127"/>
      <c r="I104" s="127"/>
      <c r="J104" s="127"/>
      <c r="K104" s="127"/>
      <c r="L104" s="127"/>
      <c r="M104" s="127"/>
      <c r="N104" s="127"/>
      <c r="O104" s="126"/>
      <c r="P104" s="126"/>
      <c r="Q104" s="126"/>
      <c r="R104" s="126"/>
      <c r="S104" s="126"/>
      <c r="T104" s="126"/>
      <c r="U104" s="124"/>
      <c r="V104" s="124"/>
      <c r="W104" s="124"/>
      <c r="X104" s="124"/>
      <c r="Y104" s="123"/>
    </row>
    <row r="105" spans="1:27" ht="15" hidden="1" customHeight="1" x14ac:dyDescent="0.2">
      <c r="A105" s="65"/>
      <c r="B105" s="142"/>
      <c r="C105" s="141"/>
      <c r="D105" s="125"/>
      <c r="E105" s="128"/>
      <c r="F105" s="353" t="s">
        <v>199</v>
      </c>
      <c r="G105" s="353"/>
      <c r="H105" s="353"/>
      <c r="I105" s="353"/>
      <c r="J105" s="353"/>
      <c r="K105" s="353"/>
      <c r="L105" s="353"/>
      <c r="M105" s="353"/>
      <c r="N105" s="353"/>
      <c r="O105" s="353"/>
      <c r="P105" s="353"/>
      <c r="Q105" s="353"/>
      <c r="R105" s="353"/>
      <c r="S105" s="353"/>
      <c r="T105" s="126"/>
      <c r="U105" s="124"/>
      <c r="V105" s="124"/>
      <c r="W105" s="124"/>
      <c r="X105" s="124"/>
      <c r="Y105" s="123"/>
      <c r="AA105" s="143" t="s">
        <v>197</v>
      </c>
    </row>
    <row r="106" spans="1:27" ht="15" hidden="1" customHeight="1" x14ac:dyDescent="0.2">
      <c r="A106" s="65"/>
      <c r="B106" s="142"/>
      <c r="C106" s="141"/>
      <c r="D106" s="125"/>
      <c r="E106" s="124"/>
      <c r="F106" s="124"/>
      <c r="G106" s="124"/>
      <c r="H106" s="127"/>
      <c r="I106" s="127"/>
      <c r="J106" s="127"/>
      <c r="K106" s="127"/>
      <c r="L106" s="127"/>
      <c r="M106" s="127"/>
      <c r="N106" s="127"/>
      <c r="O106" s="126"/>
      <c r="P106" s="126"/>
      <c r="Q106" s="126"/>
      <c r="R106" s="126"/>
      <c r="S106" s="126"/>
      <c r="T106" s="126"/>
      <c r="U106" s="124"/>
      <c r="V106" s="124"/>
      <c r="W106" s="124"/>
      <c r="X106" s="124"/>
      <c r="Y106" s="123"/>
    </row>
    <row r="107" spans="1:27" ht="15" hidden="1" x14ac:dyDescent="0.2">
      <c r="A107" s="65"/>
      <c r="B107" s="142"/>
      <c r="C107" s="141"/>
      <c r="D107" s="125"/>
      <c r="E107" s="124"/>
      <c r="F107" s="353" t="s">
        <v>198</v>
      </c>
      <c r="G107" s="353"/>
      <c r="H107" s="353"/>
      <c r="I107" s="353"/>
      <c r="J107" s="353"/>
      <c r="K107" s="353"/>
      <c r="L107" s="353"/>
      <c r="M107" s="353"/>
      <c r="N107" s="353"/>
      <c r="O107" s="353"/>
      <c r="P107" s="353"/>
      <c r="Q107" s="353"/>
      <c r="R107" s="353"/>
      <c r="S107" s="353"/>
      <c r="T107" s="353"/>
      <c r="U107" s="353"/>
      <c r="V107" s="353"/>
      <c r="W107" s="353"/>
      <c r="X107" s="353"/>
      <c r="Y107" s="123"/>
    </row>
    <row r="108" spans="1:27" ht="15" hidden="1" x14ac:dyDescent="0.2">
      <c r="A108" s="65"/>
      <c r="B108" s="142"/>
      <c r="C108" s="141"/>
      <c r="D108" s="125"/>
      <c r="E108" s="124"/>
      <c r="F108" s="124"/>
      <c r="G108" s="124"/>
      <c r="H108" s="124"/>
      <c r="I108" s="124"/>
      <c r="J108" s="124"/>
      <c r="K108" s="124"/>
      <c r="L108" s="124"/>
      <c r="M108" s="124"/>
      <c r="N108" s="124"/>
      <c r="O108" s="124"/>
      <c r="P108" s="124"/>
      <c r="Q108" s="124"/>
      <c r="R108" s="124"/>
      <c r="S108" s="124"/>
      <c r="T108" s="124"/>
      <c r="U108" s="124"/>
      <c r="V108" s="124"/>
      <c r="W108" s="124"/>
      <c r="X108" s="124"/>
      <c r="Y108" s="123"/>
    </row>
    <row r="109" spans="1:27" ht="15" hidden="1" x14ac:dyDescent="0.2">
      <c r="A109" s="65"/>
      <c r="B109" s="142"/>
      <c r="C109" s="141"/>
      <c r="D109" s="125"/>
      <c r="E109" s="124"/>
      <c r="F109" s="124"/>
      <c r="G109" s="124"/>
      <c r="H109" s="124"/>
      <c r="I109" s="124"/>
      <c r="J109" s="124"/>
      <c r="K109" s="124"/>
      <c r="L109" s="124"/>
      <c r="M109" s="124"/>
      <c r="N109" s="124"/>
      <c r="O109" s="124"/>
      <c r="P109" s="124"/>
      <c r="Q109" s="124"/>
      <c r="R109" s="124"/>
      <c r="S109" s="124"/>
      <c r="T109" s="124"/>
      <c r="U109" s="124"/>
      <c r="V109" s="124"/>
      <c r="W109" s="124"/>
      <c r="X109" s="124"/>
      <c r="Y109" s="123"/>
    </row>
    <row r="110" spans="1:27" ht="15" hidden="1" x14ac:dyDescent="0.2">
      <c r="A110" s="65"/>
      <c r="B110" s="142"/>
      <c r="C110" s="141"/>
      <c r="D110" s="125"/>
      <c r="E110" s="124"/>
      <c r="F110" s="124"/>
      <c r="G110" s="124"/>
      <c r="H110" s="124"/>
      <c r="I110" s="124"/>
      <c r="J110" s="124"/>
      <c r="K110" s="124"/>
      <c r="L110" s="124"/>
      <c r="M110" s="124"/>
      <c r="N110" s="124"/>
      <c r="O110" s="124"/>
      <c r="P110" s="124"/>
      <c r="Q110" s="124"/>
      <c r="R110" s="124"/>
      <c r="S110" s="124"/>
      <c r="T110" s="124"/>
      <c r="U110" s="124"/>
      <c r="V110" s="124"/>
      <c r="W110" s="124"/>
      <c r="X110" s="124"/>
      <c r="Y110" s="123"/>
    </row>
    <row r="111" spans="1:27" ht="15" hidden="1" x14ac:dyDescent="0.2">
      <c r="A111" s="65"/>
      <c r="B111" s="142"/>
      <c r="C111" s="141"/>
      <c r="D111" s="125"/>
      <c r="E111" s="124"/>
      <c r="F111" s="124"/>
      <c r="G111" s="124"/>
      <c r="H111" s="124"/>
      <c r="I111" s="124"/>
      <c r="J111" s="124"/>
      <c r="K111" s="124"/>
      <c r="L111" s="124"/>
      <c r="M111" s="124"/>
      <c r="N111" s="124"/>
      <c r="O111" s="124"/>
      <c r="P111" s="124"/>
      <c r="Q111" s="124"/>
      <c r="R111" s="124"/>
      <c r="S111" s="124"/>
      <c r="T111" s="124"/>
      <c r="U111" s="124"/>
      <c r="V111" s="124"/>
      <c r="W111" s="124"/>
      <c r="X111" s="124"/>
      <c r="Y111" s="123"/>
    </row>
    <row r="112" spans="1:27" ht="15" hidden="1" x14ac:dyDescent="0.2">
      <c r="A112" s="65"/>
      <c r="B112" s="142"/>
      <c r="C112" s="141"/>
      <c r="D112" s="125"/>
      <c r="E112" s="124"/>
      <c r="F112" s="124"/>
      <c r="G112" s="124"/>
      <c r="H112" s="124"/>
      <c r="I112" s="124"/>
      <c r="J112" s="124"/>
      <c r="K112" s="124"/>
      <c r="L112" s="124"/>
      <c r="M112" s="124"/>
      <c r="N112" s="124"/>
      <c r="O112" s="124"/>
      <c r="P112" s="124"/>
      <c r="Q112" s="124"/>
      <c r="R112" s="124"/>
      <c r="S112" s="124"/>
      <c r="T112" s="124"/>
      <c r="U112" s="124"/>
      <c r="V112" s="124"/>
      <c r="W112" s="124"/>
      <c r="X112" s="124"/>
      <c r="Y112" s="123"/>
    </row>
    <row r="113" spans="1:25" ht="15" hidden="1" x14ac:dyDescent="0.2">
      <c r="A113" s="65"/>
      <c r="B113" s="142"/>
      <c r="C113" s="141"/>
      <c r="D113" s="125"/>
      <c r="E113" s="124"/>
      <c r="F113" s="124"/>
      <c r="G113" s="124"/>
      <c r="H113" s="124"/>
      <c r="I113" s="124"/>
      <c r="J113" s="124"/>
      <c r="K113" s="124"/>
      <c r="L113" s="124"/>
      <c r="M113" s="124"/>
      <c r="N113" s="124"/>
      <c r="O113" s="124"/>
      <c r="P113" s="124"/>
      <c r="Q113" s="124"/>
      <c r="R113" s="124"/>
      <c r="S113" s="124"/>
      <c r="T113" s="124"/>
      <c r="U113" s="124"/>
      <c r="V113" s="124"/>
      <c r="W113" s="124"/>
      <c r="X113" s="124"/>
      <c r="Y113" s="123"/>
    </row>
    <row r="114" spans="1:25" ht="15" hidden="1" x14ac:dyDescent="0.2">
      <c r="A114" s="65"/>
      <c r="B114" s="142"/>
      <c r="C114" s="141"/>
      <c r="D114" s="125"/>
      <c r="E114" s="124"/>
      <c r="F114" s="124"/>
      <c r="G114" s="124"/>
      <c r="H114" s="124"/>
      <c r="I114" s="124"/>
      <c r="J114" s="124"/>
      <c r="K114" s="124"/>
      <c r="L114" s="124"/>
      <c r="M114" s="124"/>
      <c r="N114" s="124"/>
      <c r="O114" s="124"/>
      <c r="P114" s="124"/>
      <c r="Q114" s="124"/>
      <c r="R114" s="124"/>
      <c r="S114" s="124"/>
      <c r="T114" s="124"/>
      <c r="U114" s="124"/>
      <c r="V114" s="124"/>
      <c r="W114" s="124"/>
      <c r="X114" s="124"/>
      <c r="Y114" s="123"/>
    </row>
    <row r="115" spans="1:25" ht="15" hidden="1" x14ac:dyDescent="0.2">
      <c r="A115" s="65"/>
      <c r="B115" s="142"/>
      <c r="C115" s="141"/>
      <c r="D115" s="125"/>
      <c r="E115" s="124"/>
      <c r="F115" s="124"/>
      <c r="G115" s="124"/>
      <c r="H115" s="124"/>
      <c r="I115" s="124"/>
      <c r="J115" s="124"/>
      <c r="K115" s="124"/>
      <c r="L115" s="124"/>
      <c r="M115" s="124"/>
      <c r="N115" s="124"/>
      <c r="O115" s="124"/>
      <c r="P115" s="124"/>
      <c r="Q115" s="124"/>
      <c r="R115" s="124"/>
      <c r="S115" s="124"/>
      <c r="T115" s="124"/>
      <c r="U115" s="124"/>
      <c r="V115" s="124"/>
      <c r="W115" s="124"/>
      <c r="X115" s="124"/>
      <c r="Y115" s="123"/>
    </row>
    <row r="116" spans="1:25" ht="30" hidden="1" customHeight="1" x14ac:dyDescent="0.2">
      <c r="A116" s="65"/>
      <c r="B116" s="142"/>
      <c r="C116" s="141"/>
      <c r="D116" s="125"/>
      <c r="E116" s="124"/>
      <c r="F116" s="124"/>
      <c r="G116" s="124"/>
      <c r="H116" s="124"/>
      <c r="I116" s="124"/>
      <c r="J116" s="124"/>
      <c r="K116" s="124"/>
      <c r="L116" s="124"/>
      <c r="M116" s="124"/>
      <c r="N116" s="124"/>
      <c r="O116" s="124"/>
      <c r="P116" s="124"/>
      <c r="Q116" s="124"/>
      <c r="R116" s="124"/>
      <c r="S116" s="124"/>
      <c r="T116" s="124"/>
      <c r="U116" s="124"/>
      <c r="V116" s="124"/>
      <c r="W116" s="124"/>
      <c r="X116" s="124"/>
      <c r="Y116" s="123"/>
    </row>
    <row r="117" spans="1:25" ht="31.5" hidden="1" customHeight="1" x14ac:dyDescent="0.2">
      <c r="A117" s="65"/>
      <c r="B117" s="142"/>
      <c r="C117" s="141"/>
      <c r="D117" s="125"/>
      <c r="E117" s="124"/>
      <c r="F117" s="124"/>
      <c r="G117" s="124"/>
      <c r="H117" s="124"/>
      <c r="I117" s="124"/>
      <c r="J117" s="124"/>
      <c r="K117" s="124"/>
      <c r="L117" s="124"/>
      <c r="M117" s="124"/>
      <c r="N117" s="124"/>
      <c r="O117" s="124"/>
      <c r="P117" s="124"/>
      <c r="Q117" s="124"/>
      <c r="R117" s="124"/>
      <c r="S117" s="124"/>
      <c r="T117" s="124"/>
      <c r="U117" s="124"/>
      <c r="V117" s="124"/>
      <c r="W117" s="124"/>
      <c r="X117" s="124"/>
      <c r="Y117" s="123"/>
    </row>
    <row r="118" spans="1:25" ht="15" customHeight="1" x14ac:dyDescent="0.15">
      <c r="A118" s="65"/>
      <c r="B118" s="140"/>
      <c r="C118" s="139"/>
      <c r="D118" s="122"/>
      <c r="E118" s="121"/>
      <c r="F118" s="121"/>
      <c r="G118" s="121"/>
      <c r="H118" s="121"/>
      <c r="I118" s="121"/>
      <c r="J118" s="121"/>
      <c r="K118" s="121"/>
      <c r="L118" s="121"/>
      <c r="M118" s="121"/>
      <c r="N118" s="121"/>
      <c r="O118" s="121"/>
      <c r="P118" s="121"/>
      <c r="Q118" s="121"/>
      <c r="R118" s="121"/>
      <c r="S118" s="121"/>
      <c r="T118" s="121"/>
      <c r="U118" s="121"/>
      <c r="V118" s="121"/>
      <c r="W118" s="121"/>
      <c r="X118" s="121"/>
      <c r="Y118" s="120"/>
    </row>
  </sheetData>
  <sheetProtection password="FA9C" sheet="1" objects="1" scenarios="1" formatColumns="0" formatRows="0"/>
  <dataConsolidate/>
  <mergeCells count="47">
    <mergeCell ref="E84:X84"/>
    <mergeCell ref="E83:X83"/>
    <mergeCell ref="I85:X85"/>
    <mergeCell ref="B2:G2"/>
    <mergeCell ref="B3:C3"/>
    <mergeCell ref="B5:Y5"/>
    <mergeCell ref="E7:X19"/>
    <mergeCell ref="F21:M21"/>
    <mergeCell ref="P21:X21"/>
    <mergeCell ref="F22:M22"/>
    <mergeCell ref="F72:X72"/>
    <mergeCell ref="P22:X22"/>
    <mergeCell ref="E35:X39"/>
    <mergeCell ref="E40:X40"/>
    <mergeCell ref="E41:X45"/>
    <mergeCell ref="E46:X57"/>
    <mergeCell ref="P23:W23"/>
    <mergeCell ref="H88:X88"/>
    <mergeCell ref="E70:X70"/>
    <mergeCell ref="E80:X80"/>
    <mergeCell ref="E71:X71"/>
    <mergeCell ref="E58:G58"/>
    <mergeCell ref="H58:X58"/>
    <mergeCell ref="E59:G59"/>
    <mergeCell ref="H59:X59"/>
    <mergeCell ref="E60:G60"/>
    <mergeCell ref="H60:X60"/>
    <mergeCell ref="E82:X82"/>
    <mergeCell ref="F73:X73"/>
    <mergeCell ref="F105:S105"/>
    <mergeCell ref="F107:X107"/>
    <mergeCell ref="H61:X61"/>
    <mergeCell ref="E86:G86"/>
    <mergeCell ref="H86:X86"/>
    <mergeCell ref="E87:G87"/>
    <mergeCell ref="H87:X87"/>
    <mergeCell ref="E88:G88"/>
    <mergeCell ref="F75:X75"/>
    <mergeCell ref="H89:X89"/>
    <mergeCell ref="E103:X103"/>
    <mergeCell ref="E81:X81"/>
    <mergeCell ref="E79:X79"/>
    <mergeCell ref="F74:X74"/>
    <mergeCell ref="E76:X76"/>
    <mergeCell ref="E77:X77"/>
    <mergeCell ref="E78:X78"/>
    <mergeCell ref="E85:H85"/>
  </mergeCells>
  <hyperlinks>
    <hyperlink ref="H58" r:id="rId1" tooltip="http://support.eias.ru/index.php?a=add&amp;catid=5"/>
    <hyperlink ref="H59" r:id="rId2" tooltip="openinfo@eias.ru"/>
    <hyperlink ref="H60" r:id="rId3" location="http://eias.ru/?page=show_distrs" tooltip="http://eias.ru/?page=show_distrs"/>
    <hyperlink ref="H58:X58" r:id="rId4" tooltip="http://support.eias.ru/index.php?a=add&amp;catid=5" display="http://support.eias.ru/index.php?a=add&amp;catid=5"/>
    <hyperlink ref="H59:V59" r:id="rId5" tooltip="openinfo@eias.ru" display="sp@eias.ru"/>
    <hyperlink ref="H88" r:id="rId6" tooltip="http://eias.ru/?page=show_templates"/>
    <hyperlink ref="H87" r:id="rId7" tooltip="openinfo@eias.ru" display="sp@eias.ru"/>
    <hyperlink ref="H87:V87" r:id="rId8" tooltip="openinfo@eias.ru" display="sp@eias.ru"/>
    <hyperlink ref="E40" r:id="rId9" tooltip="http://www.fstrf.ru/regions/region/showlist"/>
    <hyperlink ref="E40:X40" r:id="rId10" tooltip="http://www.fstrf.ru/regions/region/showlist" display="http://www.fstrf.ru/regions/region/showlist"/>
    <hyperlink ref="H88:X88" r:id="rId11" tooltip="http://eias.ru/?page=show_templates" display="http://eias.ru/?page=show_templates"/>
    <hyperlink ref="H60:X60" r:id="rId12" tooltip="http://eias.ru/?page=show_distrs" display="http://eias.ru/?page=show_distrs"/>
    <hyperlink ref="I85" r:id="rId13" location="http://eias.ru/files/shablon/manual_loading_through_monitoring.pdf" tooltip="http://eias.ru/files/shablon/manual_loading_through_monitoring.pdf"/>
    <hyperlink ref="I85:X85" r:id="rId14" tooltip="http://eias.ru/files/shablon/manual_loading_through_monitoring.pdf" display="http://eias.ru/files/shablon/manual_loading_through_monitoring.pdf"/>
    <hyperlink ref="H59:X59" r:id="rId15" tooltip="openinfo@eias.ru" display="openinfo@eias.ru"/>
    <hyperlink ref="H87:X87" r:id="rId16" tooltip="openinfo@eias.ru" display="openinfo@eias.ru"/>
    <hyperlink ref="F75" r:id="rId17" location="'Инструкция'!A1" tooltip="Полный текст Постановления N 570" display="Полный текст Постановления №1140 на сайте ФСТ России"/>
    <hyperlink ref="F75:X75" r:id="rId18" tooltip="Полный текст Постановления N 570" display="Полный текст Приказа N 129"/>
    <hyperlink ref="F73" r:id="rId19" location="'Инструкция'!A1" tooltip="Полный текст Постановления N 570" display="Полный текст Постановления №1140 на сайте ФСТ России"/>
    <hyperlink ref="F73:X73" r:id="rId20" tooltip="Полный текст Постановления N 570" display="Полный текст Постановления N 6"/>
  </hyperlinks>
  <pageMargins left="0.7" right="0.7" top="0.75" bottom="0.75" header="0.3" footer="0.3"/>
  <pageSetup paperSize="9" orientation="portrait" horizontalDpi="180" verticalDpi="180" r:id="rId21"/>
  <headerFooter alignWithMargins="0"/>
  <drawing r:id="rId22"/>
  <legacyDrawing r:id="rId23"/>
  <oleObjects>
    <mc:AlternateContent xmlns:mc="http://schemas.openxmlformats.org/markup-compatibility/2006">
      <mc:Choice Requires="x14">
        <oleObject progId="Word.Document.8" shapeId="193537" r:id="rId24">
          <objectPr defaultSize="0" r:id="rId25">
            <anchor moveWithCells="1">
              <from>
                <xdr:col>2</xdr:col>
                <xdr:colOff>0</xdr:colOff>
                <xdr:row>6</xdr:row>
                <xdr:rowOff>0</xdr:rowOff>
              </from>
              <to>
                <xdr:col>22</xdr:col>
                <xdr:colOff>66675</xdr:colOff>
                <xdr:row>125</xdr:row>
                <xdr:rowOff>123825</xdr:rowOff>
              </to>
            </anchor>
          </objectPr>
        </oleObject>
      </mc:Choice>
      <mc:Fallback>
        <oleObject progId="Word.Document.8" shapeId="193537" r:id="rId2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EHSHEET" enableFormatConditionsCalculation="0">
    <tabColor indexed="47"/>
  </sheetPr>
  <dimension ref="A1:Z85"/>
  <sheetViews>
    <sheetView showGridLines="0" zoomScaleNormal="100" workbookViewId="0"/>
  </sheetViews>
  <sheetFormatPr defaultRowHeight="11.25" x14ac:dyDescent="0.15"/>
  <cols>
    <col min="1" max="1" width="32.5703125" style="9" bestFit="1" customWidth="1"/>
    <col min="3" max="4" width="9.140625" style="70"/>
    <col min="5" max="5" width="9.140625" style="7"/>
    <col min="6" max="6" width="11.140625" style="7" customWidth="1"/>
    <col min="7" max="7" width="31.42578125" style="7" bestFit="1" customWidth="1"/>
    <col min="8" max="8" width="35.28515625" style="7" customWidth="1"/>
    <col min="9" max="9" width="14.5703125" style="7" bestFit="1" customWidth="1"/>
    <col min="10" max="11" width="26.85546875" style="7" customWidth="1"/>
    <col min="12" max="12" width="9.140625" style="7"/>
    <col min="13" max="13" width="26.28515625" style="116" customWidth="1"/>
    <col min="14" max="14" width="29.140625" style="117" customWidth="1"/>
    <col min="15" max="16" width="9.140625" style="7"/>
    <col min="17" max="17" width="29.7109375" style="7" customWidth="1"/>
    <col min="18" max="18" width="87.5703125" style="7" customWidth="1"/>
    <col min="19" max="19" width="81.5703125" style="7" customWidth="1"/>
    <col min="20" max="20" width="9.140625" style="7"/>
    <col min="21" max="22" width="9.140625" style="3"/>
    <col min="23" max="24" width="9.140625" style="7"/>
    <col min="25" max="25" width="13.42578125" style="7" customWidth="1"/>
    <col min="26" max="26" width="24.85546875" style="7" customWidth="1"/>
    <col min="27" max="16384" width="9.140625" style="7"/>
  </cols>
  <sheetData>
    <row r="1" spans="1:26" s="68" customFormat="1" ht="51" x14ac:dyDescent="0.15">
      <c r="A1" s="67" t="s">
        <v>20</v>
      </c>
      <c r="B1" s="66"/>
      <c r="C1" s="67" t="s">
        <v>33</v>
      </c>
      <c r="D1" s="67" t="s">
        <v>30</v>
      </c>
      <c r="E1" s="67" t="s">
        <v>136</v>
      </c>
      <c r="F1" s="67" t="s">
        <v>189</v>
      </c>
      <c r="G1" s="67" t="s">
        <v>152</v>
      </c>
      <c r="H1" s="67" t="s">
        <v>157</v>
      </c>
      <c r="I1" s="67" t="s">
        <v>183</v>
      </c>
      <c r="J1" s="67" t="s">
        <v>225</v>
      </c>
      <c r="K1" s="67" t="s">
        <v>439</v>
      </c>
      <c r="L1" s="292" t="s">
        <v>447</v>
      </c>
      <c r="M1" s="67" t="s">
        <v>184</v>
      </c>
      <c r="N1" s="115" t="s">
        <v>267</v>
      </c>
      <c r="Q1" s="180" t="s">
        <v>268</v>
      </c>
      <c r="R1" s="193" t="s">
        <v>284</v>
      </c>
      <c r="S1" s="194" t="s">
        <v>285</v>
      </c>
      <c r="U1" s="236" t="s">
        <v>335</v>
      </c>
      <c r="V1" s="236" t="s">
        <v>336</v>
      </c>
      <c r="X1" s="236" t="s">
        <v>386</v>
      </c>
      <c r="Y1" s="236" t="s">
        <v>400</v>
      </c>
      <c r="Z1" s="236" t="s">
        <v>401</v>
      </c>
    </row>
    <row r="2" spans="1:26" ht="15.75" customHeight="1" x14ac:dyDescent="0.15">
      <c r="A2" s="8" t="s">
        <v>53</v>
      </c>
      <c r="C2" s="69">
        <v>2013</v>
      </c>
      <c r="D2" s="69" t="s">
        <v>31</v>
      </c>
      <c r="E2" s="72" t="s">
        <v>137</v>
      </c>
      <c r="F2" s="72" t="s">
        <v>190</v>
      </c>
      <c r="G2" s="72" t="s">
        <v>150</v>
      </c>
      <c r="H2" s="72" t="s">
        <v>154</v>
      </c>
      <c r="I2" s="72" t="s">
        <v>45</v>
      </c>
      <c r="J2" s="72" t="s">
        <v>226</v>
      </c>
      <c r="K2" s="118"/>
      <c r="L2" s="293">
        <v>54</v>
      </c>
      <c r="M2" s="67" t="s">
        <v>185</v>
      </c>
      <c r="N2" s="115" t="s">
        <v>266</v>
      </c>
      <c r="Q2" s="181" t="s">
        <v>435</v>
      </c>
      <c r="R2" s="191" t="s">
        <v>277</v>
      </c>
      <c r="S2" s="69" t="s">
        <v>286</v>
      </c>
      <c r="U2" s="6" t="s">
        <v>337</v>
      </c>
      <c r="V2" s="237" t="s">
        <v>337</v>
      </c>
      <c r="X2" s="237" t="s">
        <v>387</v>
      </c>
      <c r="Y2" s="237" t="s">
        <v>402</v>
      </c>
      <c r="Z2" s="6" t="s">
        <v>403</v>
      </c>
    </row>
    <row r="3" spans="1:26" ht="15.75" customHeight="1" x14ac:dyDescent="0.15">
      <c r="A3" s="8" t="s">
        <v>54</v>
      </c>
      <c r="C3" s="69">
        <v>2014</v>
      </c>
      <c r="D3" s="69" t="s">
        <v>32</v>
      </c>
      <c r="E3" s="72" t="s">
        <v>138</v>
      </c>
      <c r="F3" s="72" t="s">
        <v>191</v>
      </c>
      <c r="G3" s="72" t="s">
        <v>151</v>
      </c>
      <c r="H3" s="72" t="s">
        <v>155</v>
      </c>
      <c r="I3" s="72" t="s">
        <v>5</v>
      </c>
      <c r="J3" s="72" t="s">
        <v>223</v>
      </c>
      <c r="K3" s="118" t="s">
        <v>438</v>
      </c>
      <c r="L3" s="292" t="s">
        <v>460</v>
      </c>
      <c r="M3" s="67" t="s">
        <v>186</v>
      </c>
      <c r="N3" s="115" t="s">
        <v>264</v>
      </c>
      <c r="Q3" s="181" t="s">
        <v>269</v>
      </c>
      <c r="R3" s="191" t="s">
        <v>278</v>
      </c>
      <c r="S3" s="69" t="s">
        <v>287</v>
      </c>
      <c r="U3" s="6" t="s">
        <v>338</v>
      </c>
      <c r="V3" s="237" t="s">
        <v>338</v>
      </c>
      <c r="X3" s="238" t="s">
        <v>388</v>
      </c>
      <c r="Y3" s="237" t="s">
        <v>404</v>
      </c>
      <c r="Z3" s="237" t="s">
        <v>404</v>
      </c>
    </row>
    <row r="4" spans="1:26" ht="15.75" customHeight="1" x14ac:dyDescent="0.15">
      <c r="A4" s="8" t="s">
        <v>55</v>
      </c>
      <c r="C4" s="69">
        <v>2015</v>
      </c>
      <c r="E4" s="72" t="s">
        <v>139</v>
      </c>
      <c r="F4" s="72" t="s">
        <v>192</v>
      </c>
      <c r="H4" s="72" t="s">
        <v>156</v>
      </c>
      <c r="I4" s="72" t="s">
        <v>6</v>
      </c>
      <c r="J4" s="72" t="s">
        <v>224</v>
      </c>
      <c r="K4" s="118"/>
      <c r="L4" s="293">
        <v>128</v>
      </c>
      <c r="M4" s="67" t="s">
        <v>187</v>
      </c>
      <c r="N4" s="115" t="s">
        <v>265</v>
      </c>
      <c r="Q4" s="181" t="s">
        <v>434</v>
      </c>
      <c r="R4" s="191" t="s">
        <v>279</v>
      </c>
      <c r="S4" s="69" t="s">
        <v>288</v>
      </c>
      <c r="U4" s="6" t="s">
        <v>339</v>
      </c>
      <c r="V4" s="237" t="s">
        <v>339</v>
      </c>
    </row>
    <row r="5" spans="1:26" ht="25.5" x14ac:dyDescent="0.15">
      <c r="A5" s="8" t="s">
        <v>56</v>
      </c>
      <c r="C5" s="69">
        <v>2016</v>
      </c>
      <c r="E5" s="72" t="s">
        <v>140</v>
      </c>
      <c r="F5" s="72" t="s">
        <v>193</v>
      </c>
      <c r="I5" s="72" t="s">
        <v>7</v>
      </c>
      <c r="M5" s="67" t="s">
        <v>188</v>
      </c>
      <c r="N5" s="115" t="s">
        <v>263</v>
      </c>
      <c r="R5" s="192" t="s">
        <v>280</v>
      </c>
      <c r="S5" s="69" t="s">
        <v>294</v>
      </c>
      <c r="U5" s="6" t="s">
        <v>340</v>
      </c>
      <c r="V5" s="237" t="s">
        <v>340</v>
      </c>
    </row>
    <row r="6" spans="1:26" ht="22.5" x14ac:dyDescent="0.15">
      <c r="A6" s="8" t="s">
        <v>57</v>
      </c>
      <c r="C6" s="69">
        <v>2017</v>
      </c>
      <c r="E6" s="72" t="s">
        <v>141</v>
      </c>
      <c r="F6" s="118"/>
      <c r="I6" s="72" t="s">
        <v>21</v>
      </c>
      <c r="M6" s="7"/>
      <c r="N6" s="7"/>
      <c r="Q6" s="179"/>
      <c r="R6" s="192" t="s">
        <v>281</v>
      </c>
      <c r="S6" s="69" t="s">
        <v>295</v>
      </c>
      <c r="U6" s="6" t="s">
        <v>341</v>
      </c>
      <c r="V6" s="237" t="s">
        <v>341</v>
      </c>
    </row>
    <row r="7" spans="1:26" ht="22.5" x14ac:dyDescent="0.15">
      <c r="A7" s="8" t="s">
        <v>58</v>
      </c>
      <c r="E7" s="72" t="s">
        <v>142</v>
      </c>
      <c r="F7" s="118"/>
      <c r="I7" s="72" t="s">
        <v>22</v>
      </c>
      <c r="M7" s="7"/>
      <c r="N7" s="7"/>
      <c r="R7" s="192" t="s">
        <v>282</v>
      </c>
      <c r="S7" s="69" t="s">
        <v>289</v>
      </c>
      <c r="U7" s="6" t="s">
        <v>342</v>
      </c>
      <c r="V7" s="237" t="s">
        <v>342</v>
      </c>
    </row>
    <row r="8" spans="1:26" x14ac:dyDescent="0.15">
      <c r="A8" s="8" t="s">
        <v>59</v>
      </c>
      <c r="E8" s="72" t="s">
        <v>143</v>
      </c>
      <c r="F8" s="118"/>
      <c r="I8" s="72" t="s">
        <v>133</v>
      </c>
      <c r="R8" s="191" t="s">
        <v>283</v>
      </c>
      <c r="S8" s="69" t="s">
        <v>290</v>
      </c>
      <c r="U8" s="6" t="s">
        <v>343</v>
      </c>
      <c r="V8" s="237" t="s">
        <v>343</v>
      </c>
    </row>
    <row r="9" spans="1:26" x14ac:dyDescent="0.15">
      <c r="A9" s="8" t="s">
        <v>60</v>
      </c>
      <c r="E9" s="72" t="s">
        <v>144</v>
      </c>
      <c r="F9" s="118"/>
      <c r="I9" s="72" t="s">
        <v>134</v>
      </c>
      <c r="R9" s="195"/>
      <c r="S9" s="69" t="s">
        <v>291</v>
      </c>
      <c r="U9" s="6" t="s">
        <v>344</v>
      </c>
      <c r="V9" s="237" t="s">
        <v>344</v>
      </c>
    </row>
    <row r="10" spans="1:26" ht="12" customHeight="1" x14ac:dyDescent="0.15">
      <c r="A10" s="8" t="s">
        <v>61</v>
      </c>
      <c r="E10" s="72" t="s">
        <v>145</v>
      </c>
      <c r="F10" s="118"/>
      <c r="I10" s="72" t="s">
        <v>161</v>
      </c>
      <c r="R10" s="195"/>
      <c r="S10" s="69" t="s">
        <v>292</v>
      </c>
      <c r="U10" s="6" t="s">
        <v>345</v>
      </c>
      <c r="V10" s="237" t="s">
        <v>345</v>
      </c>
    </row>
    <row r="11" spans="1:26" ht="12" customHeight="1" x14ac:dyDescent="0.15">
      <c r="A11" s="8" t="s">
        <v>62</v>
      </c>
      <c r="E11" s="72" t="s">
        <v>146</v>
      </c>
      <c r="F11" s="118"/>
      <c r="I11" s="72" t="s">
        <v>162</v>
      </c>
      <c r="R11" s="271" t="s">
        <v>426</v>
      </c>
      <c r="S11" s="69" t="s">
        <v>293</v>
      </c>
      <c r="U11" s="6" t="s">
        <v>346</v>
      </c>
      <c r="V11" s="237" t="s">
        <v>346</v>
      </c>
    </row>
    <row r="12" spans="1:26" ht="38.25" x14ac:dyDescent="0.15">
      <c r="A12" s="8" t="s">
        <v>18</v>
      </c>
      <c r="E12" s="72" t="s">
        <v>147</v>
      </c>
      <c r="F12" s="118"/>
      <c r="I12" s="72" t="s">
        <v>163</v>
      </c>
      <c r="R12" s="271" t="s">
        <v>425</v>
      </c>
      <c r="U12" s="6" t="s">
        <v>162</v>
      </c>
      <c r="V12" s="237" t="s">
        <v>162</v>
      </c>
    </row>
    <row r="13" spans="1:26" ht="25.5" x14ac:dyDescent="0.15">
      <c r="A13" s="8" t="s">
        <v>63</v>
      </c>
      <c r="E13" s="72" t="s">
        <v>148</v>
      </c>
      <c r="F13" s="118"/>
      <c r="I13" s="72" t="s">
        <v>164</v>
      </c>
      <c r="R13" s="271" t="s">
        <v>424</v>
      </c>
      <c r="U13" s="6" t="s">
        <v>163</v>
      </c>
      <c r="V13" s="237" t="s">
        <v>163</v>
      </c>
    </row>
    <row r="14" spans="1:26" ht="12.75" x14ac:dyDescent="0.15">
      <c r="A14" s="8" t="s">
        <v>19</v>
      </c>
      <c r="I14" s="72" t="s">
        <v>165</v>
      </c>
      <c r="R14" s="271" t="s">
        <v>423</v>
      </c>
      <c r="U14" s="6" t="s">
        <v>164</v>
      </c>
      <c r="V14" s="237" t="s">
        <v>164</v>
      </c>
    </row>
    <row r="15" spans="1:26" ht="12.75" x14ac:dyDescent="0.15">
      <c r="A15" s="8" t="s">
        <v>64</v>
      </c>
      <c r="I15" s="72" t="s">
        <v>166</v>
      </c>
      <c r="R15" s="271" t="s">
        <v>422</v>
      </c>
      <c r="U15" s="6" t="s">
        <v>165</v>
      </c>
      <c r="V15" s="237" t="s">
        <v>165</v>
      </c>
    </row>
    <row r="16" spans="1:26" ht="12.75" x14ac:dyDescent="0.15">
      <c r="A16" s="8" t="s">
        <v>65</v>
      </c>
      <c r="I16" s="72" t="s">
        <v>167</v>
      </c>
      <c r="R16" s="271" t="s">
        <v>421</v>
      </c>
      <c r="U16" s="6" t="s">
        <v>166</v>
      </c>
      <c r="V16" s="237" t="s">
        <v>166</v>
      </c>
    </row>
    <row r="17" spans="1:22" ht="12.75" x14ac:dyDescent="0.15">
      <c r="A17" s="8" t="s">
        <v>66</v>
      </c>
      <c r="I17" s="72" t="s">
        <v>168</v>
      </c>
      <c r="R17" s="271" t="s">
        <v>420</v>
      </c>
      <c r="U17" s="6" t="s">
        <v>167</v>
      </c>
      <c r="V17" s="237" t="s">
        <v>167</v>
      </c>
    </row>
    <row r="18" spans="1:22" ht="12.75" x14ac:dyDescent="0.15">
      <c r="A18" s="8" t="s">
        <v>67</v>
      </c>
      <c r="I18" s="72" t="s">
        <v>169</v>
      </c>
      <c r="R18" s="271" t="s">
        <v>419</v>
      </c>
      <c r="U18" s="6" t="s">
        <v>168</v>
      </c>
      <c r="V18" s="237" t="s">
        <v>168</v>
      </c>
    </row>
    <row r="19" spans="1:22" x14ac:dyDescent="0.15">
      <c r="A19" s="8" t="s">
        <v>68</v>
      </c>
      <c r="I19" s="72" t="s">
        <v>170</v>
      </c>
      <c r="U19" s="6" t="s">
        <v>169</v>
      </c>
      <c r="V19" s="237" t="s">
        <v>169</v>
      </c>
    </row>
    <row r="20" spans="1:22" x14ac:dyDescent="0.15">
      <c r="A20" s="8" t="s">
        <v>69</v>
      </c>
      <c r="I20" s="72" t="s">
        <v>171</v>
      </c>
      <c r="U20" s="6" t="s">
        <v>170</v>
      </c>
      <c r="V20" s="237" t="s">
        <v>170</v>
      </c>
    </row>
    <row r="21" spans="1:22" x14ac:dyDescent="0.15">
      <c r="A21" s="8" t="s">
        <v>70</v>
      </c>
      <c r="I21" s="72" t="s">
        <v>172</v>
      </c>
      <c r="U21" s="6" t="s">
        <v>171</v>
      </c>
      <c r="V21" s="237" t="s">
        <v>171</v>
      </c>
    </row>
    <row r="22" spans="1:22" x14ac:dyDescent="0.15">
      <c r="A22" s="8" t="s">
        <v>71</v>
      </c>
      <c r="U22" s="6" t="s">
        <v>172</v>
      </c>
      <c r="V22" s="237" t="s">
        <v>172</v>
      </c>
    </row>
    <row r="23" spans="1:22" x14ac:dyDescent="0.15">
      <c r="A23" s="8" t="s">
        <v>72</v>
      </c>
      <c r="U23" s="6" t="s">
        <v>347</v>
      </c>
      <c r="V23" s="237" t="s">
        <v>347</v>
      </c>
    </row>
    <row r="24" spans="1:22" x14ac:dyDescent="0.15">
      <c r="A24" s="8" t="s">
        <v>73</v>
      </c>
      <c r="U24" s="6" t="s">
        <v>348</v>
      </c>
      <c r="V24" s="237" t="s">
        <v>348</v>
      </c>
    </row>
    <row r="25" spans="1:22" x14ac:dyDescent="0.15">
      <c r="A25" s="8" t="s">
        <v>74</v>
      </c>
      <c r="U25" s="6" t="s">
        <v>349</v>
      </c>
      <c r="V25" s="237" t="s">
        <v>349</v>
      </c>
    </row>
    <row r="26" spans="1:22" x14ac:dyDescent="0.15">
      <c r="A26" s="8" t="s">
        <v>75</v>
      </c>
      <c r="V26" s="237" t="s">
        <v>350</v>
      </c>
    </row>
    <row r="27" spans="1:22" x14ac:dyDescent="0.15">
      <c r="A27" s="8" t="s">
        <v>76</v>
      </c>
      <c r="V27" s="237" t="s">
        <v>351</v>
      </c>
    </row>
    <row r="28" spans="1:22" x14ac:dyDescent="0.15">
      <c r="A28" s="8" t="s">
        <v>77</v>
      </c>
      <c r="V28" s="237" t="s">
        <v>352</v>
      </c>
    </row>
    <row r="29" spans="1:22" x14ac:dyDescent="0.15">
      <c r="A29" s="8" t="s">
        <v>78</v>
      </c>
      <c r="V29" s="237" t="s">
        <v>353</v>
      </c>
    </row>
    <row r="30" spans="1:22" x14ac:dyDescent="0.15">
      <c r="A30" s="8" t="s">
        <v>79</v>
      </c>
      <c r="V30" s="237" t="s">
        <v>354</v>
      </c>
    </row>
    <row r="31" spans="1:22" x14ac:dyDescent="0.15">
      <c r="A31" s="8" t="s">
        <v>80</v>
      </c>
      <c r="V31" s="237" t="s">
        <v>355</v>
      </c>
    </row>
    <row r="32" spans="1:22" x14ac:dyDescent="0.15">
      <c r="A32" s="8" t="s">
        <v>81</v>
      </c>
      <c r="V32" s="237" t="s">
        <v>356</v>
      </c>
    </row>
    <row r="33" spans="1:22" x14ac:dyDescent="0.15">
      <c r="A33" s="8" t="s">
        <v>82</v>
      </c>
      <c r="V33" s="237" t="s">
        <v>357</v>
      </c>
    </row>
    <row r="34" spans="1:22" x14ac:dyDescent="0.15">
      <c r="A34" s="8" t="s">
        <v>83</v>
      </c>
      <c r="V34" s="237" t="s">
        <v>358</v>
      </c>
    </row>
    <row r="35" spans="1:22" x14ac:dyDescent="0.15">
      <c r="A35" s="8" t="s">
        <v>47</v>
      </c>
      <c r="V35" s="237" t="s">
        <v>359</v>
      </c>
    </row>
    <row r="36" spans="1:22" x14ac:dyDescent="0.15">
      <c r="A36" s="8" t="s">
        <v>48</v>
      </c>
      <c r="V36" s="237" t="s">
        <v>360</v>
      </c>
    </row>
    <row r="37" spans="1:22" x14ac:dyDescent="0.15">
      <c r="A37" s="8" t="s">
        <v>49</v>
      </c>
      <c r="V37" s="237" t="s">
        <v>361</v>
      </c>
    </row>
    <row r="38" spans="1:22" x14ac:dyDescent="0.15">
      <c r="A38" s="8" t="s">
        <v>50</v>
      </c>
      <c r="V38" s="237" t="s">
        <v>362</v>
      </c>
    </row>
    <row r="39" spans="1:22" x14ac:dyDescent="0.15">
      <c r="A39" s="8" t="s">
        <v>51</v>
      </c>
      <c r="V39" s="237" t="s">
        <v>363</v>
      </c>
    </row>
    <row r="40" spans="1:22" x14ac:dyDescent="0.15">
      <c r="A40" s="8" t="s">
        <v>52</v>
      </c>
      <c r="V40" s="237" t="s">
        <v>364</v>
      </c>
    </row>
    <row r="41" spans="1:22" x14ac:dyDescent="0.15">
      <c r="A41" s="8" t="s">
        <v>84</v>
      </c>
      <c r="V41" s="237" t="s">
        <v>365</v>
      </c>
    </row>
    <row r="42" spans="1:22" x14ac:dyDescent="0.15">
      <c r="A42" s="8" t="s">
        <v>85</v>
      </c>
      <c r="V42" s="237" t="s">
        <v>366</v>
      </c>
    </row>
    <row r="43" spans="1:22" x14ac:dyDescent="0.15">
      <c r="A43" s="8" t="s">
        <v>86</v>
      </c>
      <c r="V43" s="237" t="s">
        <v>367</v>
      </c>
    </row>
    <row r="44" spans="1:22" x14ac:dyDescent="0.15">
      <c r="A44" s="8" t="s">
        <v>87</v>
      </c>
      <c r="V44" s="237" t="s">
        <v>368</v>
      </c>
    </row>
    <row r="45" spans="1:22" x14ac:dyDescent="0.15">
      <c r="A45" s="8" t="s">
        <v>88</v>
      </c>
      <c r="V45" s="237" t="s">
        <v>369</v>
      </c>
    </row>
    <row r="46" spans="1:22" x14ac:dyDescent="0.15">
      <c r="A46" s="8" t="s">
        <v>109</v>
      </c>
      <c r="V46" s="237" t="s">
        <v>370</v>
      </c>
    </row>
    <row r="47" spans="1:22" x14ac:dyDescent="0.15">
      <c r="A47" s="8" t="s">
        <v>110</v>
      </c>
      <c r="V47" s="237" t="s">
        <v>371</v>
      </c>
    </row>
    <row r="48" spans="1:22" x14ac:dyDescent="0.15">
      <c r="A48" s="8" t="s">
        <v>111</v>
      </c>
      <c r="V48" s="237" t="s">
        <v>372</v>
      </c>
    </row>
    <row r="49" spans="1:22" x14ac:dyDescent="0.15">
      <c r="A49" s="8" t="s">
        <v>89</v>
      </c>
      <c r="V49" s="237" t="s">
        <v>373</v>
      </c>
    </row>
    <row r="50" spans="1:22" x14ac:dyDescent="0.15">
      <c r="A50" s="8" t="s">
        <v>90</v>
      </c>
      <c r="V50" s="237" t="s">
        <v>374</v>
      </c>
    </row>
    <row r="51" spans="1:22" x14ac:dyDescent="0.15">
      <c r="A51" s="8" t="s">
        <v>91</v>
      </c>
      <c r="V51" s="237" t="s">
        <v>375</v>
      </c>
    </row>
    <row r="52" spans="1:22" x14ac:dyDescent="0.15">
      <c r="A52" s="8" t="s">
        <v>92</v>
      </c>
      <c r="V52" s="237" t="s">
        <v>376</v>
      </c>
    </row>
    <row r="53" spans="1:22" x14ac:dyDescent="0.15">
      <c r="A53" s="8" t="s">
        <v>93</v>
      </c>
      <c r="V53" s="237" t="s">
        <v>377</v>
      </c>
    </row>
    <row r="54" spans="1:22" x14ac:dyDescent="0.15">
      <c r="A54" s="8" t="s">
        <v>94</v>
      </c>
      <c r="V54" s="237" t="s">
        <v>378</v>
      </c>
    </row>
    <row r="55" spans="1:22" x14ac:dyDescent="0.15">
      <c r="A55" s="8" t="s">
        <v>95</v>
      </c>
      <c r="V55" s="237" t="s">
        <v>379</v>
      </c>
    </row>
    <row r="56" spans="1:22" x14ac:dyDescent="0.15">
      <c r="A56" s="8" t="s">
        <v>96</v>
      </c>
      <c r="V56" s="237" t="s">
        <v>380</v>
      </c>
    </row>
    <row r="57" spans="1:22" x14ac:dyDescent="0.15">
      <c r="A57" s="8" t="s">
        <v>97</v>
      </c>
      <c r="V57" s="237" t="s">
        <v>381</v>
      </c>
    </row>
    <row r="58" spans="1:22" x14ac:dyDescent="0.15">
      <c r="A58" s="8" t="s">
        <v>98</v>
      </c>
      <c r="V58" s="237" t="s">
        <v>382</v>
      </c>
    </row>
    <row r="59" spans="1:22" x14ac:dyDescent="0.15">
      <c r="A59" s="8" t="s">
        <v>99</v>
      </c>
      <c r="V59" s="237" t="s">
        <v>383</v>
      </c>
    </row>
    <row r="60" spans="1:22" x14ac:dyDescent="0.15">
      <c r="A60" s="8" t="s">
        <v>41</v>
      </c>
      <c r="V60" s="237" t="s">
        <v>384</v>
      </c>
    </row>
    <row r="61" spans="1:22" x14ac:dyDescent="0.15">
      <c r="A61" s="8" t="s">
        <v>100</v>
      </c>
      <c r="V61" s="237" t="s">
        <v>385</v>
      </c>
    </row>
    <row r="62" spans="1:22" x14ac:dyDescent="0.15">
      <c r="A62" s="8" t="s">
        <v>101</v>
      </c>
    </row>
    <row r="63" spans="1:22" x14ac:dyDescent="0.15">
      <c r="A63" s="8" t="s">
        <v>102</v>
      </c>
    </row>
    <row r="64" spans="1:22" x14ac:dyDescent="0.15">
      <c r="A64" s="8" t="s">
        <v>103</v>
      </c>
    </row>
    <row r="65" spans="1:1" x14ac:dyDescent="0.15">
      <c r="A65" s="8" t="s">
        <v>104</v>
      </c>
    </row>
    <row r="66" spans="1:1" x14ac:dyDescent="0.15">
      <c r="A66" s="8" t="s">
        <v>105</v>
      </c>
    </row>
    <row r="67" spans="1:1" x14ac:dyDescent="0.15">
      <c r="A67" s="8" t="s">
        <v>106</v>
      </c>
    </row>
    <row r="68" spans="1:1" x14ac:dyDescent="0.15">
      <c r="A68" s="8" t="s">
        <v>107</v>
      </c>
    </row>
    <row r="69" spans="1:1" x14ac:dyDescent="0.15">
      <c r="A69" s="8" t="s">
        <v>108</v>
      </c>
    </row>
    <row r="70" spans="1:1" x14ac:dyDescent="0.15">
      <c r="A70" s="8" t="s">
        <v>112</v>
      </c>
    </row>
    <row r="71" spans="1:1" x14ac:dyDescent="0.15">
      <c r="A71" s="8" t="s">
        <v>113</v>
      </c>
    </row>
    <row r="72" spans="1:1" x14ac:dyDescent="0.15">
      <c r="A72" s="8" t="s">
        <v>114</v>
      </c>
    </row>
    <row r="73" spans="1:1" x14ac:dyDescent="0.15">
      <c r="A73" s="8" t="s">
        <v>115</v>
      </c>
    </row>
    <row r="74" spans="1:1" x14ac:dyDescent="0.15">
      <c r="A74" s="8" t="s">
        <v>116</v>
      </c>
    </row>
    <row r="75" spans="1:1" x14ac:dyDescent="0.15">
      <c r="A75" s="8" t="s">
        <v>117</v>
      </c>
    </row>
    <row r="76" spans="1:1" x14ac:dyDescent="0.15">
      <c r="A76" s="8" t="s">
        <v>118</v>
      </c>
    </row>
    <row r="77" spans="1:1" x14ac:dyDescent="0.15">
      <c r="A77" s="8" t="s">
        <v>46</v>
      </c>
    </row>
    <row r="78" spans="1:1" x14ac:dyDescent="0.15">
      <c r="A78" s="8" t="s">
        <v>119</v>
      </c>
    </row>
    <row r="79" spans="1:1" x14ac:dyDescent="0.15">
      <c r="A79" s="273" t="s">
        <v>120</v>
      </c>
    </row>
    <row r="80" spans="1:1" x14ac:dyDescent="0.15">
      <c r="A80" s="8" t="s">
        <v>121</v>
      </c>
    </row>
    <row r="81" spans="1:1" x14ac:dyDescent="0.15">
      <c r="A81" s="8" t="s">
        <v>0</v>
      </c>
    </row>
    <row r="82" spans="1:1" x14ac:dyDescent="0.15">
      <c r="A82" s="8" t="s">
        <v>1</v>
      </c>
    </row>
    <row r="83" spans="1:1" x14ac:dyDescent="0.15">
      <c r="A83" s="8" t="s">
        <v>2</v>
      </c>
    </row>
    <row r="84" spans="1:1" x14ac:dyDescent="0.15">
      <c r="A84" s="8" t="s">
        <v>3</v>
      </c>
    </row>
    <row r="85" spans="1:1" x14ac:dyDescent="0.15">
      <c r="A85" s="8" t="s">
        <v>4</v>
      </c>
    </row>
  </sheetData>
  <sheetProtection formatColumns="0" formatRows="0"/>
  <phoneticPr fontId="9"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SH_et_union_hor" enableFormatConditionsCalculation="0">
    <tabColor indexed="47"/>
  </sheetPr>
  <dimension ref="A2:Y128"/>
  <sheetViews>
    <sheetView showGridLines="0" zoomScaleNormal="100" workbookViewId="0"/>
  </sheetViews>
  <sheetFormatPr defaultRowHeight="11.25" x14ac:dyDescent="0.15"/>
  <cols>
    <col min="1" max="1" width="10.28515625" bestFit="1" customWidth="1"/>
    <col min="2" max="3" width="10" bestFit="1" customWidth="1"/>
    <col min="5" max="5" width="20" customWidth="1"/>
    <col min="6" max="6" width="4.85546875" customWidth="1"/>
    <col min="7" max="9" width="20.7109375" customWidth="1"/>
    <col min="10" max="10" width="24.28515625" customWidth="1"/>
    <col min="12" max="12" width="7.7109375" customWidth="1"/>
    <col min="13" max="13" width="32.42578125" customWidth="1"/>
    <col min="15" max="15" width="29.42578125" customWidth="1"/>
    <col min="16" max="16" width="39.5703125" customWidth="1"/>
    <col min="17" max="17" width="3.7109375" customWidth="1"/>
  </cols>
  <sheetData>
    <row r="2" spans="1:15" s="53" customFormat="1" x14ac:dyDescent="0.15">
      <c r="A2" s="53" t="s">
        <v>173</v>
      </c>
      <c r="B2" s="53" t="s">
        <v>227</v>
      </c>
      <c r="C2" s="53" t="s">
        <v>228</v>
      </c>
    </row>
    <row r="4" spans="1:15" s="54" customFormat="1" ht="15" customHeight="1" x14ac:dyDescent="0.15">
      <c r="C4" s="86"/>
      <c r="D4" s="383">
        <v>1</v>
      </c>
      <c r="E4" s="461"/>
      <c r="F4" s="167"/>
      <c r="G4" s="383">
        <v>1</v>
      </c>
      <c r="H4" s="387"/>
      <c r="I4" s="388"/>
      <c r="J4" s="389"/>
      <c r="K4" s="464"/>
      <c r="L4" s="161"/>
      <c r="M4" s="102"/>
      <c r="N4" s="187"/>
    </row>
    <row r="5" spans="1:15" s="54" customFormat="1" ht="15" customHeight="1" x14ac:dyDescent="0.15">
      <c r="C5" s="86"/>
      <c r="D5" s="383"/>
      <c r="E5" s="461"/>
      <c r="F5" s="157"/>
      <c r="G5" s="383"/>
      <c r="H5" s="387"/>
      <c r="I5" s="388"/>
      <c r="J5" s="389"/>
      <c r="K5" s="391"/>
      <c r="L5" s="184"/>
      <c r="M5" s="392"/>
      <c r="N5" s="393"/>
    </row>
    <row r="6" spans="1:15" s="54" customFormat="1" ht="15" customHeight="1" x14ac:dyDescent="0.15">
      <c r="C6" s="86"/>
      <c r="D6" s="383"/>
      <c r="E6" s="461"/>
      <c r="F6" s="164"/>
      <c r="G6" s="158"/>
      <c r="H6" s="145" t="s">
        <v>174</v>
      </c>
      <c r="I6" s="159"/>
      <c r="J6" s="159"/>
      <c r="K6" s="159"/>
      <c r="L6" s="185"/>
      <c r="M6" s="185"/>
      <c r="N6" s="186"/>
      <c r="O6" s="188"/>
    </row>
    <row r="9" spans="1:15" s="53" customFormat="1" x14ac:dyDescent="0.15">
      <c r="A9" s="53" t="s">
        <v>127</v>
      </c>
    </row>
    <row r="11" spans="1:15" s="15" customFormat="1" ht="15" customHeight="1" x14ac:dyDescent="0.2">
      <c r="C11" s="89"/>
      <c r="D11" s="253"/>
      <c r="E11" s="287"/>
    </row>
    <row r="14" spans="1:15" s="53" customFormat="1" x14ac:dyDescent="0.15">
      <c r="A14" s="53" t="s">
        <v>135</v>
      </c>
    </row>
    <row r="15" spans="1:15" s="84" customFormat="1" x14ac:dyDescent="0.15"/>
    <row r="17" spans="1:15" ht="15" customHeight="1" x14ac:dyDescent="0.15">
      <c r="A17" s="443"/>
      <c r="B17" s="74"/>
      <c r="C17" s="87"/>
      <c r="D17" s="104">
        <f>A17</f>
        <v>0</v>
      </c>
      <c r="E17" s="459"/>
      <c r="F17" s="459"/>
      <c r="G17" s="459"/>
      <c r="H17" s="459"/>
      <c r="I17" s="1"/>
    </row>
    <row r="18" spans="1:15" ht="15" customHeight="1" x14ac:dyDescent="0.15">
      <c r="A18" s="443"/>
      <c r="B18" s="74"/>
      <c r="C18" s="87"/>
      <c r="D18" s="105" t="str">
        <f>A17&amp;".1"</f>
        <v>.1</v>
      </c>
      <c r="E18" s="112" t="s">
        <v>180</v>
      </c>
      <c r="F18" s="106"/>
      <c r="G18" s="147"/>
      <c r="H18" s="107"/>
      <c r="I18" s="1"/>
    </row>
    <row r="23" spans="1:15" s="53" customFormat="1" x14ac:dyDescent="0.15">
      <c r="A23" s="53" t="s">
        <v>229</v>
      </c>
      <c r="B23" s="53" t="s">
        <v>230</v>
      </c>
      <c r="C23" s="53" t="s">
        <v>231</v>
      </c>
    </row>
    <row r="25" spans="1:15" s="54" customFormat="1" ht="15" customHeight="1" x14ac:dyDescent="0.15">
      <c r="C25" s="86"/>
      <c r="D25" s="383">
        <v>1</v>
      </c>
      <c r="E25" s="461"/>
      <c r="F25" s="167"/>
      <c r="G25" s="383"/>
      <c r="H25" s="387"/>
      <c r="I25" s="388"/>
      <c r="J25" s="389"/>
      <c r="K25" s="464"/>
      <c r="L25" s="161"/>
      <c r="M25" s="102"/>
      <c r="N25" s="187"/>
    </row>
    <row r="26" spans="1:15" s="54" customFormat="1" ht="15" customHeight="1" x14ac:dyDescent="0.15">
      <c r="C26" s="86"/>
      <c r="D26" s="383"/>
      <c r="E26" s="461"/>
      <c r="F26" s="157"/>
      <c r="G26" s="383"/>
      <c r="H26" s="387"/>
      <c r="I26" s="388"/>
      <c r="J26" s="389"/>
      <c r="K26" s="391"/>
      <c r="L26" s="184"/>
      <c r="M26" s="392"/>
      <c r="N26" s="393"/>
    </row>
    <row r="27" spans="1:15" s="54" customFormat="1" ht="15" customHeight="1" x14ac:dyDescent="0.15">
      <c r="C27" s="86"/>
      <c r="D27" s="383"/>
      <c r="E27" s="461"/>
      <c r="F27" s="164"/>
      <c r="G27" s="158"/>
      <c r="H27" s="145" t="s">
        <v>174</v>
      </c>
      <c r="I27" s="159"/>
      <c r="J27" s="159"/>
      <c r="K27" s="159"/>
      <c r="L27" s="185"/>
      <c r="M27" s="185"/>
      <c r="N27" s="186"/>
      <c r="O27" s="188"/>
    </row>
    <row r="30" spans="1:15" x14ac:dyDescent="0.15">
      <c r="A30" s="53" t="s">
        <v>272</v>
      </c>
    </row>
    <row r="31" spans="1:15" s="54" customFormat="1" ht="15" customHeight="1" x14ac:dyDescent="0.15">
      <c r="C31" s="86"/>
      <c r="D31" s="383">
        <v>1</v>
      </c>
      <c r="E31" s="465"/>
      <c r="F31" s="167"/>
      <c r="G31" s="383">
        <v>1</v>
      </c>
      <c r="H31" s="460"/>
      <c r="I31" s="435"/>
      <c r="J31" s="416"/>
      <c r="K31" s="161" t="s">
        <v>45</v>
      </c>
      <c r="L31" s="165"/>
      <c r="M31" s="190"/>
    </row>
    <row r="32" spans="1:15" s="54" customFormat="1" ht="15" customHeight="1" x14ac:dyDescent="0.15">
      <c r="C32" s="86"/>
      <c r="D32" s="383"/>
      <c r="E32" s="466"/>
      <c r="F32" s="157"/>
      <c r="G32" s="383"/>
      <c r="H32" s="460"/>
      <c r="I32" s="435"/>
      <c r="J32" s="416"/>
      <c r="K32" s="158"/>
      <c r="L32" s="462" t="s">
        <v>276</v>
      </c>
      <c r="M32" s="463"/>
    </row>
    <row r="33" spans="1:16" s="54" customFormat="1" ht="15" customHeight="1" x14ac:dyDescent="0.15">
      <c r="C33" s="86"/>
      <c r="D33" s="383"/>
      <c r="E33" s="467"/>
      <c r="F33" s="164"/>
      <c r="G33" s="158"/>
      <c r="H33" s="145" t="s">
        <v>275</v>
      </c>
      <c r="I33" s="159"/>
      <c r="J33" s="159"/>
      <c r="K33" s="159"/>
      <c r="L33" s="159"/>
      <c r="M33" s="160"/>
    </row>
    <row r="35" spans="1:16" s="53" customFormat="1" x14ac:dyDescent="0.15">
      <c r="A35" s="53" t="s">
        <v>272</v>
      </c>
      <c r="B35" s="53" t="s">
        <v>272</v>
      </c>
      <c r="C35" s="53" t="s">
        <v>272</v>
      </c>
    </row>
    <row r="37" spans="1:16" s="54" customFormat="1" ht="23.25" customHeight="1" x14ac:dyDescent="0.15">
      <c r="C37" s="86"/>
      <c r="D37" s="383">
        <v>1</v>
      </c>
      <c r="E37" s="465"/>
      <c r="F37" s="167"/>
      <c r="G37" s="383">
        <v>1</v>
      </c>
      <c r="H37" s="471"/>
      <c r="I37" s="435"/>
      <c r="J37" s="415"/>
      <c r="K37" s="235" t="str">
        <f>L37&amp;".1"</f>
        <v>1.1</v>
      </c>
      <c r="L37" s="468" t="s">
        <v>45</v>
      </c>
      <c r="M37" s="233" t="s">
        <v>273</v>
      </c>
      <c r="N37" s="260"/>
      <c r="O37" s="232"/>
    </row>
    <row r="38" spans="1:16" s="54" customFormat="1" ht="23.25" customHeight="1" x14ac:dyDescent="0.15">
      <c r="C38" s="86"/>
      <c r="D38" s="383"/>
      <c r="E38" s="466"/>
      <c r="F38" s="167"/>
      <c r="G38" s="383"/>
      <c r="H38" s="472"/>
      <c r="I38" s="435"/>
      <c r="J38" s="415"/>
      <c r="K38" s="235" t="str">
        <f>L37&amp;".2"</f>
        <v>1.2</v>
      </c>
      <c r="L38" s="469"/>
      <c r="M38" s="227" t="s">
        <v>333</v>
      </c>
      <c r="N38" s="261"/>
      <c r="O38" s="232"/>
      <c r="P38" s="88"/>
    </row>
    <row r="39" spans="1:16" s="54" customFormat="1" ht="23.25" customHeight="1" x14ac:dyDescent="0.15">
      <c r="C39" s="86"/>
      <c r="D39" s="383"/>
      <c r="E39" s="466"/>
      <c r="F39" s="167"/>
      <c r="G39" s="383"/>
      <c r="H39" s="472"/>
      <c r="I39" s="435"/>
      <c r="J39" s="415"/>
      <c r="K39" s="235" t="str">
        <f>L37&amp;".3"</f>
        <v>1.3</v>
      </c>
      <c r="L39" s="469"/>
      <c r="M39" s="227" t="s">
        <v>332</v>
      </c>
      <c r="N39" s="261"/>
      <c r="O39" s="232"/>
      <c r="P39" s="88"/>
    </row>
    <row r="40" spans="1:16" s="54" customFormat="1" ht="23.25" customHeight="1" x14ac:dyDescent="0.15">
      <c r="C40" s="86"/>
      <c r="D40" s="383"/>
      <c r="E40" s="466"/>
      <c r="F40" s="167"/>
      <c r="G40" s="383"/>
      <c r="H40" s="472"/>
      <c r="I40" s="435"/>
      <c r="J40" s="415"/>
      <c r="K40" s="235" t="str">
        <f>L37&amp;".4"</f>
        <v>1.4</v>
      </c>
      <c r="L40" s="469"/>
      <c r="M40" s="227" t="s">
        <v>326</v>
      </c>
      <c r="N40" s="262"/>
      <c r="O40" s="232"/>
      <c r="P40" s="88"/>
    </row>
    <row r="41" spans="1:16" s="54" customFormat="1" ht="23.25" customHeight="1" x14ac:dyDescent="0.15">
      <c r="C41" s="86"/>
      <c r="D41" s="383"/>
      <c r="E41" s="466"/>
      <c r="F41" s="167"/>
      <c r="G41" s="383"/>
      <c r="H41" s="472"/>
      <c r="I41" s="435"/>
      <c r="J41" s="415"/>
      <c r="K41" s="235" t="str">
        <f>L37&amp;".5"</f>
        <v>1.5</v>
      </c>
      <c r="L41" s="469"/>
      <c r="M41" s="230" t="s">
        <v>327</v>
      </c>
      <c r="N41" s="261"/>
      <c r="O41" s="232"/>
      <c r="P41" s="88"/>
    </row>
    <row r="42" spans="1:16" s="54" customFormat="1" ht="23.25" customHeight="1" x14ac:dyDescent="0.15">
      <c r="C42" s="86"/>
      <c r="D42" s="383"/>
      <c r="E42" s="466"/>
      <c r="F42" s="167"/>
      <c r="G42" s="383"/>
      <c r="H42" s="472"/>
      <c r="I42" s="435"/>
      <c r="J42" s="415"/>
      <c r="K42" s="235" t="str">
        <f>L37&amp;".6"</f>
        <v>1.6</v>
      </c>
      <c r="L42" s="469"/>
      <c r="M42" s="231" t="s">
        <v>328</v>
      </c>
      <c r="N42" s="263"/>
      <c r="O42" s="232"/>
      <c r="P42" s="88"/>
    </row>
    <row r="43" spans="1:16" s="54" customFormat="1" ht="23.25" customHeight="1" x14ac:dyDescent="0.15">
      <c r="C43" s="86"/>
      <c r="D43" s="383"/>
      <c r="E43" s="466"/>
      <c r="F43" s="167"/>
      <c r="G43" s="383"/>
      <c r="H43" s="472"/>
      <c r="I43" s="435"/>
      <c r="J43" s="415"/>
      <c r="K43" s="235" t="str">
        <f>L37&amp;".7"</f>
        <v>1.7</v>
      </c>
      <c r="L43" s="469"/>
      <c r="M43" s="230" t="s">
        <v>300</v>
      </c>
      <c r="N43" s="261"/>
      <c r="O43" s="232"/>
      <c r="P43" s="88"/>
    </row>
    <row r="44" spans="1:16" s="54" customFormat="1" ht="23.25" customHeight="1" x14ac:dyDescent="0.15">
      <c r="C44" s="86"/>
      <c r="D44" s="383"/>
      <c r="E44" s="466"/>
      <c r="F44" s="167"/>
      <c r="G44" s="383"/>
      <c r="H44" s="472"/>
      <c r="I44" s="435"/>
      <c r="J44" s="415"/>
      <c r="K44" s="235" t="str">
        <f>L37&amp;".8"</f>
        <v>1.8</v>
      </c>
      <c r="L44" s="469"/>
      <c r="M44" s="227" t="s">
        <v>329</v>
      </c>
      <c r="N44" s="262"/>
      <c r="O44" s="232"/>
      <c r="P44" s="88"/>
    </row>
    <row r="45" spans="1:16" s="54" customFormat="1" ht="23.25" customHeight="1" x14ac:dyDescent="0.15">
      <c r="C45" s="86"/>
      <c r="D45" s="383"/>
      <c r="E45" s="466"/>
      <c r="F45" s="167"/>
      <c r="G45" s="383"/>
      <c r="H45" s="472"/>
      <c r="I45" s="435"/>
      <c r="J45" s="415"/>
      <c r="K45" s="235" t="str">
        <f>L37&amp;".9"</f>
        <v>1.9</v>
      </c>
      <c r="L45" s="469"/>
      <c r="M45" s="230" t="s">
        <v>330</v>
      </c>
      <c r="N45" s="261"/>
      <c r="O45" s="232"/>
      <c r="P45" s="88"/>
    </row>
    <row r="46" spans="1:16" s="54" customFormat="1" ht="23.25" customHeight="1" x14ac:dyDescent="0.15">
      <c r="C46" s="86"/>
      <c r="D46" s="383"/>
      <c r="E46" s="466"/>
      <c r="F46" s="167"/>
      <c r="G46" s="383"/>
      <c r="H46" s="472"/>
      <c r="I46" s="435"/>
      <c r="J46" s="415"/>
      <c r="K46" s="235" t="str">
        <f>L37&amp;".10"</f>
        <v>1.10</v>
      </c>
      <c r="L46" s="469"/>
      <c r="M46" s="227" t="s">
        <v>301</v>
      </c>
      <c r="N46" s="262"/>
      <c r="O46" s="232"/>
      <c r="P46" s="88"/>
    </row>
    <row r="47" spans="1:16" s="54" customFormat="1" ht="23.25" customHeight="1" x14ac:dyDescent="0.15">
      <c r="C47" s="86"/>
      <c r="D47" s="383"/>
      <c r="E47" s="466"/>
      <c r="F47" s="167"/>
      <c r="G47" s="383"/>
      <c r="H47" s="472"/>
      <c r="I47" s="435"/>
      <c r="J47" s="415"/>
      <c r="K47" s="235" t="str">
        <f>L37&amp;".11"</f>
        <v>1.11</v>
      </c>
      <c r="L47" s="469"/>
      <c r="M47" s="230" t="s">
        <v>330</v>
      </c>
      <c r="N47" s="261"/>
      <c r="O47" s="232"/>
      <c r="P47" s="88"/>
    </row>
    <row r="48" spans="1:16" s="54" customFormat="1" ht="23.25" customHeight="1" x14ac:dyDescent="0.15">
      <c r="C48" s="86"/>
      <c r="D48" s="383"/>
      <c r="E48" s="466"/>
      <c r="F48" s="167"/>
      <c r="G48" s="383"/>
      <c r="H48" s="472"/>
      <c r="I48" s="435"/>
      <c r="J48" s="415"/>
      <c r="K48" s="235" t="str">
        <f>L37&amp;".12"</f>
        <v>1.12</v>
      </c>
      <c r="L48" s="470"/>
      <c r="M48" s="227" t="s">
        <v>331</v>
      </c>
      <c r="N48" s="262"/>
      <c r="O48" s="232"/>
      <c r="P48" s="88"/>
    </row>
    <row r="49" spans="1:25" s="54" customFormat="1" ht="15" customHeight="1" x14ac:dyDescent="0.15">
      <c r="C49" s="86"/>
      <c r="D49" s="383"/>
      <c r="E49" s="466"/>
      <c r="F49" s="157"/>
      <c r="G49" s="383"/>
      <c r="H49" s="458"/>
      <c r="I49" s="435"/>
      <c r="J49" s="416"/>
      <c r="K49" s="229"/>
      <c r="L49" s="234"/>
      <c r="M49" s="462" t="s">
        <v>334</v>
      </c>
      <c r="N49" s="462"/>
      <c r="O49" s="463"/>
    </row>
    <row r="50" spans="1:25" s="54" customFormat="1" ht="15" customHeight="1" x14ac:dyDescent="0.15">
      <c r="C50" s="86"/>
      <c r="D50" s="383"/>
      <c r="E50" s="467"/>
      <c r="F50" s="164"/>
      <c r="G50" s="158"/>
      <c r="H50" s="145" t="s">
        <v>275</v>
      </c>
      <c r="I50" s="159"/>
      <c r="J50" s="159"/>
      <c r="K50" s="159"/>
      <c r="L50" s="159"/>
      <c r="M50" s="159"/>
      <c r="N50" s="159"/>
      <c r="O50" s="160"/>
    </row>
    <row r="52" spans="1:25" s="53" customFormat="1" x14ac:dyDescent="0.15">
      <c r="A52" s="53" t="s">
        <v>411</v>
      </c>
    </row>
    <row r="54" spans="1:25" s="15" customFormat="1" ht="15" customHeight="1" x14ac:dyDescent="0.2">
      <c r="C54" s="89"/>
      <c r="D54" s="253"/>
      <c r="E54" s="254"/>
    </row>
    <row r="56" spans="1:25" s="53" customFormat="1" x14ac:dyDescent="0.15">
      <c r="A56" s="53" t="s">
        <v>272</v>
      </c>
      <c r="B56" s="53" t="s">
        <v>272</v>
      </c>
      <c r="C56" s="53" t="s">
        <v>272</v>
      </c>
    </row>
    <row r="58" spans="1:25" s="54" customFormat="1" ht="14.25" x14ac:dyDescent="0.15">
      <c r="C58" s="86"/>
      <c r="D58" s="383">
        <v>1</v>
      </c>
      <c r="E58" s="471"/>
      <c r="F58" s="473"/>
      <c r="G58" s="475">
        <v>1</v>
      </c>
      <c r="H58" s="471"/>
      <c r="I58" s="435"/>
      <c r="J58" s="415"/>
      <c r="K58" s="235"/>
      <c r="L58" s="161" t="s">
        <v>45</v>
      </c>
      <c r="M58" s="267"/>
      <c r="N58" s="257"/>
      <c r="O58" s="257"/>
      <c r="P58" s="258"/>
      <c r="Q58" s="259"/>
      <c r="R58" s="239"/>
      <c r="S58" s="259"/>
      <c r="T58" s="258"/>
      <c r="U58" s="259"/>
      <c r="V58" s="258"/>
      <c r="W58" s="259"/>
      <c r="X58" s="258"/>
      <c r="Y58" s="232"/>
    </row>
    <row r="59" spans="1:25" s="54" customFormat="1" ht="15" customHeight="1" x14ac:dyDescent="0.15">
      <c r="C59" s="86"/>
      <c r="D59" s="383"/>
      <c r="E59" s="472"/>
      <c r="F59" s="474"/>
      <c r="G59" s="475"/>
      <c r="H59" s="458"/>
      <c r="I59" s="435"/>
      <c r="J59" s="416"/>
      <c r="K59" s="229"/>
      <c r="L59" s="234"/>
      <c r="M59" s="462" t="s">
        <v>334</v>
      </c>
      <c r="N59" s="462"/>
      <c r="O59" s="462"/>
      <c r="P59" s="462"/>
      <c r="Q59" s="462"/>
      <c r="R59" s="462"/>
      <c r="S59" s="462"/>
      <c r="T59" s="462"/>
      <c r="U59" s="462"/>
      <c r="V59" s="462"/>
      <c r="W59" s="462"/>
      <c r="X59" s="462"/>
      <c r="Y59" s="463"/>
    </row>
    <row r="60" spans="1:25" s="54" customFormat="1" ht="15" customHeight="1" x14ac:dyDescent="0.15">
      <c r="C60" s="86"/>
      <c r="D60" s="383"/>
      <c r="E60" s="458"/>
      <c r="F60" s="269"/>
      <c r="G60" s="268"/>
      <c r="H60" s="145" t="s">
        <v>275</v>
      </c>
      <c r="I60" s="159"/>
      <c r="J60" s="159"/>
      <c r="K60" s="159"/>
      <c r="L60" s="159"/>
      <c r="M60" s="159"/>
      <c r="N60" s="159"/>
      <c r="O60" s="159"/>
      <c r="P60" s="159"/>
      <c r="Q60" s="159"/>
      <c r="R60" s="159"/>
      <c r="S60" s="159"/>
      <c r="T60" s="159"/>
      <c r="U60" s="159"/>
      <c r="V60" s="159"/>
      <c r="W60" s="159"/>
      <c r="X60" s="159"/>
      <c r="Y60" s="160"/>
    </row>
    <row r="63" spans="1:25" s="54" customFormat="1" ht="14.25" x14ac:dyDescent="0.15">
      <c r="C63" s="86"/>
      <c r="D63" s="383">
        <v>1</v>
      </c>
      <c r="E63" s="457"/>
      <c r="F63" s="435"/>
      <c r="G63" s="415"/>
      <c r="H63" s="235"/>
      <c r="I63" s="161" t="s">
        <v>45</v>
      </c>
      <c r="J63" s="334"/>
      <c r="K63" s="309"/>
      <c r="L63" s="261"/>
      <c r="M63" s="262"/>
      <c r="N63" s="324"/>
      <c r="O63" s="324"/>
      <c r="P63" s="325"/>
      <c r="Q63" s="324"/>
      <c r="R63" s="323"/>
      <c r="S63" s="324"/>
      <c r="T63" s="323"/>
      <c r="U63" s="324"/>
      <c r="V63" s="323"/>
      <c r="W63" s="232"/>
    </row>
    <row r="64" spans="1:25" s="54" customFormat="1" ht="14.25" x14ac:dyDescent="0.15">
      <c r="C64" s="86"/>
      <c r="D64" s="383"/>
      <c r="E64" s="458"/>
      <c r="F64" s="435"/>
      <c r="G64" s="416"/>
      <c r="H64" s="229"/>
      <c r="I64" s="234"/>
      <c r="J64" s="290" t="s">
        <v>545</v>
      </c>
      <c r="K64" s="290"/>
      <c r="L64" s="290"/>
      <c r="M64" s="290"/>
      <c r="N64" s="290"/>
      <c r="O64" s="290"/>
      <c r="P64" s="290"/>
      <c r="Q64" s="290"/>
      <c r="R64" s="290"/>
      <c r="S64" s="290"/>
      <c r="T64" s="290"/>
      <c r="U64" s="290"/>
      <c r="V64" s="290"/>
      <c r="W64" s="291"/>
    </row>
    <row r="66" spans="1:7" s="53" customFormat="1" x14ac:dyDescent="0.15">
      <c r="A66" s="53" t="s">
        <v>471</v>
      </c>
    </row>
    <row r="67" spans="1:7" s="74" customFormat="1" x14ac:dyDescent="0.15">
      <c r="D67" s="437"/>
      <c r="E67" s="437"/>
      <c r="F67" s="437"/>
    </row>
    <row r="68" spans="1:7" s="74" customFormat="1" x14ac:dyDescent="0.15">
      <c r="D68" s="314"/>
      <c r="E68" s="314"/>
      <c r="F68" s="314"/>
      <c r="G68" s="310"/>
    </row>
    <row r="69" spans="1:7" s="74" customFormat="1" x14ac:dyDescent="0.15">
      <c r="D69" s="439" t="s">
        <v>480</v>
      </c>
      <c r="E69" s="439"/>
      <c r="F69" s="439"/>
      <c r="G69" s="439"/>
    </row>
    <row r="70" spans="1:7" s="74" customFormat="1" x14ac:dyDescent="0.15">
      <c r="D70" s="439" t="str">
        <f>org</f>
        <v>ООО "Тюмень Водоканал"</v>
      </c>
      <c r="E70" s="439"/>
      <c r="F70" s="439"/>
      <c r="G70" s="439"/>
    </row>
    <row r="71" spans="1:7" s="74" customFormat="1" x14ac:dyDescent="0.15">
      <c r="D71" s="437"/>
      <c r="E71" s="438"/>
      <c r="F71" s="438"/>
    </row>
    <row r="72" spans="1:7" s="74" customFormat="1" ht="33.75" x14ac:dyDescent="0.15">
      <c r="D72" s="338"/>
      <c r="E72" s="302" t="s">
        <v>449</v>
      </c>
      <c r="F72" s="302" t="s">
        <v>298</v>
      </c>
      <c r="G72" s="311" t="s">
        <v>274</v>
      </c>
    </row>
    <row r="73" spans="1:7" s="74" customFormat="1" ht="202.5" x14ac:dyDescent="0.15">
      <c r="D73" s="338"/>
      <c r="E73" s="303" t="s">
        <v>525</v>
      </c>
      <c r="F73" s="304" t="str">
        <f>IF(org_full="","",org_full)</f>
        <v>Общество с ограниченной ответственностью "Тюмень Водоканал"</v>
      </c>
      <c r="G73" s="313" t="str">
        <f>IF('Общая информация'!$G$12="","",'Общая информация'!$G$12)</f>
        <v>-</v>
      </c>
    </row>
    <row r="74" spans="1:7" s="74" customFormat="1" ht="101.25" x14ac:dyDescent="0.15">
      <c r="D74" s="338"/>
      <c r="E74" s="303" t="s">
        <v>450</v>
      </c>
      <c r="F74" s="304" t="str">
        <f>IF(org_dir="","",org_dir)</f>
        <v>Галиуллин Мугаммир Файзуллович</v>
      </c>
      <c r="G74" s="313" t="str">
        <f>IF('Общая информация'!$G$13="","",'Общая информация'!$G$13)</f>
        <v>-</v>
      </c>
    </row>
    <row r="75" spans="1:7" s="74" customFormat="1" ht="157.5" x14ac:dyDescent="0.15">
      <c r="D75" s="338"/>
      <c r="E75" s="303" t="s">
        <v>1248</v>
      </c>
      <c r="F75" s="304" t="str">
        <f>IF(ogrn="","",ogrn &amp; ", ") &amp; IF(data_org="","",data_org &amp; ", ") &amp; IF('Общая информация'!$F$16="","",'Общая информация'!$F$16)</f>
        <v>1057200947253, 09.12.2005, ИФНС по г. Тюмени №3</v>
      </c>
      <c r="G75" s="313" t="str">
        <f>IF('Общая информация'!$G$14="","",'Общая информация'!$G$14)</f>
        <v>-</v>
      </c>
    </row>
    <row r="76" spans="1:7" s="74" customFormat="1" hidden="1" x14ac:dyDescent="0.15">
      <c r="D76" s="338"/>
      <c r="E76" s="303"/>
      <c r="F76" s="304"/>
      <c r="G76" s="313"/>
    </row>
    <row r="77" spans="1:7" s="74" customFormat="1" hidden="1" x14ac:dyDescent="0.15">
      <c r="D77" s="338"/>
      <c r="E77" s="303"/>
      <c r="F77" s="304"/>
      <c r="G77" s="313"/>
    </row>
    <row r="78" spans="1:7" s="74" customFormat="1" ht="123.75" x14ac:dyDescent="0.15">
      <c r="D78" s="338"/>
      <c r="E78" s="303" t="s">
        <v>452</v>
      </c>
      <c r="F78" s="304" t="str">
        <f>IF(mail_post="","",mail_post)</f>
        <v>625007 г.Тюмень, ул.30 лет Победы, 31</v>
      </c>
      <c r="G78" s="313" t="str">
        <f>IF('Общая информация'!$G$17="","",'Общая информация'!$G$17)</f>
        <v>-</v>
      </c>
    </row>
    <row r="79" spans="1:7" s="74" customFormat="1" ht="123.75" x14ac:dyDescent="0.15">
      <c r="D79" s="338"/>
      <c r="E79" s="303" t="s">
        <v>393</v>
      </c>
      <c r="F79" s="304" t="str">
        <f>IF('Общая информация'!$F$18="","",'Общая информация'!$F$18)</f>
        <v>625007 г.Тюмень, ул.30 лет Победы, 31</v>
      </c>
      <c r="G79" s="313" t="str">
        <f>IF('Общая информация'!$G$18="","",'Общая информация'!$G$18)</f>
        <v>-</v>
      </c>
    </row>
    <row r="80" spans="1:7" s="74" customFormat="1" ht="67.5" x14ac:dyDescent="0.15">
      <c r="D80" s="338"/>
      <c r="E80" s="303" t="s">
        <v>483</v>
      </c>
      <c r="F80" s="304" t="str">
        <f>IF(tel="","",tel)</f>
        <v>8 (3452) 54-09-22</v>
      </c>
      <c r="G80" s="313" t="str">
        <f>IF('Общая информация'!$G$19="","",'Общая информация'!$G$19)</f>
        <v>-</v>
      </c>
    </row>
    <row r="81" spans="1:7" s="74" customFormat="1" ht="56.25" x14ac:dyDescent="0.15">
      <c r="D81" s="338"/>
      <c r="E81" s="303" t="s">
        <v>528</v>
      </c>
      <c r="F81" s="304" t="str">
        <f>IF(url="","",url)</f>
        <v>www.vodokanal.info</v>
      </c>
      <c r="G81" s="313" t="str">
        <f>IF('Общая информация'!$G$20="","",'Общая информация'!$G$20)</f>
        <v>-</v>
      </c>
    </row>
    <row r="82" spans="1:7" s="74" customFormat="1" ht="78.75" x14ac:dyDescent="0.15">
      <c r="D82" s="338"/>
      <c r="E82" s="303" t="s">
        <v>299</v>
      </c>
      <c r="F82" s="304" t="str">
        <f>IF(email="","",email)</f>
        <v>Office_tmn@rosvodokanal.ru</v>
      </c>
      <c r="G82" s="313" t="str">
        <f>IF('Общая информация'!$G$21="","",'Общая информация'!$G$21)</f>
        <v>-</v>
      </c>
    </row>
    <row r="83" spans="1:7" s="74" customFormat="1" ht="409.5" x14ac:dyDescent="0.15">
      <c r="D83" s="338"/>
      <c r="E83" s="303" t="s">
        <v>529</v>
      </c>
      <c r="F83" s="304" t="str">
        <f>rez_rab</f>
        <v xml:space="preserve"> c 08:00 до 17:00; абонентские отделы: c 08:00 до 17:00; сбытовые подразделения: c 08:00 до 17:00; диспетчерские службы: c 00:00 до 23:59 (-).</v>
      </c>
      <c r="G83" s="313" t="str">
        <f>IF('Общая информация'!$G$22="","",'Общая информация'!$G$22)</f>
        <v/>
      </c>
    </row>
    <row r="84" spans="1:7" s="74" customFormat="1" ht="22.5" x14ac:dyDescent="0.15">
      <c r="A84" s="74" t="s">
        <v>509</v>
      </c>
      <c r="D84" s="338"/>
      <c r="E84" s="303" t="s">
        <v>1249</v>
      </c>
      <c r="F84" s="304">
        <f>'Общая информация (показатели)'!K73</f>
        <v>0</v>
      </c>
      <c r="G84" s="476"/>
    </row>
    <row r="85" spans="1:7" s="74" customFormat="1" ht="56.25" x14ac:dyDescent="0.15">
      <c r="A85" s="74" t="s">
        <v>510</v>
      </c>
      <c r="D85" s="338"/>
      <c r="E85" s="315" t="s">
        <v>1250</v>
      </c>
      <c r="F85" s="306">
        <f>'Общая информация (показатели)'!L73</f>
        <v>0</v>
      </c>
      <c r="G85" s="477"/>
    </row>
    <row r="86" spans="1:7" s="74" customFormat="1" ht="22.5" x14ac:dyDescent="0.15">
      <c r="A86" s="74" t="s">
        <v>511</v>
      </c>
      <c r="D86" s="338"/>
      <c r="E86" s="315" t="s">
        <v>535</v>
      </c>
      <c r="F86" s="307">
        <f>'Общая информация (показатели)'!M73</f>
        <v>0</v>
      </c>
      <c r="G86" s="477"/>
    </row>
    <row r="90" spans="1:7" s="53" customFormat="1" x14ac:dyDescent="0.15">
      <c r="A90" s="53" t="s">
        <v>494</v>
      </c>
    </row>
    <row r="91" spans="1:7" s="74" customFormat="1" x14ac:dyDescent="0.15"/>
    <row r="92" spans="1:7" s="74" customFormat="1" x14ac:dyDescent="0.15">
      <c r="D92" s="439" t="s">
        <v>480</v>
      </c>
      <c r="E92" s="439"/>
      <c r="F92" s="439"/>
    </row>
    <row r="93" spans="1:7" s="74" customFormat="1" x14ac:dyDescent="0.15">
      <c r="D93" s="439"/>
      <c r="E93" s="439"/>
      <c r="F93" s="439"/>
    </row>
    <row r="94" spans="1:7" s="74" customFormat="1" x14ac:dyDescent="0.15">
      <c r="D94" s="438"/>
      <c r="E94" s="438"/>
      <c r="F94" s="438"/>
    </row>
    <row r="95" spans="1:7" s="74" customFormat="1" ht="33.75" x14ac:dyDescent="0.15">
      <c r="D95" s="302" t="s">
        <v>44</v>
      </c>
      <c r="E95" s="302" t="s">
        <v>449</v>
      </c>
      <c r="F95" s="311" t="s">
        <v>298</v>
      </c>
    </row>
    <row r="96" spans="1:7" s="74" customFormat="1" ht="202.5" x14ac:dyDescent="0.15">
      <c r="D96" s="302" t="s">
        <v>45</v>
      </c>
      <c r="E96" s="315" t="s">
        <v>325</v>
      </c>
      <c r="F96" s="304" t="str">
        <f>IF(org_full="","",org_full)</f>
        <v>Общество с ограниченной ответственностью "Тюмень Водоканал"</v>
      </c>
    </row>
    <row r="97" spans="1:6" s="74" customFormat="1" ht="101.25" x14ac:dyDescent="0.15">
      <c r="D97" s="302" t="s">
        <v>5</v>
      </c>
      <c r="E97" s="315" t="s">
        <v>450</v>
      </c>
      <c r="F97" s="304" t="str">
        <f>IF(org_dir="","",org_dir)</f>
        <v>Галиуллин Мугаммир Файзуллович</v>
      </c>
    </row>
    <row r="98" spans="1:6" s="74" customFormat="1" ht="56.25" x14ac:dyDescent="0.15">
      <c r="D98" s="440" t="s">
        <v>6</v>
      </c>
      <c r="E98" s="315" t="s">
        <v>451</v>
      </c>
      <c r="F98" s="304" t="str">
        <f>IF(ogrn="","",ogrn)</f>
        <v>1057200947253</v>
      </c>
    </row>
    <row r="99" spans="1:6" s="74" customFormat="1" ht="33.75" x14ac:dyDescent="0.15">
      <c r="D99" s="442"/>
      <c r="E99" s="316" t="s">
        <v>481</v>
      </c>
      <c r="F99" s="304" t="str">
        <f>IF(data_org="","",data_org)</f>
        <v>09.12.2005</v>
      </c>
    </row>
    <row r="100" spans="1:6" s="74" customFormat="1" ht="135" x14ac:dyDescent="0.15">
      <c r="D100" s="441"/>
      <c r="E100" s="316" t="s">
        <v>482</v>
      </c>
      <c r="F100" s="304" t="str">
        <f>IF('Общая информация'!$F$16="","",'Общая информация'!$F$16)</f>
        <v>ИФНС по г. Тюмени №3</v>
      </c>
    </row>
    <row r="101" spans="1:6" s="74" customFormat="1" ht="123.75" x14ac:dyDescent="0.15">
      <c r="D101" s="302" t="s">
        <v>7</v>
      </c>
      <c r="E101" s="315" t="s">
        <v>452</v>
      </c>
      <c r="F101" s="304" t="str">
        <f>IF(mail_post="","",mail_post)</f>
        <v>625007 г.Тюмень, ул.30 лет Победы, 31</v>
      </c>
    </row>
    <row r="102" spans="1:6" s="74" customFormat="1" ht="123.75" x14ac:dyDescent="0.15">
      <c r="D102" s="302" t="s">
        <v>21</v>
      </c>
      <c r="E102" s="315" t="s">
        <v>393</v>
      </c>
      <c r="F102" s="304" t="str">
        <f>IF('Общая информация'!$F$18="","",'Общая информация'!$F$18)</f>
        <v>625007 г.Тюмень, ул.30 лет Победы, 31</v>
      </c>
    </row>
    <row r="103" spans="1:6" s="74" customFormat="1" ht="67.5" x14ac:dyDescent="0.15">
      <c r="D103" s="302" t="s">
        <v>22</v>
      </c>
      <c r="E103" s="315" t="s">
        <v>483</v>
      </c>
      <c r="F103" s="304" t="str">
        <f>IF(tel="","",tel)</f>
        <v>8 (3452) 54-09-22</v>
      </c>
    </row>
    <row r="104" spans="1:6" s="74" customFormat="1" ht="56.25" x14ac:dyDescent="0.15">
      <c r="D104" s="302" t="s">
        <v>133</v>
      </c>
      <c r="E104" s="315" t="s">
        <v>484</v>
      </c>
      <c r="F104" s="304" t="str">
        <f>IF(url="","",url)</f>
        <v>www.vodokanal.info</v>
      </c>
    </row>
    <row r="105" spans="1:6" s="74" customFormat="1" ht="78.75" x14ac:dyDescent="0.15">
      <c r="D105" s="302" t="s">
        <v>134</v>
      </c>
      <c r="E105" s="315" t="s">
        <v>299</v>
      </c>
      <c r="F105" s="304" t="str">
        <f>IF(email="","",email)</f>
        <v>Office_tmn@rosvodokanal.ru</v>
      </c>
    </row>
    <row r="106" spans="1:6" s="74" customFormat="1" ht="45" x14ac:dyDescent="0.15">
      <c r="D106" s="440" t="s">
        <v>161</v>
      </c>
      <c r="E106" s="303" t="s">
        <v>488</v>
      </c>
      <c r="F106" s="312" t="str">
        <f>IF('Общая информация'!$F$22="","",'Общая информация'!$F$22)</f>
        <v/>
      </c>
    </row>
    <row r="107" spans="1:6" s="74" customFormat="1" ht="56.25" x14ac:dyDescent="0.15">
      <c r="D107" s="442"/>
      <c r="E107" s="317" t="s">
        <v>485</v>
      </c>
      <c r="F107" s="304" t="str">
        <f>IF('Общая информация'!$F$23="","",'Общая информация'!$F$23)</f>
        <v>c 08:00 до 17:00</v>
      </c>
    </row>
    <row r="108" spans="1:6" s="74" customFormat="1" ht="56.25" x14ac:dyDescent="0.15">
      <c r="D108" s="442"/>
      <c r="E108" s="317" t="s">
        <v>486</v>
      </c>
      <c r="F108" s="304" t="str">
        <f>IF('Общая информация'!$F$24="","",'Общая информация'!$F$24)</f>
        <v>c 08:00 до 17:00</v>
      </c>
    </row>
    <row r="109" spans="1:6" s="74" customFormat="1" ht="56.25" x14ac:dyDescent="0.15">
      <c r="D109" s="441"/>
      <c r="E109" s="317" t="s">
        <v>487</v>
      </c>
      <c r="F109" s="304" t="str">
        <f>IF('Общая информация'!$F$25="","",'Общая информация'!$F$25)</f>
        <v>c 08:00 до 17:00</v>
      </c>
    </row>
    <row r="110" spans="1:6" s="74" customFormat="1" ht="22.5" x14ac:dyDescent="0.15">
      <c r="A110" s="74" t="s">
        <v>509</v>
      </c>
      <c r="D110" s="302" t="s">
        <v>162</v>
      </c>
      <c r="E110" s="303" t="s">
        <v>453</v>
      </c>
      <c r="F110" s="304"/>
    </row>
    <row r="111" spans="1:6" s="74" customFormat="1" ht="45" x14ac:dyDescent="0.15">
      <c r="A111" s="74" t="s">
        <v>510</v>
      </c>
      <c r="D111" s="302" t="s">
        <v>163</v>
      </c>
      <c r="E111" s="303" t="s">
        <v>454</v>
      </c>
      <c r="F111" s="306"/>
    </row>
    <row r="112" spans="1:6" s="74" customFormat="1" ht="45" x14ac:dyDescent="0.15">
      <c r="A112" s="74" t="s">
        <v>511</v>
      </c>
      <c r="D112" s="302" t="s">
        <v>164</v>
      </c>
      <c r="E112" s="303" t="s">
        <v>455</v>
      </c>
      <c r="F112" s="306"/>
    </row>
    <row r="113" spans="1:7" s="74" customFormat="1" ht="33.75" x14ac:dyDescent="0.15">
      <c r="A113" s="74" t="s">
        <v>512</v>
      </c>
      <c r="D113" s="440" t="s">
        <v>165</v>
      </c>
      <c r="E113" s="303" t="s">
        <v>456</v>
      </c>
      <c r="F113" s="307"/>
    </row>
    <row r="114" spans="1:7" s="74" customFormat="1" ht="56.25" x14ac:dyDescent="0.15">
      <c r="A114" s="74" t="s">
        <v>519</v>
      </c>
      <c r="D114" s="442"/>
      <c r="E114" s="317" t="s">
        <v>489</v>
      </c>
      <c r="F114" s="306"/>
    </row>
    <row r="115" spans="1:7" s="74" customFormat="1" ht="45" x14ac:dyDescent="0.15">
      <c r="A115" s="74" t="s">
        <v>513</v>
      </c>
      <c r="D115" s="441"/>
      <c r="E115" s="317" t="s">
        <v>490</v>
      </c>
      <c r="F115" s="306"/>
    </row>
    <row r="116" spans="1:7" s="74" customFormat="1" ht="22.5" x14ac:dyDescent="0.15">
      <c r="A116" s="74" t="s">
        <v>514</v>
      </c>
      <c r="D116" s="440" t="s">
        <v>166</v>
      </c>
      <c r="E116" s="303" t="s">
        <v>457</v>
      </c>
      <c r="F116" s="307"/>
    </row>
    <row r="117" spans="1:7" s="74" customFormat="1" ht="45" x14ac:dyDescent="0.15">
      <c r="A117" s="74" t="s">
        <v>515</v>
      </c>
      <c r="D117" s="441"/>
      <c r="E117" s="317" t="s">
        <v>491</v>
      </c>
      <c r="F117" s="306"/>
    </row>
    <row r="118" spans="1:7" s="74" customFormat="1" ht="22.5" x14ac:dyDescent="0.15">
      <c r="A118" s="74" t="s">
        <v>516</v>
      </c>
      <c r="D118" s="440" t="s">
        <v>167</v>
      </c>
      <c r="E118" s="303" t="s">
        <v>458</v>
      </c>
      <c r="F118" s="307"/>
    </row>
    <row r="119" spans="1:7" s="74" customFormat="1" ht="33.75" x14ac:dyDescent="0.15">
      <c r="A119" s="74" t="s">
        <v>517</v>
      </c>
      <c r="D119" s="441"/>
      <c r="E119" s="317" t="s">
        <v>492</v>
      </c>
      <c r="F119" s="306"/>
    </row>
    <row r="120" spans="1:7" s="74" customFormat="1" ht="33.75" x14ac:dyDescent="0.15">
      <c r="A120" s="74" t="s">
        <v>518</v>
      </c>
      <c r="D120" s="302" t="s">
        <v>168</v>
      </c>
      <c r="E120" s="303" t="s">
        <v>459</v>
      </c>
      <c r="F120" s="307"/>
    </row>
    <row r="123" spans="1:7" s="53" customFormat="1" x14ac:dyDescent="0.15">
      <c r="A123" s="53" t="s">
        <v>496</v>
      </c>
    </row>
    <row r="125" spans="1:7" s="196" customFormat="1" ht="25.5" customHeight="1" x14ac:dyDescent="0.15">
      <c r="A125" s="405">
        <v>11</v>
      </c>
      <c r="B125" s="198"/>
      <c r="C125" s="406"/>
      <c r="D125" s="318">
        <f>A125</f>
        <v>11</v>
      </c>
      <c r="E125" s="242" t="s">
        <v>396</v>
      </c>
      <c r="F125" s="171"/>
      <c r="G125" s="270"/>
    </row>
    <row r="126" spans="1:7" s="196" customFormat="1" ht="25.5" customHeight="1" x14ac:dyDescent="0.15">
      <c r="A126" s="405"/>
      <c r="B126" s="198"/>
      <c r="C126" s="406"/>
      <c r="D126" s="318" t="str">
        <f>A125&amp;".1"</f>
        <v>11.1</v>
      </c>
      <c r="E126" s="227" t="s">
        <v>397</v>
      </c>
      <c r="F126" s="171"/>
      <c r="G126" s="270"/>
    </row>
    <row r="127" spans="1:7" s="196" customFormat="1" ht="25.5" customHeight="1" x14ac:dyDescent="0.15">
      <c r="A127" s="405"/>
      <c r="B127" s="198"/>
      <c r="C127" s="406"/>
      <c r="D127" s="318" t="str">
        <f>A125&amp;".2"</f>
        <v>11.2</v>
      </c>
      <c r="E127" s="227" t="s">
        <v>398</v>
      </c>
      <c r="F127" s="171"/>
      <c r="G127" s="270"/>
    </row>
    <row r="128" spans="1:7" s="196" customFormat="1" ht="25.5" customHeight="1" x14ac:dyDescent="0.15">
      <c r="A128" s="405"/>
      <c r="B128" s="198"/>
      <c r="C128" s="406"/>
      <c r="D128" s="318" t="str">
        <f>A125&amp;".3"</f>
        <v>11.3</v>
      </c>
      <c r="E128" s="227" t="s">
        <v>399</v>
      </c>
      <c r="F128" s="171"/>
      <c r="G128" s="270"/>
    </row>
  </sheetData>
  <dataConsolidate/>
  <mergeCells count="60">
    <mergeCell ref="A125:A128"/>
    <mergeCell ref="C125:C128"/>
    <mergeCell ref="D94:F94"/>
    <mergeCell ref="D98:D100"/>
    <mergeCell ref="D106:D109"/>
    <mergeCell ref="D113:D115"/>
    <mergeCell ref="D116:D117"/>
    <mergeCell ref="D118:D119"/>
    <mergeCell ref="D69:G69"/>
    <mergeCell ref="D71:F71"/>
    <mergeCell ref="G84:G86"/>
    <mergeCell ref="D70:G70"/>
    <mergeCell ref="D92:F92"/>
    <mergeCell ref="D93:F93"/>
    <mergeCell ref="J37:J49"/>
    <mergeCell ref="M59:Y59"/>
    <mergeCell ref="F58:F59"/>
    <mergeCell ref="D58:D60"/>
    <mergeCell ref="E58:E60"/>
    <mergeCell ref="G58:G59"/>
    <mergeCell ref="H58:H59"/>
    <mergeCell ref="I58:I59"/>
    <mergeCell ref="J58:J59"/>
    <mergeCell ref="J31:J32"/>
    <mergeCell ref="G25:G26"/>
    <mergeCell ref="H25:H26"/>
    <mergeCell ref="L37:L48"/>
    <mergeCell ref="M49:O49"/>
    <mergeCell ref="D37:D50"/>
    <mergeCell ref="E37:E50"/>
    <mergeCell ref="G37:G49"/>
    <mergeCell ref="H37:H49"/>
    <mergeCell ref="I37:I49"/>
    <mergeCell ref="L32:M32"/>
    <mergeCell ref="K25:K26"/>
    <mergeCell ref="M26:N26"/>
    <mergeCell ref="D25:D27"/>
    <mergeCell ref="E25:E27"/>
    <mergeCell ref="K4:K5"/>
    <mergeCell ref="M5:N5"/>
    <mergeCell ref="D31:D33"/>
    <mergeCell ref="E31:E33"/>
    <mergeCell ref="G31:G32"/>
    <mergeCell ref="J4:J5"/>
    <mergeCell ref="I25:I26"/>
    <mergeCell ref="J25:J26"/>
    <mergeCell ref="H31:H32"/>
    <mergeCell ref="I31:I32"/>
    <mergeCell ref="A17:A18"/>
    <mergeCell ref="E4:E6"/>
    <mergeCell ref="D4:D6"/>
    <mergeCell ref="G4:G5"/>
    <mergeCell ref="H4:H5"/>
    <mergeCell ref="D67:F67"/>
    <mergeCell ref="D63:D64"/>
    <mergeCell ref="E63:E64"/>
    <mergeCell ref="F63:F64"/>
    <mergeCell ref="G63:G64"/>
    <mergeCell ref="I4:I5"/>
    <mergeCell ref="E17:H17"/>
  </mergeCells>
  <phoneticPr fontId="8" type="noConversion"/>
  <dataValidations count="16">
    <dataValidation type="decimal" allowBlank="1" showErrorMessage="1" errorTitle="Ошибка" error="Допускается ввод только действительных чисел!" sqref="N25 N4">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sqref="E17 F18 M25 E11 M4 L31:M31 M37:N37 O37:O48 E54 Y58 M58 K25:K26 G125:G128 K4:K5 J63 W63">
      <formula1>900</formula1>
    </dataValidation>
    <dataValidation type="whole" allowBlank="1" showErrorMessage="1" errorTitle="Ошибка" error="Допускается ввод только неотрицательных целых чисел!" sqref="J31:J32 J37:J49 N48 N46 N44 N40 X58 V58 T58 P58 J58:J59 V63 R63 T63 G63:G64">
      <formula1>0</formula1>
      <formula2>9.99999999999999E+23</formula2>
    </dataValidation>
    <dataValidation type="textLength" operator="lessThanOrEqual" allowBlank="1" showInputMessage="1" showErrorMessage="1" errorTitle="Ошибка" error="Допускается ввод не более 900 символов!" prompt="Введите гиперссылку в ячейку! _x000a_Для редактирования указанной гиперссылки или перехода по ней выполните двойной щелчок левой клавиши мыши по ячейке." sqref="H18">
      <formula1>900</formula1>
    </dataValidation>
    <dataValidation type="decimal" allowBlank="1" showErrorMessage="1" errorTitle="Ошибка" error="Допускается ввод только неотрицательных чисел!" sqref="N58:O58 I25:I26 I58:I59 I4:I5 I31:I32 I37:I49 N47 N45 N43 N41 N38:N39 S58 Q58 W58 U58 S63 F63:F64 U63 Q63 L63 N63:O63">
      <formula1>0</formula1>
      <formula2>9.99999999999999E+23</formula2>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25 E4"/>
    <dataValidation allowBlank="1" showInputMessage="1" showErrorMessage="1" prompt="Выберите муниципальное образование и ОКТМО, выполнив двойной щелчок левой кнопки мыши по ячейке." sqref="H25:H26 H4:H5"/>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18"/>
    <dataValidation allowBlank="1" showInputMessage="1" showErrorMessage="1" prompt="Изменение значения по двойному щелчоку левой кнопки мыши" sqref="J25:J26 J4:J5"/>
    <dataValidation type="list" allowBlank="1" showInputMessage="1" showErrorMessage="1" errorTitle="Ошибка" error="Выберите значение из списка" prompt="Выберите значение из списка" sqref="E37 E31:E33 E58">
      <formula1>kind_of_activity_WARM</formula1>
    </dataValidation>
    <dataValidation type="list" allowBlank="1" showInputMessage="1" showErrorMessage="1" errorTitle="Ошибка" error="Выберите значение из списка" prompt="Выберите значение из списка" sqref="H37 H31:H32 H58">
      <formula1>kind_group_rates</formula1>
    </dataValidation>
    <dataValidation type="list" allowBlank="1" showInputMessage="1" showErrorMessage="1" errorTitle="Ошибка" error="Выберите значение из списка" prompt="Выберите значение из списка" sqref="N42 R58 P63">
      <formula1>list_ed</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125:F128">
      <formula1>"a"</formula1>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K63"/>
    <dataValidation type="list" showInputMessage="1" showErrorMessage="1" errorTitle="Ошибка" error="Выберите значение из списка" prompt="Выберите значение из списка" sqref="E63:E64">
      <formula1>mr_list</formula1>
    </dataValidation>
    <dataValidation type="whole" allowBlank="1" showErrorMessage="1" errorTitle="Ошибка" error="Допускается ввод только неотрицательных целых чисел!" sqref="M63">
      <formula1>0</formula1>
      <formula2>9.99999999999999E+23</formula2>
    </dataValidation>
  </dataValidations>
  <pageMargins left="0.75" right="0.75" top="1" bottom="1" header="0.5" footer="0.5"/>
  <pageSetup paperSize="9" orientation="portrait" horizontalDpi="200" verticalDpi="200"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vert">
    <tabColor indexed="47"/>
  </sheetPr>
  <dimension ref="A1"/>
  <sheetViews>
    <sheetView showGridLines="0" workbookViewId="0"/>
  </sheetViews>
  <sheetFormatPr defaultRowHeight="11.25" x14ac:dyDescent="0.15"/>
  <sheetData/>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fo">
    <tabColor indexed="47"/>
  </sheetPr>
  <dimension ref="B1:D11"/>
  <sheetViews>
    <sheetView showGridLines="0" zoomScaleNormal="100" workbookViewId="0"/>
  </sheetViews>
  <sheetFormatPr defaultRowHeight="11.25" x14ac:dyDescent="0.15"/>
  <cols>
    <col min="1" max="1" width="3.7109375" style="65" customWidth="1"/>
    <col min="2" max="2" width="87.28515625" style="65" customWidth="1"/>
    <col min="3" max="3" width="9.140625" style="65"/>
    <col min="4" max="4" width="109.140625" style="65" customWidth="1"/>
    <col min="5" max="16384" width="9.140625" style="65"/>
  </cols>
  <sheetData>
    <row r="1" spans="2:4" x14ac:dyDescent="0.15">
      <c r="B1" s="92" t="s">
        <v>17</v>
      </c>
    </row>
    <row r="2" spans="2:4" ht="90" x14ac:dyDescent="0.15">
      <c r="B2" s="111" t="s">
        <v>182</v>
      </c>
    </row>
    <row r="3" spans="2:4" ht="67.5" x14ac:dyDescent="0.15">
      <c r="B3" s="111" t="s">
        <v>232</v>
      </c>
    </row>
    <row r="4" spans="2:4" x14ac:dyDescent="0.15">
      <c r="B4" s="111" t="s">
        <v>194</v>
      </c>
    </row>
    <row r="5" spans="2:4" x14ac:dyDescent="0.15">
      <c r="B5" s="111" t="s">
        <v>181</v>
      </c>
    </row>
    <row r="6" spans="2:4" ht="33.75" x14ac:dyDescent="0.15">
      <c r="B6" s="111" t="str">
        <f>"Укажите произвольный номер идентификатора тарифа для централизованных систем "&amp;TSphere_full&amp;", которые включены в шаблон. В каждом последующем шаблоне за один отчетный период следует указывать различные идентификаторы тарифа"</f>
        <v>Укажите произвольный номер идентификатора тарифа для централизованных систем горячего водоснабжения, которые включены в шаблон. В каждом последующем шаблоне за один отчетный период следует указывать различные идентификаторы тарифа</v>
      </c>
    </row>
    <row r="7" spans="2:4" x14ac:dyDescent="0.15">
      <c r="B7" s="111" t="s">
        <v>259</v>
      </c>
      <c r="D7" s="65" t="s">
        <v>262</v>
      </c>
    </row>
    <row r="8" spans="2:4" x14ac:dyDescent="0.15">
      <c r="B8" s="92" t="s">
        <v>132</v>
      </c>
    </row>
    <row r="9" spans="2:4" ht="25.5" customHeight="1" x14ac:dyDescent="0.15">
      <c r="B9" s="93" t="s">
        <v>149</v>
      </c>
    </row>
    <row r="10" spans="2:4" x14ac:dyDescent="0.15">
      <c r="B10" s="92" t="s">
        <v>261</v>
      </c>
    </row>
    <row r="11" spans="2:4" ht="45" x14ac:dyDescent="0.15">
      <c r="B11" s="93" t="s">
        <v>260</v>
      </c>
    </row>
  </sheetData>
  <phoneticPr fontId="8" type="noConversion"/>
  <pageMargins left="0.75" right="0.75" top="1" bottom="1" header="0.5" footer="0.5"/>
  <pageSetup paperSize="9" orientation="portrait" horizontalDpi="200" verticalDpi="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enableFormatConditionsCalculation="0">
    <tabColor indexed="47"/>
  </sheetPr>
  <dimension ref="A1:A19"/>
  <sheetViews>
    <sheetView showGridLines="0" zoomScaleNormal="100" workbookViewId="0"/>
  </sheetViews>
  <sheetFormatPr defaultRowHeight="11.25" x14ac:dyDescent="0.15"/>
  <cols>
    <col min="1" max="1" width="49.140625" customWidth="1"/>
  </cols>
  <sheetData>
    <row r="1" spans="1:1" ht="12" x14ac:dyDescent="0.2">
      <c r="A1" s="18"/>
    </row>
    <row r="2" spans="1:1" ht="12" x14ac:dyDescent="0.2">
      <c r="A2" s="18"/>
    </row>
    <row r="3" spans="1:1" ht="12" x14ac:dyDescent="0.2">
      <c r="A3" s="18"/>
    </row>
    <row r="4" spans="1:1" ht="12" x14ac:dyDescent="0.2">
      <c r="A4" s="18"/>
    </row>
    <row r="5" spans="1:1" ht="12" x14ac:dyDescent="0.2">
      <c r="A5" s="18"/>
    </row>
    <row r="6" spans="1:1" ht="12" x14ac:dyDescent="0.2">
      <c r="A6" s="18"/>
    </row>
    <row r="7" spans="1:1" ht="12" x14ac:dyDescent="0.2">
      <c r="A7" s="18"/>
    </row>
    <row r="8" spans="1:1" ht="12" x14ac:dyDescent="0.2">
      <c r="A8" s="18"/>
    </row>
    <row r="9" spans="1:1" ht="12" x14ac:dyDescent="0.2">
      <c r="A9" s="18"/>
    </row>
    <row r="10" spans="1:1" ht="12" x14ac:dyDescent="0.2">
      <c r="A10" s="18"/>
    </row>
    <row r="11" spans="1:1" ht="12" x14ac:dyDescent="0.2">
      <c r="A11" s="18"/>
    </row>
    <row r="12" spans="1:1" ht="12" x14ac:dyDescent="0.2">
      <c r="A12" s="18"/>
    </row>
    <row r="13" spans="1:1" ht="12" x14ac:dyDescent="0.2">
      <c r="A13" s="18"/>
    </row>
    <row r="14" spans="1:1" ht="12" x14ac:dyDescent="0.2">
      <c r="A14" s="18"/>
    </row>
    <row r="15" spans="1:1" ht="12" x14ac:dyDescent="0.2">
      <c r="A15" s="18"/>
    </row>
    <row r="16" spans="1:1" ht="12" x14ac:dyDescent="0.2">
      <c r="A16" s="18"/>
    </row>
    <row r="17" spans="1:1" ht="12" x14ac:dyDescent="0.2">
      <c r="A17" s="18"/>
    </row>
    <row r="18" spans="1:1" ht="12" x14ac:dyDescent="0.2">
      <c r="A18" s="18"/>
    </row>
    <row r="19" spans="1:1" ht="12" x14ac:dyDescent="0.2">
      <c r="A19" s="18"/>
    </row>
  </sheetData>
  <sheetProtection formatColumns="0" formatRows="0"/>
  <phoneticPr fontId="8"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tabColor indexed="47"/>
  </sheetPr>
  <dimension ref="A1"/>
  <sheetViews>
    <sheetView showGridLines="0" zoomScaleNormal="100" workbookViewId="0"/>
  </sheetViews>
  <sheetFormatPr defaultRowHeight="11.25" x14ac:dyDescent="0.15"/>
  <cols>
    <col min="1" max="1" width="9.140625" style="19"/>
    <col min="2" max="16384" width="9.140625" style="20"/>
  </cols>
  <sheetData/>
  <sheetProtection formatColumns="0" formatRows="0"/>
  <phoneticPr fontId="5" type="noConversion"/>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tabColor indexed="47"/>
  </sheetPr>
  <dimension ref="AA1:AJ1"/>
  <sheetViews>
    <sheetView showGridLines="0" zoomScaleNormal="100" workbookViewId="0"/>
  </sheetViews>
  <sheetFormatPr defaultRowHeight="11.25" x14ac:dyDescent="0.15"/>
  <cols>
    <col min="1" max="26" width="9.140625" style="10"/>
    <col min="27" max="36" width="9.140625" style="11"/>
    <col min="37" max="16384" width="9.140625" style="10"/>
  </cols>
  <sheetData/>
  <sheetProtection formatColumns="0" formatRows="0"/>
  <phoneticPr fontId="9" type="noConversion"/>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enableFormatConditionsCalculation="0">
    <tabColor indexed="47"/>
  </sheetPr>
  <dimension ref="A1:H19"/>
  <sheetViews>
    <sheetView showGridLines="0" zoomScaleNormal="100" workbookViewId="0"/>
  </sheetViews>
  <sheetFormatPr defaultRowHeight="11.25" x14ac:dyDescent="0.15"/>
  <cols>
    <col min="1" max="1" width="9.140625" style="6"/>
    <col min="2" max="2" width="19.140625" style="6" customWidth="1"/>
    <col min="3" max="3" width="45.5703125" style="6" customWidth="1"/>
    <col min="4" max="4" width="30.7109375" style="6" customWidth="1"/>
    <col min="5" max="5" width="27.5703125" style="6" customWidth="1"/>
    <col min="6" max="6" width="40.85546875" style="6" customWidth="1"/>
    <col min="7" max="7" width="9.140625" style="6"/>
    <col min="8" max="8" width="63.42578125" style="6" customWidth="1"/>
    <col min="9" max="9" width="25" style="6" customWidth="1"/>
    <col min="10" max="10" width="26.7109375" style="6" customWidth="1"/>
    <col min="11" max="11" width="71.28515625" style="6" customWidth="1"/>
    <col min="12" max="16384" width="9.140625" style="6"/>
  </cols>
  <sheetData>
    <row r="1" spans="1:8" x14ac:dyDescent="0.15">
      <c r="A1" s="6" t="s">
        <v>178</v>
      </c>
      <c r="B1" s="6" t="s">
        <v>554</v>
      </c>
      <c r="C1" s="6" t="s">
        <v>555</v>
      </c>
      <c r="D1" s="6" t="s">
        <v>556</v>
      </c>
      <c r="E1" s="6" t="s">
        <v>557</v>
      </c>
      <c r="F1" s="6" t="s">
        <v>558</v>
      </c>
      <c r="G1" s="6" t="s">
        <v>559</v>
      </c>
    </row>
    <row r="2" spans="1:8" x14ac:dyDescent="0.15">
      <c r="A2" s="6">
        <v>1</v>
      </c>
      <c r="B2" s="6" t="s">
        <v>117</v>
      </c>
      <c r="C2" s="6" t="s">
        <v>1265</v>
      </c>
      <c r="D2" s="6" t="s">
        <v>1266</v>
      </c>
      <c r="E2" s="6" t="s">
        <v>1267</v>
      </c>
      <c r="F2" s="6" t="s">
        <v>562</v>
      </c>
      <c r="G2" s="6" t="s">
        <v>563</v>
      </c>
      <c r="H2" s="6" t="s">
        <v>589</v>
      </c>
    </row>
    <row r="3" spans="1:8" x14ac:dyDescent="0.15">
      <c r="A3" s="6">
        <v>2</v>
      </c>
      <c r="B3" s="6" t="s">
        <v>117</v>
      </c>
      <c r="C3" s="6" t="s">
        <v>564</v>
      </c>
      <c r="D3" s="6" t="s">
        <v>565</v>
      </c>
      <c r="E3" s="6" t="s">
        <v>566</v>
      </c>
      <c r="F3" s="6" t="s">
        <v>567</v>
      </c>
      <c r="G3" s="6" t="s">
        <v>563</v>
      </c>
      <c r="H3" s="6" t="s">
        <v>589</v>
      </c>
    </row>
    <row r="4" spans="1:8" x14ac:dyDescent="0.15">
      <c r="A4" s="6">
        <v>3</v>
      </c>
      <c r="B4" s="6" t="s">
        <v>117</v>
      </c>
      <c r="C4" s="6" t="s">
        <v>1268</v>
      </c>
      <c r="D4" s="6" t="s">
        <v>1269</v>
      </c>
      <c r="E4" s="6" t="s">
        <v>1270</v>
      </c>
      <c r="F4" s="6" t="s">
        <v>578</v>
      </c>
      <c r="G4" s="6" t="s">
        <v>563</v>
      </c>
      <c r="H4" s="6" t="s">
        <v>589</v>
      </c>
    </row>
    <row r="5" spans="1:8" x14ac:dyDescent="0.15">
      <c r="A5" s="6">
        <v>4</v>
      </c>
      <c r="B5" s="6" t="s">
        <v>117</v>
      </c>
      <c r="C5" s="6" t="s">
        <v>1271</v>
      </c>
      <c r="D5" s="6" t="s">
        <v>1272</v>
      </c>
      <c r="E5" s="6" t="s">
        <v>1273</v>
      </c>
      <c r="F5" s="6" t="s">
        <v>562</v>
      </c>
      <c r="G5" s="6" t="s">
        <v>563</v>
      </c>
      <c r="H5" s="6" t="s">
        <v>589</v>
      </c>
    </row>
    <row r="6" spans="1:8" x14ac:dyDescent="0.15">
      <c r="A6" s="6">
        <v>5</v>
      </c>
      <c r="B6" s="6" t="s">
        <v>117</v>
      </c>
      <c r="C6" s="6" t="s">
        <v>1274</v>
      </c>
      <c r="D6" s="6" t="s">
        <v>1275</v>
      </c>
      <c r="E6" s="6" t="s">
        <v>1276</v>
      </c>
      <c r="F6" s="6" t="s">
        <v>578</v>
      </c>
      <c r="G6" s="6" t="s">
        <v>563</v>
      </c>
      <c r="H6" s="6" t="s">
        <v>589</v>
      </c>
    </row>
    <row r="7" spans="1:8" x14ac:dyDescent="0.15">
      <c r="A7" s="6">
        <v>6</v>
      </c>
      <c r="B7" s="6" t="s">
        <v>117</v>
      </c>
      <c r="C7" s="6" t="s">
        <v>572</v>
      </c>
      <c r="D7" s="6" t="s">
        <v>573</v>
      </c>
      <c r="E7" s="6" t="s">
        <v>574</v>
      </c>
      <c r="F7" s="6" t="s">
        <v>562</v>
      </c>
      <c r="G7" s="6" t="s">
        <v>563</v>
      </c>
      <c r="H7" s="6" t="s">
        <v>589</v>
      </c>
    </row>
    <row r="8" spans="1:8" x14ac:dyDescent="0.15">
      <c r="A8" s="6">
        <v>7</v>
      </c>
      <c r="B8" s="6" t="s">
        <v>117</v>
      </c>
      <c r="C8" s="6" t="s">
        <v>569</v>
      </c>
      <c r="D8" s="6" t="s">
        <v>570</v>
      </c>
      <c r="E8" s="6" t="s">
        <v>571</v>
      </c>
      <c r="F8" s="6" t="s">
        <v>567</v>
      </c>
      <c r="G8" s="6" t="s">
        <v>563</v>
      </c>
      <c r="H8" s="6" t="s">
        <v>589</v>
      </c>
    </row>
    <row r="9" spans="1:8" x14ac:dyDescent="0.15">
      <c r="A9" s="6">
        <v>8</v>
      </c>
      <c r="B9" s="6" t="s">
        <v>117</v>
      </c>
      <c r="C9" s="6" t="s">
        <v>1277</v>
      </c>
      <c r="D9" s="6" t="s">
        <v>1278</v>
      </c>
      <c r="E9" s="6" t="s">
        <v>1279</v>
      </c>
      <c r="F9" s="6" t="s">
        <v>562</v>
      </c>
      <c r="G9" s="6" t="s">
        <v>563</v>
      </c>
      <c r="H9" s="6" t="s">
        <v>589</v>
      </c>
    </row>
    <row r="10" spans="1:8" x14ac:dyDescent="0.15">
      <c r="A10" s="6">
        <v>9</v>
      </c>
      <c r="B10" s="6" t="s">
        <v>117</v>
      </c>
      <c r="C10" s="6" t="s">
        <v>1255</v>
      </c>
      <c r="D10" s="6" t="s">
        <v>1256</v>
      </c>
      <c r="E10" s="6" t="s">
        <v>1257</v>
      </c>
      <c r="F10" s="6" t="s">
        <v>579</v>
      </c>
      <c r="G10" s="6" t="s">
        <v>563</v>
      </c>
      <c r="H10" s="6" t="s">
        <v>589</v>
      </c>
    </row>
    <row r="11" spans="1:8" x14ac:dyDescent="0.15">
      <c r="A11" s="6">
        <v>10</v>
      </c>
      <c r="B11" s="6" t="s">
        <v>117</v>
      </c>
      <c r="C11" s="6" t="s">
        <v>1280</v>
      </c>
      <c r="D11" s="6" t="s">
        <v>1281</v>
      </c>
      <c r="E11" s="6" t="s">
        <v>1282</v>
      </c>
      <c r="F11" s="6" t="s">
        <v>578</v>
      </c>
      <c r="G11" s="6" t="s">
        <v>563</v>
      </c>
      <c r="H11" s="6" t="s">
        <v>589</v>
      </c>
    </row>
    <row r="12" spans="1:8" x14ac:dyDescent="0.15">
      <c r="A12" s="6">
        <v>11</v>
      </c>
      <c r="B12" s="6" t="s">
        <v>117</v>
      </c>
      <c r="C12" s="6" t="s">
        <v>580</v>
      </c>
      <c r="D12" s="6" t="s">
        <v>581</v>
      </c>
      <c r="E12" s="6" t="s">
        <v>582</v>
      </c>
      <c r="F12" s="6" t="s">
        <v>568</v>
      </c>
      <c r="G12" s="6" t="s">
        <v>563</v>
      </c>
      <c r="H12" s="6" t="s">
        <v>589</v>
      </c>
    </row>
    <row r="13" spans="1:8" x14ac:dyDescent="0.15">
      <c r="A13" s="6">
        <v>12</v>
      </c>
      <c r="B13" s="6" t="s">
        <v>117</v>
      </c>
      <c r="C13" s="6" t="s">
        <v>575</v>
      </c>
      <c r="D13" s="6" t="s">
        <v>576</v>
      </c>
      <c r="E13" s="6" t="s">
        <v>577</v>
      </c>
      <c r="F13" s="6" t="s">
        <v>1258</v>
      </c>
      <c r="G13" s="6" t="s">
        <v>563</v>
      </c>
      <c r="H13" s="6" t="s">
        <v>589</v>
      </c>
    </row>
    <row r="14" spans="1:8" x14ac:dyDescent="0.15">
      <c r="A14" s="6">
        <v>13</v>
      </c>
      <c r="B14" s="6" t="s">
        <v>117</v>
      </c>
      <c r="C14" s="6" t="s">
        <v>1283</v>
      </c>
      <c r="D14" s="6" t="s">
        <v>1284</v>
      </c>
      <c r="E14" s="6" t="s">
        <v>1285</v>
      </c>
      <c r="F14" s="6" t="s">
        <v>1286</v>
      </c>
      <c r="G14" s="6" t="s">
        <v>563</v>
      </c>
      <c r="H14" s="6" t="s">
        <v>589</v>
      </c>
    </row>
    <row r="15" spans="1:8" x14ac:dyDescent="0.15">
      <c r="A15" s="6">
        <v>14</v>
      </c>
      <c r="B15" s="6" t="s">
        <v>117</v>
      </c>
      <c r="C15" s="6" t="s">
        <v>583</v>
      </c>
      <c r="D15" s="6" t="s">
        <v>584</v>
      </c>
      <c r="E15" s="6" t="s">
        <v>585</v>
      </c>
      <c r="F15" s="6" t="s">
        <v>578</v>
      </c>
      <c r="G15" s="6" t="s">
        <v>563</v>
      </c>
      <c r="H15" s="6" t="s">
        <v>589</v>
      </c>
    </row>
    <row r="16" spans="1:8" x14ac:dyDescent="0.15">
      <c r="A16" s="6">
        <v>15</v>
      </c>
      <c r="B16" s="6" t="s">
        <v>117</v>
      </c>
      <c r="C16" s="6" t="s">
        <v>586</v>
      </c>
      <c r="D16" s="6" t="s">
        <v>587</v>
      </c>
      <c r="E16" s="6" t="s">
        <v>588</v>
      </c>
      <c r="F16" s="6" t="s">
        <v>578</v>
      </c>
      <c r="G16" s="6" t="s">
        <v>563</v>
      </c>
      <c r="H16" s="6" t="s">
        <v>589</v>
      </c>
    </row>
    <row r="17" spans="1:8" x14ac:dyDescent="0.15">
      <c r="A17" s="6">
        <v>16</v>
      </c>
      <c r="B17" s="6" t="s">
        <v>117</v>
      </c>
      <c r="C17" s="6" t="s">
        <v>1287</v>
      </c>
      <c r="D17" s="6" t="s">
        <v>1288</v>
      </c>
      <c r="E17" s="6" t="s">
        <v>1289</v>
      </c>
      <c r="F17" s="6" t="s">
        <v>579</v>
      </c>
      <c r="G17" s="6" t="s">
        <v>563</v>
      </c>
      <c r="H17" s="6" t="s">
        <v>589</v>
      </c>
    </row>
    <row r="18" spans="1:8" x14ac:dyDescent="0.15">
      <c r="A18" s="6">
        <v>17</v>
      </c>
      <c r="B18" s="6" t="s">
        <v>117</v>
      </c>
      <c r="C18" s="6" t="s">
        <v>1290</v>
      </c>
      <c r="D18" s="6" t="s">
        <v>1291</v>
      </c>
      <c r="E18" s="6" t="s">
        <v>1292</v>
      </c>
      <c r="F18" s="6" t="s">
        <v>562</v>
      </c>
      <c r="G18" s="6" t="s">
        <v>563</v>
      </c>
      <c r="H18" s="6" t="s">
        <v>589</v>
      </c>
    </row>
    <row r="19" spans="1:8" x14ac:dyDescent="0.15">
      <c r="A19" s="6">
        <v>18</v>
      </c>
      <c r="B19" s="6" t="s">
        <v>117</v>
      </c>
      <c r="C19" s="6" t="s">
        <v>560</v>
      </c>
      <c r="D19" s="6" t="s">
        <v>1293</v>
      </c>
      <c r="E19" s="6" t="s">
        <v>561</v>
      </c>
      <c r="F19" s="6" t="s">
        <v>562</v>
      </c>
      <c r="G19" s="6" t="s">
        <v>563</v>
      </c>
      <c r="H19" s="6" t="s">
        <v>589</v>
      </c>
    </row>
  </sheetData>
  <sheetProtection formatColumns="0" formatRows="0"/>
  <phoneticPr fontId="8" type="noConversion"/>
  <pageMargins left="0.75" right="0.75" top="1" bottom="1" header="0.5" footer="0.5"/>
  <pageSetup paperSize="9" orientation="portrait" verticalDpi="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enableFormatConditionsCalculation="0">
    <tabColor indexed="47"/>
  </sheetPr>
  <dimension ref="A1"/>
  <sheetViews>
    <sheetView showGridLines="0" zoomScaleNormal="100" workbookViewId="0"/>
  </sheetViews>
  <sheetFormatPr defaultRowHeight="11.25" x14ac:dyDescent="0.15"/>
  <cols>
    <col min="1" max="16384" width="9.140625" style="4"/>
  </cols>
  <sheetData/>
  <phoneticPr fontId="8" type="noConversion"/>
  <pageMargins left="0.75" right="0.75" top="1" bottom="1" header="0.5" footer="0.5"/>
  <pageSetup paperSize="9" orientation="portrait" verticalDpi="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 enableFormatConditionsCalculation="0">
    <tabColor indexed="47"/>
  </sheetPr>
  <dimension ref="A1"/>
  <sheetViews>
    <sheetView showGridLines="0" zoomScaleNormal="100" workbookViewId="0"/>
  </sheetViews>
  <sheetFormatPr defaultRowHeight="11.25" x14ac:dyDescent="0.15"/>
  <cols>
    <col min="1" max="16384" width="9.140625" style="4"/>
  </cols>
  <sheetData/>
  <sheetProtection formatColumns="0" formatRows="0"/>
  <phoneticPr fontId="9"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tabColor indexed="24"/>
  </sheetPr>
  <dimension ref="A1:D28"/>
  <sheetViews>
    <sheetView showGridLines="0" zoomScaleNormal="100" workbookViewId="0"/>
  </sheetViews>
  <sheetFormatPr defaultRowHeight="11.25" x14ac:dyDescent="0.15"/>
  <cols>
    <col min="1" max="1" width="30.7109375" style="14" customWidth="1"/>
    <col min="2" max="2" width="80.7109375" style="14" customWidth="1"/>
    <col min="3" max="3" width="30.7109375" style="14" customWidth="1"/>
    <col min="4" max="16384" width="9.140625" style="13"/>
  </cols>
  <sheetData>
    <row r="1" spans="1:4" ht="24" customHeight="1" x14ac:dyDescent="0.15">
      <c r="A1" s="176" t="s">
        <v>23</v>
      </c>
      <c r="B1" s="176" t="s">
        <v>24</v>
      </c>
      <c r="C1" s="176" t="s">
        <v>25</v>
      </c>
      <c r="D1" s="12"/>
    </row>
    <row r="2" spans="1:4" x14ac:dyDescent="0.15">
      <c r="A2" s="337">
        <v>42116.443715277775</v>
      </c>
      <c r="B2" s="14" t="s">
        <v>1236</v>
      </c>
      <c r="C2" s="14" t="s">
        <v>1237</v>
      </c>
    </row>
    <row r="3" spans="1:4" x14ac:dyDescent="0.15">
      <c r="A3" s="337">
        <v>42116.443715277775</v>
      </c>
      <c r="B3" s="14" t="s">
        <v>1238</v>
      </c>
      <c r="C3" s="14" t="s">
        <v>1237</v>
      </c>
    </row>
    <row r="4" spans="1:4" ht="22.5" x14ac:dyDescent="0.15">
      <c r="A4" s="337">
        <v>42116.443715277775</v>
      </c>
      <c r="B4" s="14" t="s">
        <v>1239</v>
      </c>
      <c r="C4" s="14" t="s">
        <v>1237</v>
      </c>
    </row>
    <row r="5" spans="1:4" x14ac:dyDescent="0.15">
      <c r="A5" s="337">
        <v>42116.443715277775</v>
      </c>
      <c r="B5" s="14" t="s">
        <v>1240</v>
      </c>
      <c r="C5" s="14" t="s">
        <v>1237</v>
      </c>
    </row>
    <row r="6" spans="1:4" x14ac:dyDescent="0.15">
      <c r="A6" s="337">
        <v>42116.443738425929</v>
      </c>
      <c r="B6" s="14" t="s">
        <v>1241</v>
      </c>
      <c r="C6" s="14" t="s">
        <v>1242</v>
      </c>
    </row>
    <row r="7" spans="1:4" x14ac:dyDescent="0.15">
      <c r="A7" s="337">
        <v>42116.443784722222</v>
      </c>
      <c r="B7" s="14" t="s">
        <v>1236</v>
      </c>
      <c r="C7" s="14" t="s">
        <v>1237</v>
      </c>
    </row>
    <row r="8" spans="1:4" x14ac:dyDescent="0.15">
      <c r="A8" s="337">
        <v>42116.443796296298</v>
      </c>
      <c r="B8" s="14" t="s">
        <v>1238</v>
      </c>
      <c r="C8" s="14" t="s">
        <v>1237</v>
      </c>
    </row>
    <row r="9" spans="1:4" ht="22.5" x14ac:dyDescent="0.15">
      <c r="A9" s="337">
        <v>42116.443796296298</v>
      </c>
      <c r="B9" s="14" t="s">
        <v>1239</v>
      </c>
      <c r="C9" s="14" t="s">
        <v>1237</v>
      </c>
    </row>
    <row r="10" spans="1:4" x14ac:dyDescent="0.15">
      <c r="A10" s="337">
        <v>42116.443796296298</v>
      </c>
      <c r="B10" s="14" t="s">
        <v>1240</v>
      </c>
      <c r="C10" s="14" t="s">
        <v>1237</v>
      </c>
    </row>
    <row r="11" spans="1:4" x14ac:dyDescent="0.15">
      <c r="A11" s="337">
        <v>42116.443831018521</v>
      </c>
      <c r="B11" s="14" t="s">
        <v>1243</v>
      </c>
      <c r="C11" s="14" t="s">
        <v>1237</v>
      </c>
    </row>
    <row r="12" spans="1:4" ht="33.75" x14ac:dyDescent="0.15">
      <c r="A12" s="337">
        <v>42116.443877314814</v>
      </c>
      <c r="B12" s="14" t="s">
        <v>1244</v>
      </c>
      <c r="C12" s="14" t="s">
        <v>1237</v>
      </c>
    </row>
    <row r="13" spans="1:4" ht="33.75" x14ac:dyDescent="0.15">
      <c r="A13" s="337">
        <v>42116.443993055553</v>
      </c>
      <c r="B13" s="14" t="s">
        <v>1245</v>
      </c>
      <c r="C13" s="14" t="s">
        <v>1237</v>
      </c>
    </row>
    <row r="14" spans="1:4" x14ac:dyDescent="0.15">
      <c r="A14" s="337">
        <v>42116.444004629629</v>
      </c>
      <c r="B14" s="14" t="s">
        <v>1246</v>
      </c>
      <c r="C14" s="14" t="s">
        <v>1237</v>
      </c>
    </row>
    <row r="15" spans="1:4" ht="33.75" x14ac:dyDescent="0.15">
      <c r="A15" s="337">
        <v>42116.444189814814</v>
      </c>
      <c r="B15" s="14" t="s">
        <v>1247</v>
      </c>
      <c r="C15" s="14" t="s">
        <v>1237</v>
      </c>
    </row>
    <row r="16" spans="1:4" ht="22.5" x14ac:dyDescent="0.15">
      <c r="A16" s="337">
        <v>42116.444340277776</v>
      </c>
      <c r="B16" s="14" t="s">
        <v>1252</v>
      </c>
      <c r="C16" s="14" t="s">
        <v>1237</v>
      </c>
    </row>
    <row r="17" spans="1:3" x14ac:dyDescent="0.15">
      <c r="A17" s="337">
        <v>42116.462812500002</v>
      </c>
      <c r="B17" s="14" t="s">
        <v>1236</v>
      </c>
      <c r="C17" s="14" t="s">
        <v>1237</v>
      </c>
    </row>
    <row r="18" spans="1:3" x14ac:dyDescent="0.15">
      <c r="A18" s="337">
        <v>42116.462812500002</v>
      </c>
      <c r="B18" s="14" t="s">
        <v>1253</v>
      </c>
      <c r="C18" s="14" t="s">
        <v>1237</v>
      </c>
    </row>
    <row r="19" spans="1:3" x14ac:dyDescent="0.15">
      <c r="A19" s="337">
        <v>42116.469166666669</v>
      </c>
      <c r="B19" s="14" t="s">
        <v>1236</v>
      </c>
      <c r="C19" s="14" t="s">
        <v>1237</v>
      </c>
    </row>
    <row r="20" spans="1:3" x14ac:dyDescent="0.15">
      <c r="A20" s="337">
        <v>42116.469178240739</v>
      </c>
      <c r="B20" s="14" t="s">
        <v>1253</v>
      </c>
      <c r="C20" s="14" t="s">
        <v>1237</v>
      </c>
    </row>
    <row r="21" spans="1:3" x14ac:dyDescent="0.15">
      <c r="A21" s="337">
        <v>42116.472592592596</v>
      </c>
      <c r="B21" s="14" t="s">
        <v>1236</v>
      </c>
      <c r="C21" s="14" t="s">
        <v>1237</v>
      </c>
    </row>
    <row r="22" spans="1:3" x14ac:dyDescent="0.15">
      <c r="A22" s="337">
        <v>42116.472592592596</v>
      </c>
      <c r="B22" s="14" t="s">
        <v>1253</v>
      </c>
      <c r="C22" s="14" t="s">
        <v>1237</v>
      </c>
    </row>
    <row r="23" spans="1:3" x14ac:dyDescent="0.15">
      <c r="A23" s="337">
        <v>42564.566365740742</v>
      </c>
      <c r="B23" s="14" t="s">
        <v>1236</v>
      </c>
      <c r="C23" s="14" t="s">
        <v>1237</v>
      </c>
    </row>
    <row r="24" spans="1:3" x14ac:dyDescent="0.15">
      <c r="A24" s="337">
        <v>42564.566365740742</v>
      </c>
      <c r="B24" s="14" t="s">
        <v>1253</v>
      </c>
      <c r="C24" s="14" t="s">
        <v>1237</v>
      </c>
    </row>
    <row r="25" spans="1:3" x14ac:dyDescent="0.15">
      <c r="A25" s="337">
        <v>42565.411006944443</v>
      </c>
      <c r="B25" s="14" t="s">
        <v>1236</v>
      </c>
      <c r="C25" s="14" t="s">
        <v>1237</v>
      </c>
    </row>
    <row r="26" spans="1:3" x14ac:dyDescent="0.15">
      <c r="A26" s="337">
        <v>42565.41101851852</v>
      </c>
      <c r="B26" s="14" t="s">
        <v>1253</v>
      </c>
      <c r="C26" s="14" t="s">
        <v>1237</v>
      </c>
    </row>
    <row r="27" spans="1:3" x14ac:dyDescent="0.15">
      <c r="A27" s="337">
        <v>44393.596886574072</v>
      </c>
      <c r="B27" s="14" t="s">
        <v>1236</v>
      </c>
      <c r="C27" s="14" t="s">
        <v>1237</v>
      </c>
    </row>
    <row r="28" spans="1:3" x14ac:dyDescent="0.15">
      <c r="A28" s="337">
        <v>44393.596886574072</v>
      </c>
      <c r="B28" s="14" t="s">
        <v>1253</v>
      </c>
      <c r="C28" s="14" t="s">
        <v>1237</v>
      </c>
    </row>
  </sheetData>
  <sheetProtection password="FA9C" sheet="1" objects="1" scenarios="1" formatColumns="0" formatRows="0" autoFilter="0"/>
  <phoneticPr fontId="5" type="noConversion"/>
  <pageMargins left="0.75" right="0.75" top="1" bottom="1" header="0.5" footer="0.5"/>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0" enableFormatConditionsCalculation="0">
    <tabColor indexed="47"/>
  </sheetPr>
  <dimension ref="A1"/>
  <sheetViews>
    <sheetView showGridLines="0" zoomScaleNormal="100" workbookViewId="0"/>
  </sheetViews>
  <sheetFormatPr defaultRowHeight="15" x14ac:dyDescent="0.25"/>
  <cols>
    <col min="1" max="16384" width="9.140625" style="57"/>
  </cols>
  <sheetData/>
  <sheetProtection formatColumns="0" formatRows="0"/>
  <phoneticPr fontId="21" type="noConversion"/>
  <pageMargins left="0.75" right="0.75" top="1" bottom="1" header="0.5" footer="0.5"/>
  <pageSetup paperSize="9" orientation="portrait"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1" enableFormatConditionsCalculation="0">
    <tabColor indexed="47"/>
  </sheetPr>
  <dimension ref="A1"/>
  <sheetViews>
    <sheetView showGridLines="0" zoomScaleNormal="100" workbookViewId="0"/>
  </sheetViews>
  <sheetFormatPr defaultRowHeight="11.25" x14ac:dyDescent="0.15"/>
  <sheetData/>
  <phoneticPr fontId="8" type="noConversion"/>
  <pageMargins left="0.75" right="0.75" top="1" bottom="1" header="0.5" footer="0.5"/>
  <pageSetup paperSize="9" orientation="portrait" verticalDpi="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3">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4">
    <tabColor indexed="47"/>
  </sheetPr>
  <dimension ref="A4:I20"/>
  <sheetViews>
    <sheetView showGridLines="0" zoomScaleNormal="100" workbookViewId="0"/>
  </sheetViews>
  <sheetFormatPr defaultRowHeight="11.25" x14ac:dyDescent="0.15"/>
  <cols>
    <col min="1" max="16384" width="9.140625" style="4"/>
  </cols>
  <sheetData>
    <row r="4" spans="1:9" s="196" customFormat="1" ht="23.1" customHeight="1" x14ac:dyDescent="0.15">
      <c r="A4" s="198"/>
      <c r="B4" s="198"/>
      <c r="C4" s="198"/>
      <c r="D4" s="199" t="s">
        <v>302</v>
      </c>
      <c r="E4" s="202" t="s">
        <v>303</v>
      </c>
      <c r="F4" s="200"/>
      <c r="G4" s="200"/>
      <c r="H4" s="200"/>
      <c r="I4" s="201"/>
    </row>
    <row r="5" spans="1:9" s="196" customFormat="1" ht="23.1" customHeight="1" x14ac:dyDescent="0.15">
      <c r="A5" s="198"/>
      <c r="B5" s="198"/>
      <c r="C5" s="198"/>
      <c r="D5" s="199" t="s">
        <v>304</v>
      </c>
      <c r="E5" s="202" t="s">
        <v>305</v>
      </c>
      <c r="F5" s="200"/>
      <c r="G5" s="200"/>
      <c r="H5" s="200"/>
      <c r="I5" s="201"/>
    </row>
    <row r="6" spans="1:9" s="196" customFormat="1" ht="23.1" customHeight="1" x14ac:dyDescent="0.15">
      <c r="A6" s="198"/>
      <c r="B6" s="198"/>
      <c r="C6" s="198"/>
      <c r="D6" s="199" t="s">
        <v>306</v>
      </c>
      <c r="E6" s="202" t="s">
        <v>307</v>
      </c>
      <c r="F6" s="200"/>
      <c r="G6" s="200"/>
      <c r="H6" s="200"/>
      <c r="I6" s="201"/>
    </row>
    <row r="7" spans="1:9" s="196" customFormat="1" ht="23.1" customHeight="1" x14ac:dyDescent="0.15">
      <c r="A7" s="198"/>
      <c r="B7" s="198"/>
      <c r="C7" s="198"/>
      <c r="D7" s="209" t="s">
        <v>308</v>
      </c>
      <c r="E7" s="210" t="s">
        <v>309</v>
      </c>
      <c r="F7" s="211"/>
      <c r="G7" s="211"/>
      <c r="H7" s="211"/>
      <c r="I7" s="212"/>
    </row>
    <row r="12" spans="1:9" s="219" customFormat="1" ht="18" customHeight="1" x14ac:dyDescent="0.15">
      <c r="A12" s="213"/>
      <c r="B12" s="214"/>
      <c r="C12" s="215"/>
      <c r="D12" s="216"/>
      <c r="E12" s="478" t="s">
        <v>310</v>
      </c>
      <c r="F12" s="478"/>
      <c r="G12" s="217"/>
      <c r="H12" s="218"/>
    </row>
    <row r="13" spans="1:9" s="219" customFormat="1" ht="21" customHeight="1" x14ac:dyDescent="0.15">
      <c r="A13" s="213" t="s">
        <v>311</v>
      </c>
      <c r="B13" s="220" t="s">
        <v>312</v>
      </c>
      <c r="C13" s="215"/>
      <c r="D13" s="221"/>
      <c r="E13" s="222" t="s">
        <v>313</v>
      </c>
      <c r="F13" s="223"/>
      <c r="G13" s="217"/>
      <c r="H13" s="224"/>
    </row>
    <row r="14" spans="1:9" s="219" customFormat="1" ht="21" customHeight="1" x14ac:dyDescent="0.15">
      <c r="A14" s="213" t="s">
        <v>314</v>
      </c>
      <c r="B14" s="220" t="s">
        <v>315</v>
      </c>
      <c r="C14" s="215"/>
      <c r="D14" s="221"/>
      <c r="E14" s="222" t="s">
        <v>316</v>
      </c>
      <c r="F14" s="223"/>
      <c r="G14" s="217"/>
      <c r="H14" s="224"/>
    </row>
    <row r="15" spans="1:9" s="219" customFormat="1" ht="21" customHeight="1" x14ac:dyDescent="0.15">
      <c r="A15" s="213" t="s">
        <v>317</v>
      </c>
      <c r="B15" s="220" t="s">
        <v>318</v>
      </c>
      <c r="C15" s="215"/>
      <c r="D15" s="221"/>
      <c r="E15" s="222" t="s">
        <v>319</v>
      </c>
      <c r="F15" s="223"/>
      <c r="G15" s="217"/>
      <c r="H15" s="224"/>
    </row>
    <row r="16" spans="1:9" s="219" customFormat="1" ht="21" customHeight="1" x14ac:dyDescent="0.15">
      <c r="A16" s="213" t="s">
        <v>320</v>
      </c>
      <c r="B16" s="220" t="s">
        <v>321</v>
      </c>
      <c r="C16" s="215"/>
      <c r="D16" s="221"/>
      <c r="E16" s="222" t="s">
        <v>322</v>
      </c>
      <c r="F16" s="223"/>
      <c r="G16" s="217"/>
      <c r="H16" s="224"/>
    </row>
    <row r="19" spans="1:7" x14ac:dyDescent="0.15">
      <c r="A19" s="479" t="s">
        <v>323</v>
      </c>
      <c r="B19" s="479"/>
      <c r="C19" s="479"/>
    </row>
    <row r="20" spans="1:7" s="196" customFormat="1" ht="23.1" customHeight="1" x14ac:dyDescent="0.15">
      <c r="A20" s="198"/>
      <c r="B20" s="198"/>
      <c r="C20" s="198"/>
      <c r="D20" s="225" t="s">
        <v>324</v>
      </c>
      <c r="E20" s="226"/>
      <c r="F20" s="212"/>
      <c r="G20" s="212"/>
    </row>
  </sheetData>
  <sheetProtection formatColumns="0" formatRows="0"/>
  <mergeCells count="2">
    <mergeCell ref="E12:F12"/>
    <mergeCell ref="A19:C19"/>
  </mergeCells>
  <dataValidations count="1">
    <dataValidation type="textLength" operator="lessThanOrEqual" allowBlank="1" showInputMessage="1" showErrorMessage="1" errorTitle="Ошибка" error="Допускается ввод не более 900 символов!" sqref="E20:G20 F4:I7">
      <formula1>900</formula1>
    </dataValidation>
  </dataValidations>
  <pageMargins left="0.75" right="0.75" top="1" bottom="1"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5">
    <tabColor indexed="47"/>
  </sheetPr>
  <dimension ref="A1"/>
  <sheetViews>
    <sheetView showGridLines="0" zoomScaleNormal="100" workbookViewId="0"/>
  </sheetViews>
  <sheetFormatPr defaultRowHeight="11.25" x14ac:dyDescent="0.15"/>
  <sheetData/>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zimChoose">
    <tabColor indexed="47"/>
  </sheetPr>
  <dimension ref="A1"/>
  <sheetViews>
    <sheetView showGridLines="0" zoomScaleNormal="85" workbookViewId="0"/>
  </sheetViews>
  <sheetFormatPr defaultRowHeight="11.25" x14ac:dyDescent="0.15"/>
  <cols>
    <col min="1" max="1" width="9.140625" style="3"/>
    <col min="2" max="16384" width="9.140625" style="4"/>
  </cols>
  <sheetData/>
  <sheetProtection formatColumns="0" formatRows="0"/>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ThisWorkbook">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MO">
    <tabColor indexed="47"/>
  </sheetPr>
  <dimension ref="A1:D321"/>
  <sheetViews>
    <sheetView showGridLines="0" zoomScaleNormal="100" workbookViewId="0"/>
  </sheetViews>
  <sheetFormatPr defaultRowHeight="11.25" x14ac:dyDescent="0.15"/>
  <sheetData>
    <row r="1" spans="1:4" x14ac:dyDescent="0.15">
      <c r="A1" t="s">
        <v>178</v>
      </c>
      <c r="B1" t="s">
        <v>175</v>
      </c>
      <c r="C1" t="s">
        <v>176</v>
      </c>
      <c r="D1" t="s">
        <v>177</v>
      </c>
    </row>
    <row r="2" spans="1:4" x14ac:dyDescent="0.15">
      <c r="A2">
        <v>1</v>
      </c>
      <c r="B2" t="s">
        <v>590</v>
      </c>
      <c r="C2" t="s">
        <v>590</v>
      </c>
      <c r="D2" t="s">
        <v>591</v>
      </c>
    </row>
    <row r="3" spans="1:4" x14ac:dyDescent="0.15">
      <c r="A3">
        <v>2</v>
      </c>
      <c r="B3" t="s">
        <v>590</v>
      </c>
      <c r="C3" t="s">
        <v>592</v>
      </c>
      <c r="D3" t="s">
        <v>593</v>
      </c>
    </row>
    <row r="4" spans="1:4" x14ac:dyDescent="0.15">
      <c r="A4">
        <v>3</v>
      </c>
      <c r="B4" t="s">
        <v>590</v>
      </c>
      <c r="C4" t="s">
        <v>594</v>
      </c>
      <c r="D4" t="s">
        <v>595</v>
      </c>
    </row>
    <row r="5" spans="1:4" x14ac:dyDescent="0.15">
      <c r="A5">
        <v>4</v>
      </c>
      <c r="B5" t="s">
        <v>590</v>
      </c>
      <c r="C5" t="s">
        <v>596</v>
      </c>
      <c r="D5" t="s">
        <v>597</v>
      </c>
    </row>
    <row r="6" spans="1:4" x14ac:dyDescent="0.15">
      <c r="A6">
        <v>5</v>
      </c>
      <c r="B6" t="s">
        <v>590</v>
      </c>
      <c r="C6" t="s">
        <v>598</v>
      </c>
      <c r="D6" t="s">
        <v>599</v>
      </c>
    </row>
    <row r="7" spans="1:4" x14ac:dyDescent="0.15">
      <c r="A7">
        <v>6</v>
      </c>
      <c r="B7" t="s">
        <v>590</v>
      </c>
      <c r="C7" t="s">
        <v>600</v>
      </c>
      <c r="D7" t="s">
        <v>601</v>
      </c>
    </row>
    <row r="8" spans="1:4" x14ac:dyDescent="0.15">
      <c r="A8">
        <v>7</v>
      </c>
      <c r="B8" t="s">
        <v>590</v>
      </c>
      <c r="C8" t="s">
        <v>602</v>
      </c>
      <c r="D8" t="s">
        <v>603</v>
      </c>
    </row>
    <row r="9" spans="1:4" x14ac:dyDescent="0.15">
      <c r="A9">
        <v>8</v>
      </c>
      <c r="B9" t="s">
        <v>590</v>
      </c>
      <c r="C9" t="s">
        <v>604</v>
      </c>
      <c r="D9" t="s">
        <v>605</v>
      </c>
    </row>
    <row r="10" spans="1:4" x14ac:dyDescent="0.15">
      <c r="A10">
        <v>9</v>
      </c>
      <c r="B10" t="s">
        <v>590</v>
      </c>
      <c r="C10" t="s">
        <v>606</v>
      </c>
      <c r="D10" t="s">
        <v>607</v>
      </c>
    </row>
    <row r="11" spans="1:4" x14ac:dyDescent="0.15">
      <c r="A11">
        <v>10</v>
      </c>
      <c r="B11" t="s">
        <v>590</v>
      </c>
      <c r="C11" t="s">
        <v>608</v>
      </c>
      <c r="D11" t="s">
        <v>609</v>
      </c>
    </row>
    <row r="12" spans="1:4" x14ac:dyDescent="0.15">
      <c r="A12">
        <v>11</v>
      </c>
      <c r="B12" t="s">
        <v>590</v>
      </c>
      <c r="C12" t="s">
        <v>610</v>
      </c>
      <c r="D12" t="s">
        <v>611</v>
      </c>
    </row>
    <row r="13" spans="1:4" x14ac:dyDescent="0.15">
      <c r="A13">
        <v>12</v>
      </c>
      <c r="B13" t="s">
        <v>590</v>
      </c>
      <c r="C13" t="s">
        <v>612</v>
      </c>
      <c r="D13" t="s">
        <v>613</v>
      </c>
    </row>
    <row r="14" spans="1:4" x14ac:dyDescent="0.15">
      <c r="A14">
        <v>13</v>
      </c>
      <c r="B14" t="s">
        <v>614</v>
      </c>
      <c r="C14" t="s">
        <v>614</v>
      </c>
      <c r="D14" t="s">
        <v>615</v>
      </c>
    </row>
    <row r="15" spans="1:4" x14ac:dyDescent="0.15">
      <c r="A15">
        <v>14</v>
      </c>
      <c r="B15" t="s">
        <v>614</v>
      </c>
      <c r="C15" t="s">
        <v>616</v>
      </c>
      <c r="D15" t="s">
        <v>617</v>
      </c>
    </row>
    <row r="16" spans="1:4" x14ac:dyDescent="0.15">
      <c r="A16">
        <v>15</v>
      </c>
      <c r="B16" t="s">
        <v>614</v>
      </c>
      <c r="C16" t="s">
        <v>618</v>
      </c>
      <c r="D16" t="s">
        <v>619</v>
      </c>
    </row>
    <row r="17" spans="1:4" x14ac:dyDescent="0.15">
      <c r="A17">
        <v>16</v>
      </c>
      <c r="B17" t="s">
        <v>614</v>
      </c>
      <c r="C17" t="s">
        <v>620</v>
      </c>
      <c r="D17" t="s">
        <v>621</v>
      </c>
    </row>
    <row r="18" spans="1:4" x14ac:dyDescent="0.15">
      <c r="A18">
        <v>17</v>
      </c>
      <c r="B18" t="s">
        <v>614</v>
      </c>
      <c r="C18" t="s">
        <v>622</v>
      </c>
      <c r="D18" t="s">
        <v>623</v>
      </c>
    </row>
    <row r="19" spans="1:4" x14ac:dyDescent="0.15">
      <c r="A19">
        <v>18</v>
      </c>
      <c r="B19" t="s">
        <v>614</v>
      </c>
      <c r="C19" t="s">
        <v>624</v>
      </c>
      <c r="D19" t="s">
        <v>625</v>
      </c>
    </row>
    <row r="20" spans="1:4" x14ac:dyDescent="0.15">
      <c r="A20">
        <v>19</v>
      </c>
      <c r="B20" t="s">
        <v>614</v>
      </c>
      <c r="C20" t="s">
        <v>626</v>
      </c>
      <c r="D20" t="s">
        <v>627</v>
      </c>
    </row>
    <row r="21" spans="1:4" x14ac:dyDescent="0.15">
      <c r="A21">
        <v>20</v>
      </c>
      <c r="B21" t="s">
        <v>614</v>
      </c>
      <c r="C21" t="s">
        <v>628</v>
      </c>
      <c r="D21" t="s">
        <v>629</v>
      </c>
    </row>
    <row r="22" spans="1:4" x14ac:dyDescent="0.15">
      <c r="A22">
        <v>21</v>
      </c>
      <c r="B22" t="s">
        <v>614</v>
      </c>
      <c r="C22" t="s">
        <v>630</v>
      </c>
      <c r="D22" t="s">
        <v>631</v>
      </c>
    </row>
    <row r="23" spans="1:4" x14ac:dyDescent="0.15">
      <c r="A23">
        <v>22</v>
      </c>
      <c r="B23" t="s">
        <v>614</v>
      </c>
      <c r="C23" t="s">
        <v>632</v>
      </c>
      <c r="D23" t="s">
        <v>633</v>
      </c>
    </row>
    <row r="24" spans="1:4" x14ac:dyDescent="0.15">
      <c r="A24">
        <v>23</v>
      </c>
      <c r="B24" t="s">
        <v>634</v>
      </c>
      <c r="C24" t="s">
        <v>634</v>
      </c>
      <c r="D24" t="s">
        <v>635</v>
      </c>
    </row>
    <row r="25" spans="1:4" x14ac:dyDescent="0.15">
      <c r="A25">
        <v>24</v>
      </c>
      <c r="B25" t="s">
        <v>634</v>
      </c>
      <c r="C25" t="s">
        <v>636</v>
      </c>
      <c r="D25" t="s">
        <v>637</v>
      </c>
    </row>
    <row r="26" spans="1:4" x14ac:dyDescent="0.15">
      <c r="A26">
        <v>25</v>
      </c>
      <c r="B26" t="s">
        <v>634</v>
      </c>
      <c r="C26" t="s">
        <v>638</v>
      </c>
      <c r="D26" t="s">
        <v>639</v>
      </c>
    </row>
    <row r="27" spans="1:4" x14ac:dyDescent="0.15">
      <c r="A27">
        <v>26</v>
      </c>
      <c r="B27" t="s">
        <v>634</v>
      </c>
      <c r="C27" t="s">
        <v>640</v>
      </c>
      <c r="D27" t="s">
        <v>641</v>
      </c>
    </row>
    <row r="28" spans="1:4" x14ac:dyDescent="0.15">
      <c r="A28">
        <v>27</v>
      </c>
      <c r="B28" t="s">
        <v>634</v>
      </c>
      <c r="C28" t="s">
        <v>642</v>
      </c>
      <c r="D28" t="s">
        <v>643</v>
      </c>
    </row>
    <row r="29" spans="1:4" x14ac:dyDescent="0.15">
      <c r="A29">
        <v>28</v>
      </c>
      <c r="B29" t="s">
        <v>634</v>
      </c>
      <c r="C29" t="s">
        <v>644</v>
      </c>
      <c r="D29" t="s">
        <v>645</v>
      </c>
    </row>
    <row r="30" spans="1:4" x14ac:dyDescent="0.15">
      <c r="A30">
        <v>29</v>
      </c>
      <c r="B30" t="s">
        <v>634</v>
      </c>
      <c r="C30" t="s">
        <v>646</v>
      </c>
      <c r="D30" t="s">
        <v>647</v>
      </c>
    </row>
    <row r="31" spans="1:4" x14ac:dyDescent="0.15">
      <c r="A31">
        <v>30</v>
      </c>
      <c r="B31" t="s">
        <v>634</v>
      </c>
      <c r="C31" t="s">
        <v>648</v>
      </c>
      <c r="D31" t="s">
        <v>649</v>
      </c>
    </row>
    <row r="32" spans="1:4" x14ac:dyDescent="0.15">
      <c r="A32">
        <v>31</v>
      </c>
      <c r="B32" t="s">
        <v>634</v>
      </c>
      <c r="C32" t="s">
        <v>650</v>
      </c>
      <c r="D32" t="s">
        <v>651</v>
      </c>
    </row>
    <row r="33" spans="1:4" x14ac:dyDescent="0.15">
      <c r="A33">
        <v>32</v>
      </c>
      <c r="B33" t="s">
        <v>634</v>
      </c>
      <c r="C33" t="s">
        <v>652</v>
      </c>
      <c r="D33" t="s">
        <v>653</v>
      </c>
    </row>
    <row r="34" spans="1:4" x14ac:dyDescent="0.15">
      <c r="A34">
        <v>33</v>
      </c>
      <c r="B34" t="s">
        <v>634</v>
      </c>
      <c r="C34" t="s">
        <v>654</v>
      </c>
      <c r="D34" t="s">
        <v>655</v>
      </c>
    </row>
    <row r="35" spans="1:4" x14ac:dyDescent="0.15">
      <c r="A35">
        <v>34</v>
      </c>
      <c r="B35" t="s">
        <v>634</v>
      </c>
      <c r="C35" t="s">
        <v>656</v>
      </c>
      <c r="D35" t="s">
        <v>657</v>
      </c>
    </row>
    <row r="36" spans="1:4" x14ac:dyDescent="0.15">
      <c r="A36">
        <v>35</v>
      </c>
      <c r="B36" t="s">
        <v>658</v>
      </c>
      <c r="C36" t="s">
        <v>658</v>
      </c>
      <c r="D36" t="s">
        <v>659</v>
      </c>
    </row>
    <row r="37" spans="1:4" x14ac:dyDescent="0.15">
      <c r="A37">
        <v>36</v>
      </c>
      <c r="B37" t="s">
        <v>658</v>
      </c>
      <c r="C37" t="s">
        <v>660</v>
      </c>
      <c r="D37" t="s">
        <v>661</v>
      </c>
    </row>
    <row r="38" spans="1:4" x14ac:dyDescent="0.15">
      <c r="A38">
        <v>37</v>
      </c>
      <c r="B38" t="s">
        <v>658</v>
      </c>
      <c r="C38" t="s">
        <v>662</v>
      </c>
      <c r="D38" t="s">
        <v>663</v>
      </c>
    </row>
    <row r="39" spans="1:4" x14ac:dyDescent="0.15">
      <c r="A39">
        <v>38</v>
      </c>
      <c r="B39" t="s">
        <v>658</v>
      </c>
      <c r="C39" t="s">
        <v>664</v>
      </c>
      <c r="D39" t="s">
        <v>665</v>
      </c>
    </row>
    <row r="40" spans="1:4" x14ac:dyDescent="0.15">
      <c r="A40">
        <v>39</v>
      </c>
      <c r="B40" t="s">
        <v>658</v>
      </c>
      <c r="C40" t="s">
        <v>666</v>
      </c>
      <c r="D40" t="s">
        <v>667</v>
      </c>
    </row>
    <row r="41" spans="1:4" x14ac:dyDescent="0.15">
      <c r="A41">
        <v>40</v>
      </c>
      <c r="B41" t="s">
        <v>658</v>
      </c>
      <c r="C41" t="s">
        <v>668</v>
      </c>
      <c r="D41" t="s">
        <v>669</v>
      </c>
    </row>
    <row r="42" spans="1:4" x14ac:dyDescent="0.15">
      <c r="A42">
        <v>41</v>
      </c>
      <c r="B42" t="s">
        <v>658</v>
      </c>
      <c r="C42" t="s">
        <v>670</v>
      </c>
      <c r="D42" t="s">
        <v>671</v>
      </c>
    </row>
    <row r="43" spans="1:4" x14ac:dyDescent="0.15">
      <c r="A43">
        <v>42</v>
      </c>
      <c r="B43" t="s">
        <v>658</v>
      </c>
      <c r="C43" t="s">
        <v>672</v>
      </c>
      <c r="D43" t="s">
        <v>673</v>
      </c>
    </row>
    <row r="44" spans="1:4" x14ac:dyDescent="0.15">
      <c r="A44">
        <v>43</v>
      </c>
      <c r="B44" t="s">
        <v>658</v>
      </c>
      <c r="C44" t="s">
        <v>674</v>
      </c>
      <c r="D44" t="s">
        <v>675</v>
      </c>
    </row>
    <row r="45" spans="1:4" x14ac:dyDescent="0.15">
      <c r="A45">
        <v>44</v>
      </c>
      <c r="B45" t="s">
        <v>658</v>
      </c>
      <c r="C45" t="s">
        <v>676</v>
      </c>
      <c r="D45" t="s">
        <v>677</v>
      </c>
    </row>
    <row r="46" spans="1:4" x14ac:dyDescent="0.15">
      <c r="A46">
        <v>45</v>
      </c>
      <c r="B46" t="s">
        <v>678</v>
      </c>
      <c r="C46" t="s">
        <v>680</v>
      </c>
      <c r="D46" t="s">
        <v>681</v>
      </c>
    </row>
    <row r="47" spans="1:4" x14ac:dyDescent="0.15">
      <c r="A47">
        <v>46</v>
      </c>
      <c r="B47" t="s">
        <v>678</v>
      </c>
      <c r="C47" t="s">
        <v>682</v>
      </c>
      <c r="D47" t="s">
        <v>683</v>
      </c>
    </row>
    <row r="48" spans="1:4" x14ac:dyDescent="0.15">
      <c r="A48">
        <v>47</v>
      </c>
      <c r="B48" t="s">
        <v>678</v>
      </c>
      <c r="C48" t="s">
        <v>678</v>
      </c>
      <c r="D48" t="s">
        <v>679</v>
      </c>
    </row>
    <row r="49" spans="1:4" x14ac:dyDescent="0.15">
      <c r="A49">
        <v>48</v>
      </c>
      <c r="B49" t="s">
        <v>678</v>
      </c>
      <c r="C49" t="s">
        <v>684</v>
      </c>
      <c r="D49" t="s">
        <v>685</v>
      </c>
    </row>
    <row r="50" spans="1:4" x14ac:dyDescent="0.15">
      <c r="A50">
        <v>49</v>
      </c>
      <c r="B50" t="s">
        <v>678</v>
      </c>
      <c r="C50" t="s">
        <v>686</v>
      </c>
      <c r="D50" t="s">
        <v>687</v>
      </c>
    </row>
    <row r="51" spans="1:4" x14ac:dyDescent="0.15">
      <c r="A51">
        <v>50</v>
      </c>
      <c r="B51" t="s">
        <v>678</v>
      </c>
      <c r="C51" t="s">
        <v>688</v>
      </c>
      <c r="D51" t="s">
        <v>689</v>
      </c>
    </row>
    <row r="52" spans="1:4" x14ac:dyDescent="0.15">
      <c r="A52">
        <v>51</v>
      </c>
      <c r="B52" t="s">
        <v>678</v>
      </c>
      <c r="C52" t="s">
        <v>690</v>
      </c>
      <c r="D52" t="s">
        <v>691</v>
      </c>
    </row>
    <row r="53" spans="1:4" x14ac:dyDescent="0.15">
      <c r="A53">
        <v>52</v>
      </c>
      <c r="B53" t="s">
        <v>678</v>
      </c>
      <c r="C53" t="s">
        <v>692</v>
      </c>
      <c r="D53" t="s">
        <v>693</v>
      </c>
    </row>
    <row r="54" spans="1:4" x14ac:dyDescent="0.15">
      <c r="A54">
        <v>53</v>
      </c>
      <c r="B54" t="s">
        <v>678</v>
      </c>
      <c r="C54" t="s">
        <v>694</v>
      </c>
      <c r="D54" t="s">
        <v>695</v>
      </c>
    </row>
    <row r="55" spans="1:4" x14ac:dyDescent="0.15">
      <c r="A55">
        <v>54</v>
      </c>
      <c r="B55" t="s">
        <v>678</v>
      </c>
      <c r="C55" t="s">
        <v>696</v>
      </c>
      <c r="D55" t="s">
        <v>697</v>
      </c>
    </row>
    <row r="56" spans="1:4" x14ac:dyDescent="0.15">
      <c r="A56">
        <v>55</v>
      </c>
      <c r="B56" t="s">
        <v>678</v>
      </c>
      <c r="C56" t="s">
        <v>698</v>
      </c>
      <c r="D56" t="s">
        <v>699</v>
      </c>
    </row>
    <row r="57" spans="1:4" x14ac:dyDescent="0.15">
      <c r="A57">
        <v>56</v>
      </c>
      <c r="B57" t="s">
        <v>678</v>
      </c>
      <c r="C57" t="s">
        <v>700</v>
      </c>
      <c r="D57" t="s">
        <v>701</v>
      </c>
    </row>
    <row r="58" spans="1:4" x14ac:dyDescent="0.15">
      <c r="A58">
        <v>57</v>
      </c>
      <c r="B58" t="s">
        <v>678</v>
      </c>
      <c r="C58" t="s">
        <v>702</v>
      </c>
      <c r="D58" t="s">
        <v>703</v>
      </c>
    </row>
    <row r="59" spans="1:4" x14ac:dyDescent="0.15">
      <c r="A59">
        <v>58</v>
      </c>
      <c r="B59" t="s">
        <v>678</v>
      </c>
      <c r="C59" t="s">
        <v>704</v>
      </c>
      <c r="D59" t="s">
        <v>705</v>
      </c>
    </row>
    <row r="60" spans="1:4" x14ac:dyDescent="0.15">
      <c r="A60">
        <v>59</v>
      </c>
      <c r="B60" t="s">
        <v>678</v>
      </c>
      <c r="C60" t="s">
        <v>706</v>
      </c>
      <c r="D60" t="s">
        <v>707</v>
      </c>
    </row>
    <row r="61" spans="1:4" x14ac:dyDescent="0.15">
      <c r="A61">
        <v>60</v>
      </c>
      <c r="B61" t="s">
        <v>678</v>
      </c>
      <c r="C61" t="s">
        <v>708</v>
      </c>
      <c r="D61" t="s">
        <v>709</v>
      </c>
    </row>
    <row r="62" spans="1:4" x14ac:dyDescent="0.15">
      <c r="A62">
        <v>61</v>
      </c>
      <c r="B62" t="s">
        <v>678</v>
      </c>
      <c r="C62" t="s">
        <v>710</v>
      </c>
      <c r="D62" t="s">
        <v>711</v>
      </c>
    </row>
    <row r="63" spans="1:4" x14ac:dyDescent="0.15">
      <c r="A63">
        <v>62</v>
      </c>
      <c r="B63" t="s">
        <v>678</v>
      </c>
      <c r="C63" t="s">
        <v>712</v>
      </c>
      <c r="D63" t="s">
        <v>713</v>
      </c>
    </row>
    <row r="64" spans="1:4" x14ac:dyDescent="0.15">
      <c r="A64">
        <v>63</v>
      </c>
      <c r="B64" t="s">
        <v>678</v>
      </c>
      <c r="C64" t="s">
        <v>714</v>
      </c>
      <c r="D64" t="s">
        <v>715</v>
      </c>
    </row>
    <row r="65" spans="1:4" x14ac:dyDescent="0.15">
      <c r="A65">
        <v>64</v>
      </c>
      <c r="B65" t="s">
        <v>678</v>
      </c>
      <c r="C65" t="s">
        <v>716</v>
      </c>
      <c r="D65" t="s">
        <v>717</v>
      </c>
    </row>
    <row r="66" spans="1:4" x14ac:dyDescent="0.15">
      <c r="A66">
        <v>65</v>
      </c>
      <c r="B66" t="s">
        <v>718</v>
      </c>
      <c r="C66" t="s">
        <v>720</v>
      </c>
      <c r="D66" t="s">
        <v>721</v>
      </c>
    </row>
    <row r="67" spans="1:4" x14ac:dyDescent="0.15">
      <c r="A67">
        <v>66</v>
      </c>
      <c r="B67" t="s">
        <v>718</v>
      </c>
      <c r="C67" t="s">
        <v>722</v>
      </c>
      <c r="D67" t="s">
        <v>723</v>
      </c>
    </row>
    <row r="68" spans="1:4" x14ac:dyDescent="0.15">
      <c r="A68">
        <v>67</v>
      </c>
      <c r="B68" t="s">
        <v>718</v>
      </c>
      <c r="C68" t="s">
        <v>718</v>
      </c>
      <c r="D68" t="s">
        <v>719</v>
      </c>
    </row>
    <row r="69" spans="1:4" x14ac:dyDescent="0.15">
      <c r="A69">
        <v>68</v>
      </c>
      <c r="B69" t="s">
        <v>718</v>
      </c>
      <c r="C69" t="s">
        <v>724</v>
      </c>
      <c r="D69" t="s">
        <v>725</v>
      </c>
    </row>
    <row r="70" spans="1:4" x14ac:dyDescent="0.15">
      <c r="A70">
        <v>69</v>
      </c>
      <c r="B70" t="s">
        <v>718</v>
      </c>
      <c r="C70" t="s">
        <v>726</v>
      </c>
      <c r="D70" t="s">
        <v>727</v>
      </c>
    </row>
    <row r="71" spans="1:4" x14ac:dyDescent="0.15">
      <c r="A71">
        <v>70</v>
      </c>
      <c r="B71" t="s">
        <v>718</v>
      </c>
      <c r="C71" t="s">
        <v>728</v>
      </c>
      <c r="D71" t="s">
        <v>729</v>
      </c>
    </row>
    <row r="72" spans="1:4" x14ac:dyDescent="0.15">
      <c r="A72">
        <v>71</v>
      </c>
      <c r="B72" t="s">
        <v>718</v>
      </c>
      <c r="C72" t="s">
        <v>730</v>
      </c>
      <c r="D72" t="s">
        <v>731</v>
      </c>
    </row>
    <row r="73" spans="1:4" x14ac:dyDescent="0.15">
      <c r="A73">
        <v>72</v>
      </c>
      <c r="B73" t="s">
        <v>718</v>
      </c>
      <c r="C73" t="s">
        <v>732</v>
      </c>
      <c r="D73" t="s">
        <v>733</v>
      </c>
    </row>
    <row r="74" spans="1:4" x14ac:dyDescent="0.15">
      <c r="A74">
        <v>73</v>
      </c>
      <c r="B74" t="s">
        <v>718</v>
      </c>
      <c r="C74" t="s">
        <v>734</v>
      </c>
      <c r="D74" t="s">
        <v>735</v>
      </c>
    </row>
    <row r="75" spans="1:4" x14ac:dyDescent="0.15">
      <c r="A75">
        <v>74</v>
      </c>
      <c r="B75" t="s">
        <v>718</v>
      </c>
      <c r="C75" t="s">
        <v>736</v>
      </c>
      <c r="D75" t="s">
        <v>737</v>
      </c>
    </row>
    <row r="76" spans="1:4" x14ac:dyDescent="0.15">
      <c r="A76">
        <v>75</v>
      </c>
      <c r="B76" t="s">
        <v>718</v>
      </c>
      <c r="C76" t="s">
        <v>738</v>
      </c>
      <c r="D76" t="s">
        <v>739</v>
      </c>
    </row>
    <row r="77" spans="1:4" x14ac:dyDescent="0.15">
      <c r="A77">
        <v>76</v>
      </c>
      <c r="B77" t="s">
        <v>718</v>
      </c>
      <c r="C77" t="s">
        <v>740</v>
      </c>
      <c r="D77" t="s">
        <v>741</v>
      </c>
    </row>
    <row r="78" spans="1:4" x14ac:dyDescent="0.15">
      <c r="A78">
        <v>77</v>
      </c>
      <c r="B78" t="s">
        <v>718</v>
      </c>
      <c r="C78" t="s">
        <v>742</v>
      </c>
      <c r="D78" t="s">
        <v>743</v>
      </c>
    </row>
    <row r="79" spans="1:4" x14ac:dyDescent="0.15">
      <c r="A79">
        <v>78</v>
      </c>
      <c r="B79" t="s">
        <v>718</v>
      </c>
      <c r="C79" t="s">
        <v>744</v>
      </c>
      <c r="D79" t="s">
        <v>745</v>
      </c>
    </row>
    <row r="80" spans="1:4" x14ac:dyDescent="0.15">
      <c r="A80">
        <v>79</v>
      </c>
      <c r="B80" t="s">
        <v>718</v>
      </c>
      <c r="C80" t="s">
        <v>746</v>
      </c>
      <c r="D80" t="s">
        <v>747</v>
      </c>
    </row>
    <row r="81" spans="1:4" x14ac:dyDescent="0.15">
      <c r="A81">
        <v>80</v>
      </c>
      <c r="B81" t="s">
        <v>748</v>
      </c>
      <c r="C81" t="s">
        <v>750</v>
      </c>
      <c r="D81" t="s">
        <v>751</v>
      </c>
    </row>
    <row r="82" spans="1:4" x14ac:dyDescent="0.15">
      <c r="A82">
        <v>81</v>
      </c>
      <c r="B82" t="s">
        <v>748</v>
      </c>
      <c r="C82" t="s">
        <v>752</v>
      </c>
      <c r="D82" t="s">
        <v>753</v>
      </c>
    </row>
    <row r="83" spans="1:4" x14ac:dyDescent="0.15">
      <c r="A83">
        <v>82</v>
      </c>
      <c r="B83" t="s">
        <v>748</v>
      </c>
      <c r="C83" t="s">
        <v>754</v>
      </c>
      <c r="D83" t="s">
        <v>755</v>
      </c>
    </row>
    <row r="84" spans="1:4" x14ac:dyDescent="0.15">
      <c r="A84">
        <v>83</v>
      </c>
      <c r="B84" t="s">
        <v>748</v>
      </c>
      <c r="C84" t="s">
        <v>756</v>
      </c>
      <c r="D84" t="s">
        <v>757</v>
      </c>
    </row>
    <row r="85" spans="1:4" x14ac:dyDescent="0.15">
      <c r="A85">
        <v>84</v>
      </c>
      <c r="B85" t="s">
        <v>748</v>
      </c>
      <c r="C85" t="s">
        <v>748</v>
      </c>
      <c r="D85" t="s">
        <v>749</v>
      </c>
    </row>
    <row r="86" spans="1:4" x14ac:dyDescent="0.15">
      <c r="A86">
        <v>85</v>
      </c>
      <c r="B86" t="s">
        <v>748</v>
      </c>
      <c r="C86" t="s">
        <v>758</v>
      </c>
      <c r="D86" t="s">
        <v>759</v>
      </c>
    </row>
    <row r="87" spans="1:4" x14ac:dyDescent="0.15">
      <c r="A87">
        <v>86</v>
      </c>
      <c r="B87" t="s">
        <v>748</v>
      </c>
      <c r="C87" t="s">
        <v>760</v>
      </c>
      <c r="D87" t="s">
        <v>761</v>
      </c>
    </row>
    <row r="88" spans="1:4" x14ac:dyDescent="0.15">
      <c r="A88">
        <v>87</v>
      </c>
      <c r="B88" t="s">
        <v>748</v>
      </c>
      <c r="C88" t="s">
        <v>762</v>
      </c>
      <c r="D88" t="s">
        <v>763</v>
      </c>
    </row>
    <row r="89" spans="1:4" x14ac:dyDescent="0.15">
      <c r="A89">
        <v>88</v>
      </c>
      <c r="B89" t="s">
        <v>748</v>
      </c>
      <c r="C89" t="s">
        <v>764</v>
      </c>
      <c r="D89" t="s">
        <v>765</v>
      </c>
    </row>
    <row r="90" spans="1:4" x14ac:dyDescent="0.15">
      <c r="A90">
        <v>89</v>
      </c>
      <c r="B90" t="s">
        <v>748</v>
      </c>
      <c r="C90" t="s">
        <v>766</v>
      </c>
      <c r="D90" t="s">
        <v>767</v>
      </c>
    </row>
    <row r="91" spans="1:4" x14ac:dyDescent="0.15">
      <c r="A91">
        <v>90</v>
      </c>
      <c r="B91" t="s">
        <v>748</v>
      </c>
      <c r="C91" t="s">
        <v>768</v>
      </c>
      <c r="D91" t="s">
        <v>769</v>
      </c>
    </row>
    <row r="92" spans="1:4" x14ac:dyDescent="0.15">
      <c r="A92">
        <v>91</v>
      </c>
      <c r="B92" t="s">
        <v>748</v>
      </c>
      <c r="C92" t="s">
        <v>770</v>
      </c>
      <c r="D92" t="s">
        <v>771</v>
      </c>
    </row>
    <row r="93" spans="1:4" x14ac:dyDescent="0.15">
      <c r="A93">
        <v>92</v>
      </c>
      <c r="B93" t="s">
        <v>748</v>
      </c>
      <c r="C93" t="s">
        <v>772</v>
      </c>
      <c r="D93" t="s">
        <v>773</v>
      </c>
    </row>
    <row r="94" spans="1:4" x14ac:dyDescent="0.15">
      <c r="A94">
        <v>93</v>
      </c>
      <c r="B94" t="s">
        <v>748</v>
      </c>
      <c r="C94" t="s">
        <v>774</v>
      </c>
      <c r="D94" t="s">
        <v>775</v>
      </c>
    </row>
    <row r="95" spans="1:4" x14ac:dyDescent="0.15">
      <c r="A95">
        <v>94</v>
      </c>
      <c r="B95" t="s">
        <v>748</v>
      </c>
      <c r="C95" t="s">
        <v>776</v>
      </c>
      <c r="D95" t="s">
        <v>777</v>
      </c>
    </row>
    <row r="96" spans="1:4" x14ac:dyDescent="0.15">
      <c r="A96">
        <v>95</v>
      </c>
      <c r="B96" t="s">
        <v>748</v>
      </c>
      <c r="C96" t="s">
        <v>778</v>
      </c>
      <c r="D96" t="s">
        <v>779</v>
      </c>
    </row>
    <row r="97" spans="1:4" x14ac:dyDescent="0.15">
      <c r="A97">
        <v>96</v>
      </c>
      <c r="B97" t="s">
        <v>780</v>
      </c>
      <c r="C97" t="s">
        <v>780</v>
      </c>
      <c r="D97" t="s">
        <v>781</v>
      </c>
    </row>
    <row r="98" spans="1:4" x14ac:dyDescent="0.15">
      <c r="A98">
        <v>97</v>
      </c>
      <c r="B98" t="s">
        <v>782</v>
      </c>
      <c r="C98" t="s">
        <v>784</v>
      </c>
      <c r="D98" t="s">
        <v>785</v>
      </c>
    </row>
    <row r="99" spans="1:4" x14ac:dyDescent="0.15">
      <c r="A99">
        <v>98</v>
      </c>
      <c r="B99" t="s">
        <v>782</v>
      </c>
      <c r="C99" t="s">
        <v>786</v>
      </c>
      <c r="D99" t="s">
        <v>787</v>
      </c>
    </row>
    <row r="100" spans="1:4" x14ac:dyDescent="0.15">
      <c r="A100">
        <v>99</v>
      </c>
      <c r="B100" t="s">
        <v>782</v>
      </c>
      <c r="C100" t="s">
        <v>788</v>
      </c>
      <c r="D100" t="s">
        <v>789</v>
      </c>
    </row>
    <row r="101" spans="1:4" x14ac:dyDescent="0.15">
      <c r="A101">
        <v>100</v>
      </c>
      <c r="B101" t="s">
        <v>782</v>
      </c>
      <c r="C101" t="s">
        <v>790</v>
      </c>
      <c r="D101" t="s">
        <v>791</v>
      </c>
    </row>
    <row r="102" spans="1:4" x14ac:dyDescent="0.15">
      <c r="A102">
        <v>101</v>
      </c>
      <c r="B102" t="s">
        <v>782</v>
      </c>
      <c r="C102" t="s">
        <v>792</v>
      </c>
      <c r="D102" t="s">
        <v>793</v>
      </c>
    </row>
    <row r="103" spans="1:4" x14ac:dyDescent="0.15">
      <c r="A103">
        <v>102</v>
      </c>
      <c r="B103" t="s">
        <v>782</v>
      </c>
      <c r="C103" t="s">
        <v>794</v>
      </c>
      <c r="D103" t="s">
        <v>795</v>
      </c>
    </row>
    <row r="104" spans="1:4" x14ac:dyDescent="0.15">
      <c r="A104">
        <v>103</v>
      </c>
      <c r="B104" t="s">
        <v>782</v>
      </c>
      <c r="C104" t="s">
        <v>782</v>
      </c>
      <c r="D104" t="s">
        <v>783</v>
      </c>
    </row>
    <row r="105" spans="1:4" x14ac:dyDescent="0.15">
      <c r="A105">
        <v>104</v>
      </c>
      <c r="B105" t="s">
        <v>782</v>
      </c>
      <c r="C105" t="s">
        <v>796</v>
      </c>
      <c r="D105" t="s">
        <v>797</v>
      </c>
    </row>
    <row r="106" spans="1:4" x14ac:dyDescent="0.15">
      <c r="A106">
        <v>105</v>
      </c>
      <c r="B106" t="s">
        <v>782</v>
      </c>
      <c r="C106" t="s">
        <v>798</v>
      </c>
      <c r="D106" t="s">
        <v>799</v>
      </c>
    </row>
    <row r="107" spans="1:4" x14ac:dyDescent="0.15">
      <c r="A107">
        <v>106</v>
      </c>
      <c r="B107" t="s">
        <v>782</v>
      </c>
      <c r="C107" t="s">
        <v>800</v>
      </c>
      <c r="D107" t="s">
        <v>801</v>
      </c>
    </row>
    <row r="108" spans="1:4" x14ac:dyDescent="0.15">
      <c r="A108">
        <v>107</v>
      </c>
      <c r="B108" t="s">
        <v>782</v>
      </c>
      <c r="C108" t="s">
        <v>802</v>
      </c>
      <c r="D108" t="s">
        <v>803</v>
      </c>
    </row>
    <row r="109" spans="1:4" x14ac:dyDescent="0.15">
      <c r="A109">
        <v>108</v>
      </c>
      <c r="B109" t="s">
        <v>782</v>
      </c>
      <c r="C109" t="s">
        <v>804</v>
      </c>
      <c r="D109" t="s">
        <v>805</v>
      </c>
    </row>
    <row r="110" spans="1:4" x14ac:dyDescent="0.15">
      <c r="A110">
        <v>109</v>
      </c>
      <c r="B110" t="s">
        <v>782</v>
      </c>
      <c r="C110" t="s">
        <v>806</v>
      </c>
      <c r="D110" t="s">
        <v>807</v>
      </c>
    </row>
    <row r="111" spans="1:4" x14ac:dyDescent="0.15">
      <c r="A111">
        <v>110</v>
      </c>
      <c r="B111" t="s">
        <v>782</v>
      </c>
      <c r="C111" t="s">
        <v>808</v>
      </c>
      <c r="D111" t="s">
        <v>809</v>
      </c>
    </row>
    <row r="112" spans="1:4" x14ac:dyDescent="0.15">
      <c r="A112">
        <v>111</v>
      </c>
      <c r="B112" t="s">
        <v>782</v>
      </c>
      <c r="C112" t="s">
        <v>810</v>
      </c>
      <c r="D112" t="s">
        <v>811</v>
      </c>
    </row>
    <row r="113" spans="1:4" x14ac:dyDescent="0.15">
      <c r="A113">
        <v>112</v>
      </c>
      <c r="B113" t="s">
        <v>782</v>
      </c>
      <c r="C113" t="s">
        <v>812</v>
      </c>
      <c r="D113" t="s">
        <v>813</v>
      </c>
    </row>
    <row r="114" spans="1:4" x14ac:dyDescent="0.15">
      <c r="A114">
        <v>113</v>
      </c>
      <c r="B114" t="s">
        <v>782</v>
      </c>
      <c r="C114" t="s">
        <v>814</v>
      </c>
      <c r="D114" t="s">
        <v>815</v>
      </c>
    </row>
    <row r="115" spans="1:4" x14ac:dyDescent="0.15">
      <c r="A115">
        <v>114</v>
      </c>
      <c r="B115" t="s">
        <v>816</v>
      </c>
      <c r="C115" t="s">
        <v>818</v>
      </c>
      <c r="D115" t="s">
        <v>819</v>
      </c>
    </row>
    <row r="116" spans="1:4" x14ac:dyDescent="0.15">
      <c r="A116">
        <v>115</v>
      </c>
      <c r="B116" t="s">
        <v>816</v>
      </c>
      <c r="C116" t="s">
        <v>820</v>
      </c>
      <c r="D116" t="s">
        <v>821</v>
      </c>
    </row>
    <row r="117" spans="1:4" x14ac:dyDescent="0.15">
      <c r="A117">
        <v>116</v>
      </c>
      <c r="B117" t="s">
        <v>816</v>
      </c>
      <c r="C117" t="s">
        <v>822</v>
      </c>
      <c r="D117" t="s">
        <v>823</v>
      </c>
    </row>
    <row r="118" spans="1:4" x14ac:dyDescent="0.15">
      <c r="A118">
        <v>117</v>
      </c>
      <c r="B118" t="s">
        <v>816</v>
      </c>
      <c r="C118" t="s">
        <v>824</v>
      </c>
      <c r="D118" t="s">
        <v>825</v>
      </c>
    </row>
    <row r="119" spans="1:4" x14ac:dyDescent="0.15">
      <c r="A119">
        <v>118</v>
      </c>
      <c r="B119" t="s">
        <v>816</v>
      </c>
      <c r="C119" t="s">
        <v>826</v>
      </c>
      <c r="D119" t="s">
        <v>827</v>
      </c>
    </row>
    <row r="120" spans="1:4" x14ac:dyDescent="0.15">
      <c r="A120">
        <v>119</v>
      </c>
      <c r="B120" t="s">
        <v>816</v>
      </c>
      <c r="C120" t="s">
        <v>828</v>
      </c>
      <c r="D120" t="s">
        <v>829</v>
      </c>
    </row>
    <row r="121" spans="1:4" x14ac:dyDescent="0.15">
      <c r="A121">
        <v>120</v>
      </c>
      <c r="B121" t="s">
        <v>816</v>
      </c>
      <c r="C121" t="s">
        <v>816</v>
      </c>
      <c r="D121" t="s">
        <v>817</v>
      </c>
    </row>
    <row r="122" spans="1:4" x14ac:dyDescent="0.15">
      <c r="A122">
        <v>121</v>
      </c>
      <c r="B122" t="s">
        <v>816</v>
      </c>
      <c r="C122" t="s">
        <v>830</v>
      </c>
      <c r="D122" t="s">
        <v>831</v>
      </c>
    </row>
    <row r="123" spans="1:4" x14ac:dyDescent="0.15">
      <c r="A123">
        <v>122</v>
      </c>
      <c r="B123" t="s">
        <v>816</v>
      </c>
      <c r="C123" t="s">
        <v>832</v>
      </c>
      <c r="D123" t="s">
        <v>833</v>
      </c>
    </row>
    <row r="124" spans="1:4" x14ac:dyDescent="0.15">
      <c r="A124">
        <v>123</v>
      </c>
      <c r="B124" t="s">
        <v>816</v>
      </c>
      <c r="C124" t="s">
        <v>834</v>
      </c>
      <c r="D124" t="s">
        <v>835</v>
      </c>
    </row>
    <row r="125" spans="1:4" x14ac:dyDescent="0.15">
      <c r="A125">
        <v>124</v>
      </c>
      <c r="B125" t="s">
        <v>816</v>
      </c>
      <c r="C125" t="s">
        <v>836</v>
      </c>
      <c r="D125" t="s">
        <v>837</v>
      </c>
    </row>
    <row r="126" spans="1:4" x14ac:dyDescent="0.15">
      <c r="A126">
        <v>125</v>
      </c>
      <c r="B126" t="s">
        <v>816</v>
      </c>
      <c r="C126" t="s">
        <v>838</v>
      </c>
      <c r="D126" t="s">
        <v>839</v>
      </c>
    </row>
    <row r="127" spans="1:4" x14ac:dyDescent="0.15">
      <c r="A127">
        <v>126</v>
      </c>
      <c r="B127" t="s">
        <v>816</v>
      </c>
      <c r="C127" t="s">
        <v>840</v>
      </c>
      <c r="D127" t="s">
        <v>841</v>
      </c>
    </row>
    <row r="128" spans="1:4" x14ac:dyDescent="0.15">
      <c r="A128">
        <v>127</v>
      </c>
      <c r="B128" t="s">
        <v>816</v>
      </c>
      <c r="C128" t="s">
        <v>842</v>
      </c>
      <c r="D128" t="s">
        <v>843</v>
      </c>
    </row>
    <row r="129" spans="1:4" x14ac:dyDescent="0.15">
      <c r="A129">
        <v>128</v>
      </c>
      <c r="B129" t="s">
        <v>816</v>
      </c>
      <c r="C129" t="s">
        <v>844</v>
      </c>
      <c r="D129" t="s">
        <v>845</v>
      </c>
    </row>
    <row r="130" spans="1:4" x14ac:dyDescent="0.15">
      <c r="A130">
        <v>129</v>
      </c>
      <c r="B130" t="s">
        <v>816</v>
      </c>
      <c r="C130" t="s">
        <v>846</v>
      </c>
      <c r="D130" t="s">
        <v>847</v>
      </c>
    </row>
    <row r="131" spans="1:4" x14ac:dyDescent="0.15">
      <c r="A131">
        <v>130</v>
      </c>
      <c r="B131" t="s">
        <v>816</v>
      </c>
      <c r="C131" t="s">
        <v>848</v>
      </c>
      <c r="D131" t="s">
        <v>849</v>
      </c>
    </row>
    <row r="132" spans="1:4" x14ac:dyDescent="0.15">
      <c r="A132">
        <v>131</v>
      </c>
      <c r="B132" t="s">
        <v>816</v>
      </c>
      <c r="C132" t="s">
        <v>850</v>
      </c>
      <c r="D132" t="s">
        <v>851</v>
      </c>
    </row>
    <row r="133" spans="1:4" x14ac:dyDescent="0.15">
      <c r="A133">
        <v>132</v>
      </c>
      <c r="B133" t="s">
        <v>816</v>
      </c>
      <c r="C133" t="s">
        <v>852</v>
      </c>
      <c r="D133" t="s">
        <v>853</v>
      </c>
    </row>
    <row r="134" spans="1:4" x14ac:dyDescent="0.15">
      <c r="A134">
        <v>133</v>
      </c>
      <c r="B134" t="s">
        <v>816</v>
      </c>
      <c r="C134" t="s">
        <v>854</v>
      </c>
      <c r="D134" t="s">
        <v>855</v>
      </c>
    </row>
    <row r="135" spans="1:4" x14ac:dyDescent="0.15">
      <c r="A135">
        <v>134</v>
      </c>
      <c r="B135" t="s">
        <v>816</v>
      </c>
      <c r="C135" t="s">
        <v>856</v>
      </c>
      <c r="D135" t="s">
        <v>857</v>
      </c>
    </row>
    <row r="136" spans="1:4" x14ac:dyDescent="0.15">
      <c r="A136">
        <v>135</v>
      </c>
      <c r="B136" t="s">
        <v>816</v>
      </c>
      <c r="C136" t="s">
        <v>858</v>
      </c>
      <c r="D136" t="s">
        <v>859</v>
      </c>
    </row>
    <row r="137" spans="1:4" x14ac:dyDescent="0.15">
      <c r="A137">
        <v>136</v>
      </c>
      <c r="B137" t="s">
        <v>816</v>
      </c>
      <c r="C137" t="s">
        <v>860</v>
      </c>
      <c r="D137" t="s">
        <v>861</v>
      </c>
    </row>
    <row r="138" spans="1:4" x14ac:dyDescent="0.15">
      <c r="A138">
        <v>137</v>
      </c>
      <c r="B138" t="s">
        <v>862</v>
      </c>
      <c r="C138" t="s">
        <v>864</v>
      </c>
      <c r="D138" t="s">
        <v>865</v>
      </c>
    </row>
    <row r="139" spans="1:4" x14ac:dyDescent="0.15">
      <c r="A139">
        <v>138</v>
      </c>
      <c r="B139" t="s">
        <v>862</v>
      </c>
      <c r="C139" t="s">
        <v>866</v>
      </c>
      <c r="D139" t="s">
        <v>867</v>
      </c>
    </row>
    <row r="140" spans="1:4" x14ac:dyDescent="0.15">
      <c r="A140">
        <v>139</v>
      </c>
      <c r="B140" t="s">
        <v>862</v>
      </c>
      <c r="C140" t="s">
        <v>868</v>
      </c>
      <c r="D140" t="s">
        <v>869</v>
      </c>
    </row>
    <row r="141" spans="1:4" x14ac:dyDescent="0.15">
      <c r="A141">
        <v>140</v>
      </c>
      <c r="B141" t="s">
        <v>862</v>
      </c>
      <c r="C141" t="s">
        <v>870</v>
      </c>
      <c r="D141" t="s">
        <v>871</v>
      </c>
    </row>
    <row r="142" spans="1:4" x14ac:dyDescent="0.15">
      <c r="A142">
        <v>141</v>
      </c>
      <c r="B142" t="s">
        <v>862</v>
      </c>
      <c r="C142" t="s">
        <v>872</v>
      </c>
      <c r="D142" t="s">
        <v>873</v>
      </c>
    </row>
    <row r="143" spans="1:4" x14ac:dyDescent="0.15">
      <c r="A143">
        <v>142</v>
      </c>
      <c r="B143" t="s">
        <v>862</v>
      </c>
      <c r="C143" t="s">
        <v>874</v>
      </c>
      <c r="D143" t="s">
        <v>875</v>
      </c>
    </row>
    <row r="144" spans="1:4" x14ac:dyDescent="0.15">
      <c r="A144">
        <v>143</v>
      </c>
      <c r="B144" t="s">
        <v>862</v>
      </c>
      <c r="C144" t="s">
        <v>862</v>
      </c>
      <c r="D144" t="s">
        <v>863</v>
      </c>
    </row>
    <row r="145" spans="1:4" x14ac:dyDescent="0.15">
      <c r="A145">
        <v>144</v>
      </c>
      <c r="B145" t="s">
        <v>862</v>
      </c>
      <c r="C145" t="s">
        <v>690</v>
      </c>
      <c r="D145" t="s">
        <v>876</v>
      </c>
    </row>
    <row r="146" spans="1:4" x14ac:dyDescent="0.15">
      <c r="A146">
        <v>145</v>
      </c>
      <c r="B146" t="s">
        <v>862</v>
      </c>
      <c r="C146" t="s">
        <v>877</v>
      </c>
      <c r="D146" t="s">
        <v>878</v>
      </c>
    </row>
    <row r="147" spans="1:4" x14ac:dyDescent="0.15">
      <c r="A147">
        <v>146</v>
      </c>
      <c r="B147" t="s">
        <v>862</v>
      </c>
      <c r="C147" t="s">
        <v>879</v>
      </c>
      <c r="D147" t="s">
        <v>880</v>
      </c>
    </row>
    <row r="148" spans="1:4" x14ac:dyDescent="0.15">
      <c r="A148">
        <v>147</v>
      </c>
      <c r="B148" t="s">
        <v>862</v>
      </c>
      <c r="C148" t="s">
        <v>881</v>
      </c>
      <c r="D148" t="s">
        <v>882</v>
      </c>
    </row>
    <row r="149" spans="1:4" x14ac:dyDescent="0.15">
      <c r="A149">
        <v>148</v>
      </c>
      <c r="B149" t="s">
        <v>862</v>
      </c>
      <c r="C149" t="s">
        <v>883</v>
      </c>
      <c r="D149" t="s">
        <v>884</v>
      </c>
    </row>
    <row r="150" spans="1:4" x14ac:dyDescent="0.15">
      <c r="A150">
        <v>149</v>
      </c>
      <c r="B150" t="s">
        <v>862</v>
      </c>
      <c r="C150" t="s">
        <v>885</v>
      </c>
      <c r="D150" t="s">
        <v>886</v>
      </c>
    </row>
    <row r="151" spans="1:4" x14ac:dyDescent="0.15">
      <c r="A151">
        <v>150</v>
      </c>
      <c r="B151" t="s">
        <v>862</v>
      </c>
      <c r="C151" t="s">
        <v>887</v>
      </c>
      <c r="D151" t="s">
        <v>888</v>
      </c>
    </row>
    <row r="152" spans="1:4" x14ac:dyDescent="0.15">
      <c r="A152">
        <v>151</v>
      </c>
      <c r="B152" t="s">
        <v>862</v>
      </c>
      <c r="C152" t="s">
        <v>889</v>
      </c>
      <c r="D152" t="s">
        <v>890</v>
      </c>
    </row>
    <row r="153" spans="1:4" x14ac:dyDescent="0.15">
      <c r="A153">
        <v>152</v>
      </c>
      <c r="B153" t="s">
        <v>891</v>
      </c>
      <c r="C153" t="s">
        <v>893</v>
      </c>
      <c r="D153" t="s">
        <v>894</v>
      </c>
    </row>
    <row r="154" spans="1:4" x14ac:dyDescent="0.15">
      <c r="A154">
        <v>153</v>
      </c>
      <c r="B154" t="s">
        <v>891</v>
      </c>
      <c r="C154" t="s">
        <v>895</v>
      </c>
      <c r="D154" t="s">
        <v>896</v>
      </c>
    </row>
    <row r="155" spans="1:4" x14ac:dyDescent="0.15">
      <c r="A155">
        <v>154</v>
      </c>
      <c r="B155" t="s">
        <v>891</v>
      </c>
      <c r="C155" t="s">
        <v>897</v>
      </c>
      <c r="D155" t="s">
        <v>898</v>
      </c>
    </row>
    <row r="156" spans="1:4" x14ac:dyDescent="0.15">
      <c r="A156">
        <v>155</v>
      </c>
      <c r="B156" t="s">
        <v>891</v>
      </c>
      <c r="C156" t="s">
        <v>899</v>
      </c>
      <c r="D156" t="s">
        <v>900</v>
      </c>
    </row>
    <row r="157" spans="1:4" x14ac:dyDescent="0.15">
      <c r="A157">
        <v>156</v>
      </c>
      <c r="B157" t="s">
        <v>891</v>
      </c>
      <c r="C157" t="s">
        <v>901</v>
      </c>
      <c r="D157" t="s">
        <v>902</v>
      </c>
    </row>
    <row r="158" spans="1:4" x14ac:dyDescent="0.15">
      <c r="A158">
        <v>157</v>
      </c>
      <c r="B158" t="s">
        <v>891</v>
      </c>
      <c r="C158" t="s">
        <v>903</v>
      </c>
      <c r="D158" t="s">
        <v>904</v>
      </c>
    </row>
    <row r="159" spans="1:4" x14ac:dyDescent="0.15">
      <c r="A159">
        <v>158</v>
      </c>
      <c r="B159" t="s">
        <v>891</v>
      </c>
      <c r="C159" t="s">
        <v>905</v>
      </c>
      <c r="D159" t="s">
        <v>906</v>
      </c>
    </row>
    <row r="160" spans="1:4" x14ac:dyDescent="0.15">
      <c r="A160">
        <v>159</v>
      </c>
      <c r="B160" t="s">
        <v>891</v>
      </c>
      <c r="C160" t="s">
        <v>907</v>
      </c>
      <c r="D160" t="s">
        <v>908</v>
      </c>
    </row>
    <row r="161" spans="1:4" x14ac:dyDescent="0.15">
      <c r="A161">
        <v>160</v>
      </c>
      <c r="B161" t="s">
        <v>891</v>
      </c>
      <c r="C161" t="s">
        <v>909</v>
      </c>
      <c r="D161" t="s">
        <v>910</v>
      </c>
    </row>
    <row r="162" spans="1:4" x14ac:dyDescent="0.15">
      <c r="A162">
        <v>161</v>
      </c>
      <c r="B162" t="s">
        <v>891</v>
      </c>
      <c r="C162" t="s">
        <v>891</v>
      </c>
      <c r="D162" t="s">
        <v>892</v>
      </c>
    </row>
    <row r="163" spans="1:4" x14ac:dyDescent="0.15">
      <c r="A163">
        <v>162</v>
      </c>
      <c r="B163" t="s">
        <v>891</v>
      </c>
      <c r="C163" t="s">
        <v>911</v>
      </c>
      <c r="D163" t="s">
        <v>912</v>
      </c>
    </row>
    <row r="164" spans="1:4" x14ac:dyDescent="0.15">
      <c r="A164">
        <v>163</v>
      </c>
      <c r="B164" t="s">
        <v>891</v>
      </c>
      <c r="C164" t="s">
        <v>913</v>
      </c>
      <c r="D164" t="s">
        <v>914</v>
      </c>
    </row>
    <row r="165" spans="1:4" x14ac:dyDescent="0.15">
      <c r="A165">
        <v>164</v>
      </c>
      <c r="B165" t="s">
        <v>891</v>
      </c>
      <c r="C165" t="s">
        <v>915</v>
      </c>
      <c r="D165" t="s">
        <v>916</v>
      </c>
    </row>
    <row r="166" spans="1:4" x14ac:dyDescent="0.15">
      <c r="A166">
        <v>165</v>
      </c>
      <c r="B166" t="s">
        <v>891</v>
      </c>
      <c r="C166" t="s">
        <v>917</v>
      </c>
      <c r="D166" t="s">
        <v>918</v>
      </c>
    </row>
    <row r="167" spans="1:4" x14ac:dyDescent="0.15">
      <c r="A167">
        <v>166</v>
      </c>
      <c r="B167" t="s">
        <v>891</v>
      </c>
      <c r="C167" t="s">
        <v>919</v>
      </c>
      <c r="D167" t="s">
        <v>920</v>
      </c>
    </row>
    <row r="168" spans="1:4" x14ac:dyDescent="0.15">
      <c r="A168">
        <v>167</v>
      </c>
      <c r="B168" t="s">
        <v>891</v>
      </c>
      <c r="C168" t="s">
        <v>921</v>
      </c>
      <c r="D168" t="s">
        <v>922</v>
      </c>
    </row>
    <row r="169" spans="1:4" x14ac:dyDescent="0.15">
      <c r="A169">
        <v>168</v>
      </c>
      <c r="B169" t="s">
        <v>891</v>
      </c>
      <c r="C169" t="s">
        <v>923</v>
      </c>
      <c r="D169" t="s">
        <v>924</v>
      </c>
    </row>
    <row r="170" spans="1:4" x14ac:dyDescent="0.15">
      <c r="A170">
        <v>169</v>
      </c>
      <c r="B170" t="s">
        <v>891</v>
      </c>
      <c r="C170" t="s">
        <v>925</v>
      </c>
      <c r="D170" t="s">
        <v>926</v>
      </c>
    </row>
    <row r="171" spans="1:4" x14ac:dyDescent="0.15">
      <c r="A171">
        <v>170</v>
      </c>
      <c r="B171" t="s">
        <v>927</v>
      </c>
      <c r="C171" t="s">
        <v>929</v>
      </c>
      <c r="D171" t="s">
        <v>930</v>
      </c>
    </row>
    <row r="172" spans="1:4" x14ac:dyDescent="0.15">
      <c r="A172">
        <v>171</v>
      </c>
      <c r="B172" t="s">
        <v>927</v>
      </c>
      <c r="C172" t="s">
        <v>931</v>
      </c>
      <c r="D172" t="s">
        <v>932</v>
      </c>
    </row>
    <row r="173" spans="1:4" x14ac:dyDescent="0.15">
      <c r="A173">
        <v>172</v>
      </c>
      <c r="B173" t="s">
        <v>927</v>
      </c>
      <c r="C173" t="s">
        <v>933</v>
      </c>
      <c r="D173" t="s">
        <v>934</v>
      </c>
    </row>
    <row r="174" spans="1:4" x14ac:dyDescent="0.15">
      <c r="A174">
        <v>173</v>
      </c>
      <c r="B174" t="s">
        <v>927</v>
      </c>
      <c r="C174" t="s">
        <v>668</v>
      </c>
      <c r="D174" t="s">
        <v>935</v>
      </c>
    </row>
    <row r="175" spans="1:4" x14ac:dyDescent="0.15">
      <c r="A175">
        <v>174</v>
      </c>
      <c r="B175" t="s">
        <v>927</v>
      </c>
      <c r="C175" t="s">
        <v>927</v>
      </c>
      <c r="D175" t="s">
        <v>928</v>
      </c>
    </row>
    <row r="176" spans="1:4" x14ac:dyDescent="0.15">
      <c r="A176">
        <v>175</v>
      </c>
      <c r="B176" t="s">
        <v>927</v>
      </c>
      <c r="C176" t="s">
        <v>936</v>
      </c>
      <c r="D176" t="s">
        <v>937</v>
      </c>
    </row>
    <row r="177" spans="1:4" x14ac:dyDescent="0.15">
      <c r="A177">
        <v>176</v>
      </c>
      <c r="B177" t="s">
        <v>927</v>
      </c>
      <c r="C177" t="s">
        <v>938</v>
      </c>
      <c r="D177" t="s">
        <v>939</v>
      </c>
    </row>
    <row r="178" spans="1:4" x14ac:dyDescent="0.15">
      <c r="A178">
        <v>177</v>
      </c>
      <c r="B178" t="s">
        <v>927</v>
      </c>
      <c r="C178" t="s">
        <v>940</v>
      </c>
      <c r="D178" t="s">
        <v>941</v>
      </c>
    </row>
    <row r="179" spans="1:4" x14ac:dyDescent="0.15">
      <c r="A179">
        <v>178</v>
      </c>
      <c r="B179" t="s">
        <v>927</v>
      </c>
      <c r="C179" t="s">
        <v>942</v>
      </c>
      <c r="D179" t="s">
        <v>943</v>
      </c>
    </row>
    <row r="180" spans="1:4" x14ac:dyDescent="0.15">
      <c r="A180">
        <v>179</v>
      </c>
      <c r="B180" t="s">
        <v>944</v>
      </c>
      <c r="C180" t="s">
        <v>946</v>
      </c>
      <c r="D180" t="s">
        <v>947</v>
      </c>
    </row>
    <row r="181" spans="1:4" x14ac:dyDescent="0.15">
      <c r="A181">
        <v>180</v>
      </c>
      <c r="B181" t="s">
        <v>944</v>
      </c>
      <c r="C181" t="s">
        <v>948</v>
      </c>
      <c r="D181" t="s">
        <v>949</v>
      </c>
    </row>
    <row r="182" spans="1:4" x14ac:dyDescent="0.15">
      <c r="A182">
        <v>181</v>
      </c>
      <c r="B182" t="s">
        <v>944</v>
      </c>
      <c r="C182" t="s">
        <v>602</v>
      </c>
      <c r="D182" t="s">
        <v>950</v>
      </c>
    </row>
    <row r="183" spans="1:4" x14ac:dyDescent="0.15">
      <c r="A183">
        <v>182</v>
      </c>
      <c r="B183" t="s">
        <v>944</v>
      </c>
      <c r="C183" t="s">
        <v>951</v>
      </c>
      <c r="D183" t="s">
        <v>952</v>
      </c>
    </row>
    <row r="184" spans="1:4" x14ac:dyDescent="0.15">
      <c r="A184">
        <v>183</v>
      </c>
      <c r="B184" t="s">
        <v>944</v>
      </c>
      <c r="C184" t="s">
        <v>953</v>
      </c>
      <c r="D184" t="s">
        <v>954</v>
      </c>
    </row>
    <row r="185" spans="1:4" x14ac:dyDescent="0.15">
      <c r="A185">
        <v>184</v>
      </c>
      <c r="B185" t="s">
        <v>944</v>
      </c>
      <c r="C185" t="s">
        <v>955</v>
      </c>
      <c r="D185" t="s">
        <v>956</v>
      </c>
    </row>
    <row r="186" spans="1:4" x14ac:dyDescent="0.15">
      <c r="A186">
        <v>185</v>
      </c>
      <c r="B186" t="s">
        <v>944</v>
      </c>
      <c r="C186" t="s">
        <v>957</v>
      </c>
      <c r="D186" t="s">
        <v>958</v>
      </c>
    </row>
    <row r="187" spans="1:4" x14ac:dyDescent="0.15">
      <c r="A187">
        <v>186</v>
      </c>
      <c r="B187" t="s">
        <v>944</v>
      </c>
      <c r="C187" t="s">
        <v>944</v>
      </c>
      <c r="D187" t="s">
        <v>945</v>
      </c>
    </row>
    <row r="188" spans="1:4" x14ac:dyDescent="0.15">
      <c r="A188">
        <v>187</v>
      </c>
      <c r="B188" t="s">
        <v>944</v>
      </c>
      <c r="C188" t="s">
        <v>959</v>
      </c>
      <c r="D188" t="s">
        <v>960</v>
      </c>
    </row>
    <row r="189" spans="1:4" x14ac:dyDescent="0.15">
      <c r="A189">
        <v>188</v>
      </c>
      <c r="B189" t="s">
        <v>944</v>
      </c>
      <c r="C189" t="s">
        <v>961</v>
      </c>
      <c r="D189" t="s">
        <v>962</v>
      </c>
    </row>
    <row r="190" spans="1:4" x14ac:dyDescent="0.15">
      <c r="A190">
        <v>189</v>
      </c>
      <c r="B190" t="s">
        <v>944</v>
      </c>
      <c r="C190" t="s">
        <v>963</v>
      </c>
      <c r="D190" t="s">
        <v>964</v>
      </c>
    </row>
    <row r="191" spans="1:4" x14ac:dyDescent="0.15">
      <c r="A191">
        <v>190</v>
      </c>
      <c r="B191" t="s">
        <v>965</v>
      </c>
      <c r="C191" t="s">
        <v>946</v>
      </c>
      <c r="D191" t="s">
        <v>967</v>
      </c>
    </row>
    <row r="192" spans="1:4" x14ac:dyDescent="0.15">
      <c r="A192">
        <v>191</v>
      </c>
      <c r="B192" t="s">
        <v>965</v>
      </c>
      <c r="C192" t="s">
        <v>968</v>
      </c>
      <c r="D192" t="s">
        <v>969</v>
      </c>
    </row>
    <row r="193" spans="1:4" x14ac:dyDescent="0.15">
      <c r="A193">
        <v>192</v>
      </c>
      <c r="B193" t="s">
        <v>965</v>
      </c>
      <c r="C193" t="s">
        <v>970</v>
      </c>
      <c r="D193" t="s">
        <v>971</v>
      </c>
    </row>
    <row r="194" spans="1:4" x14ac:dyDescent="0.15">
      <c r="A194">
        <v>193</v>
      </c>
      <c r="B194" t="s">
        <v>965</v>
      </c>
      <c r="C194" t="s">
        <v>972</v>
      </c>
      <c r="D194" t="s">
        <v>973</v>
      </c>
    </row>
    <row r="195" spans="1:4" x14ac:dyDescent="0.15">
      <c r="A195">
        <v>194</v>
      </c>
      <c r="B195" t="s">
        <v>965</v>
      </c>
      <c r="C195" t="s">
        <v>974</v>
      </c>
      <c r="D195" t="s">
        <v>975</v>
      </c>
    </row>
    <row r="196" spans="1:4" x14ac:dyDescent="0.15">
      <c r="A196">
        <v>195</v>
      </c>
      <c r="B196" t="s">
        <v>965</v>
      </c>
      <c r="C196" t="s">
        <v>976</v>
      </c>
      <c r="D196" t="s">
        <v>977</v>
      </c>
    </row>
    <row r="197" spans="1:4" x14ac:dyDescent="0.15">
      <c r="A197">
        <v>196</v>
      </c>
      <c r="B197" t="s">
        <v>965</v>
      </c>
      <c r="C197" t="s">
        <v>965</v>
      </c>
      <c r="D197" t="s">
        <v>966</v>
      </c>
    </row>
    <row r="198" spans="1:4" x14ac:dyDescent="0.15">
      <c r="A198">
        <v>197</v>
      </c>
      <c r="B198" t="s">
        <v>965</v>
      </c>
      <c r="C198" t="s">
        <v>978</v>
      </c>
      <c r="D198" t="s">
        <v>979</v>
      </c>
    </row>
    <row r="199" spans="1:4" x14ac:dyDescent="0.15">
      <c r="A199">
        <v>198</v>
      </c>
      <c r="B199" t="s">
        <v>980</v>
      </c>
      <c r="C199" t="s">
        <v>982</v>
      </c>
      <c r="D199" t="s">
        <v>983</v>
      </c>
    </row>
    <row r="200" spans="1:4" x14ac:dyDescent="0.15">
      <c r="A200">
        <v>199</v>
      </c>
      <c r="B200" t="s">
        <v>980</v>
      </c>
      <c r="C200" t="s">
        <v>984</v>
      </c>
      <c r="D200" t="s">
        <v>985</v>
      </c>
    </row>
    <row r="201" spans="1:4" x14ac:dyDescent="0.15">
      <c r="A201">
        <v>200</v>
      </c>
      <c r="B201" t="s">
        <v>980</v>
      </c>
      <c r="C201" t="s">
        <v>986</v>
      </c>
      <c r="D201" t="s">
        <v>987</v>
      </c>
    </row>
    <row r="202" spans="1:4" x14ac:dyDescent="0.15">
      <c r="A202">
        <v>201</v>
      </c>
      <c r="B202" t="s">
        <v>980</v>
      </c>
      <c r="C202" t="s">
        <v>988</v>
      </c>
      <c r="D202" t="s">
        <v>989</v>
      </c>
    </row>
    <row r="203" spans="1:4" x14ac:dyDescent="0.15">
      <c r="A203">
        <v>202</v>
      </c>
      <c r="B203" t="s">
        <v>980</v>
      </c>
      <c r="C203" t="s">
        <v>990</v>
      </c>
      <c r="D203" t="s">
        <v>991</v>
      </c>
    </row>
    <row r="204" spans="1:4" x14ac:dyDescent="0.15">
      <c r="A204">
        <v>203</v>
      </c>
      <c r="B204" t="s">
        <v>980</v>
      </c>
      <c r="C204" t="s">
        <v>992</v>
      </c>
      <c r="D204" t="s">
        <v>993</v>
      </c>
    </row>
    <row r="205" spans="1:4" x14ac:dyDescent="0.15">
      <c r="A205">
        <v>204</v>
      </c>
      <c r="B205" t="s">
        <v>980</v>
      </c>
      <c r="C205" t="s">
        <v>994</v>
      </c>
      <c r="D205" t="s">
        <v>995</v>
      </c>
    </row>
    <row r="206" spans="1:4" x14ac:dyDescent="0.15">
      <c r="A206">
        <v>205</v>
      </c>
      <c r="B206" t="s">
        <v>980</v>
      </c>
      <c r="C206" t="s">
        <v>996</v>
      </c>
      <c r="D206" t="s">
        <v>997</v>
      </c>
    </row>
    <row r="207" spans="1:4" x14ac:dyDescent="0.15">
      <c r="A207">
        <v>206</v>
      </c>
      <c r="B207" t="s">
        <v>980</v>
      </c>
      <c r="C207" t="s">
        <v>726</v>
      </c>
      <c r="D207" t="s">
        <v>998</v>
      </c>
    </row>
    <row r="208" spans="1:4" x14ac:dyDescent="0.15">
      <c r="A208">
        <v>207</v>
      </c>
      <c r="B208" t="s">
        <v>980</v>
      </c>
      <c r="C208" t="s">
        <v>999</v>
      </c>
      <c r="D208" t="s">
        <v>1000</v>
      </c>
    </row>
    <row r="209" spans="1:4" x14ac:dyDescent="0.15">
      <c r="A209">
        <v>208</v>
      </c>
      <c r="B209" t="s">
        <v>980</v>
      </c>
      <c r="C209" t="s">
        <v>1001</v>
      </c>
      <c r="D209" t="s">
        <v>1002</v>
      </c>
    </row>
    <row r="210" spans="1:4" x14ac:dyDescent="0.15">
      <c r="A210">
        <v>209</v>
      </c>
      <c r="B210" t="s">
        <v>980</v>
      </c>
      <c r="C210" t="s">
        <v>1003</v>
      </c>
      <c r="D210" t="s">
        <v>1004</v>
      </c>
    </row>
    <row r="211" spans="1:4" x14ac:dyDescent="0.15">
      <c r="A211">
        <v>210</v>
      </c>
      <c r="B211" t="s">
        <v>980</v>
      </c>
      <c r="C211" t="s">
        <v>1005</v>
      </c>
      <c r="D211" t="s">
        <v>1006</v>
      </c>
    </row>
    <row r="212" spans="1:4" x14ac:dyDescent="0.15">
      <c r="A212">
        <v>211</v>
      </c>
      <c r="B212" t="s">
        <v>980</v>
      </c>
      <c r="C212" t="s">
        <v>1007</v>
      </c>
      <c r="D212" t="s">
        <v>1008</v>
      </c>
    </row>
    <row r="213" spans="1:4" x14ac:dyDescent="0.15">
      <c r="A213">
        <v>212</v>
      </c>
      <c r="B213" t="s">
        <v>980</v>
      </c>
      <c r="C213" t="s">
        <v>1009</v>
      </c>
      <c r="D213" t="s">
        <v>1010</v>
      </c>
    </row>
    <row r="214" spans="1:4" x14ac:dyDescent="0.15">
      <c r="A214">
        <v>213</v>
      </c>
      <c r="B214" t="s">
        <v>980</v>
      </c>
      <c r="C214" t="s">
        <v>1011</v>
      </c>
      <c r="D214" t="s">
        <v>1012</v>
      </c>
    </row>
    <row r="215" spans="1:4" x14ac:dyDescent="0.15">
      <c r="A215">
        <v>214</v>
      </c>
      <c r="B215" t="s">
        <v>980</v>
      </c>
      <c r="C215" t="s">
        <v>1013</v>
      </c>
      <c r="D215" t="s">
        <v>1014</v>
      </c>
    </row>
    <row r="216" spans="1:4" x14ac:dyDescent="0.15">
      <c r="A216">
        <v>215</v>
      </c>
      <c r="B216" t="s">
        <v>980</v>
      </c>
      <c r="C216" t="s">
        <v>1015</v>
      </c>
      <c r="D216" t="s">
        <v>1016</v>
      </c>
    </row>
    <row r="217" spans="1:4" x14ac:dyDescent="0.15">
      <c r="A217">
        <v>216</v>
      </c>
      <c r="B217" t="s">
        <v>980</v>
      </c>
      <c r="C217" t="s">
        <v>1017</v>
      </c>
      <c r="D217" t="s">
        <v>1018</v>
      </c>
    </row>
    <row r="218" spans="1:4" x14ac:dyDescent="0.15">
      <c r="A218">
        <v>217</v>
      </c>
      <c r="B218" t="s">
        <v>980</v>
      </c>
      <c r="C218" t="s">
        <v>1019</v>
      </c>
      <c r="D218" t="s">
        <v>1020</v>
      </c>
    </row>
    <row r="219" spans="1:4" x14ac:dyDescent="0.15">
      <c r="A219">
        <v>218</v>
      </c>
      <c r="B219" t="s">
        <v>980</v>
      </c>
      <c r="C219" t="s">
        <v>980</v>
      </c>
      <c r="D219" t="s">
        <v>981</v>
      </c>
    </row>
    <row r="220" spans="1:4" x14ac:dyDescent="0.15">
      <c r="A220">
        <v>219</v>
      </c>
      <c r="B220" t="s">
        <v>980</v>
      </c>
      <c r="C220" t="s">
        <v>1021</v>
      </c>
      <c r="D220" t="s">
        <v>1022</v>
      </c>
    </row>
    <row r="221" spans="1:4" x14ac:dyDescent="0.15">
      <c r="A221">
        <v>220</v>
      </c>
      <c r="B221" t="s">
        <v>980</v>
      </c>
      <c r="C221" t="s">
        <v>778</v>
      </c>
      <c r="D221" t="s">
        <v>1023</v>
      </c>
    </row>
    <row r="222" spans="1:4" x14ac:dyDescent="0.15">
      <c r="A222">
        <v>221</v>
      </c>
      <c r="B222" t="s">
        <v>1024</v>
      </c>
      <c r="C222" t="s">
        <v>1026</v>
      </c>
      <c r="D222" t="s">
        <v>1027</v>
      </c>
    </row>
    <row r="223" spans="1:4" x14ac:dyDescent="0.15">
      <c r="A223">
        <v>222</v>
      </c>
      <c r="B223" t="s">
        <v>1024</v>
      </c>
      <c r="C223" t="s">
        <v>1028</v>
      </c>
      <c r="D223" t="s">
        <v>1029</v>
      </c>
    </row>
    <row r="224" spans="1:4" x14ac:dyDescent="0.15">
      <c r="A224">
        <v>223</v>
      </c>
      <c r="B224" t="s">
        <v>1024</v>
      </c>
      <c r="C224" t="s">
        <v>1030</v>
      </c>
      <c r="D224" t="s">
        <v>1031</v>
      </c>
    </row>
    <row r="225" spans="1:4" x14ac:dyDescent="0.15">
      <c r="A225">
        <v>224</v>
      </c>
      <c r="B225" t="s">
        <v>1024</v>
      </c>
      <c r="C225" t="s">
        <v>1032</v>
      </c>
      <c r="D225" t="s">
        <v>1033</v>
      </c>
    </row>
    <row r="226" spans="1:4" x14ac:dyDescent="0.15">
      <c r="A226">
        <v>225</v>
      </c>
      <c r="B226" t="s">
        <v>1024</v>
      </c>
      <c r="C226" t="s">
        <v>1034</v>
      </c>
      <c r="D226" t="s">
        <v>1035</v>
      </c>
    </row>
    <row r="227" spans="1:4" x14ac:dyDescent="0.15">
      <c r="A227">
        <v>226</v>
      </c>
      <c r="B227" t="s">
        <v>1024</v>
      </c>
      <c r="C227" t="s">
        <v>1036</v>
      </c>
      <c r="D227" t="s">
        <v>1037</v>
      </c>
    </row>
    <row r="228" spans="1:4" x14ac:dyDescent="0.15">
      <c r="A228">
        <v>227</v>
      </c>
      <c r="B228" t="s">
        <v>1024</v>
      </c>
      <c r="C228" t="s">
        <v>1038</v>
      </c>
      <c r="D228" t="s">
        <v>1039</v>
      </c>
    </row>
    <row r="229" spans="1:4" x14ac:dyDescent="0.15">
      <c r="A229">
        <v>228</v>
      </c>
      <c r="B229" t="s">
        <v>1024</v>
      </c>
      <c r="C229" t="s">
        <v>1040</v>
      </c>
      <c r="D229" t="s">
        <v>1041</v>
      </c>
    </row>
    <row r="230" spans="1:4" x14ac:dyDescent="0.15">
      <c r="A230">
        <v>229</v>
      </c>
      <c r="B230" t="s">
        <v>1024</v>
      </c>
      <c r="C230" t="s">
        <v>1042</v>
      </c>
      <c r="D230" t="s">
        <v>1043</v>
      </c>
    </row>
    <row r="231" spans="1:4" x14ac:dyDescent="0.15">
      <c r="A231">
        <v>230</v>
      </c>
      <c r="B231" t="s">
        <v>1024</v>
      </c>
      <c r="C231" t="s">
        <v>1044</v>
      </c>
      <c r="D231" t="s">
        <v>1045</v>
      </c>
    </row>
    <row r="232" spans="1:4" x14ac:dyDescent="0.15">
      <c r="A232">
        <v>231</v>
      </c>
      <c r="B232" t="s">
        <v>1024</v>
      </c>
      <c r="C232" t="s">
        <v>1046</v>
      </c>
      <c r="D232" t="s">
        <v>1047</v>
      </c>
    </row>
    <row r="233" spans="1:4" x14ac:dyDescent="0.15">
      <c r="A233">
        <v>232</v>
      </c>
      <c r="B233" t="s">
        <v>1024</v>
      </c>
      <c r="C233" t="s">
        <v>1048</v>
      </c>
      <c r="D233" t="s">
        <v>1049</v>
      </c>
    </row>
    <row r="234" spans="1:4" x14ac:dyDescent="0.15">
      <c r="A234">
        <v>233</v>
      </c>
      <c r="B234" t="s">
        <v>1024</v>
      </c>
      <c r="C234" t="s">
        <v>1050</v>
      </c>
      <c r="D234" t="s">
        <v>1051</v>
      </c>
    </row>
    <row r="235" spans="1:4" x14ac:dyDescent="0.15">
      <c r="A235">
        <v>234</v>
      </c>
      <c r="B235" t="s">
        <v>1024</v>
      </c>
      <c r="C235" t="s">
        <v>1052</v>
      </c>
      <c r="D235" t="s">
        <v>1053</v>
      </c>
    </row>
    <row r="236" spans="1:4" x14ac:dyDescent="0.15">
      <c r="A236">
        <v>235</v>
      </c>
      <c r="B236" t="s">
        <v>1024</v>
      </c>
      <c r="C236" t="s">
        <v>1054</v>
      </c>
      <c r="D236" t="s">
        <v>1055</v>
      </c>
    </row>
    <row r="237" spans="1:4" x14ac:dyDescent="0.15">
      <c r="A237">
        <v>236</v>
      </c>
      <c r="B237" t="s">
        <v>1024</v>
      </c>
      <c r="C237" t="s">
        <v>1056</v>
      </c>
      <c r="D237" t="s">
        <v>1057</v>
      </c>
    </row>
    <row r="238" spans="1:4" x14ac:dyDescent="0.15">
      <c r="A238">
        <v>237</v>
      </c>
      <c r="B238" t="s">
        <v>1024</v>
      </c>
      <c r="C238" t="s">
        <v>1058</v>
      </c>
      <c r="D238" t="s">
        <v>1059</v>
      </c>
    </row>
    <row r="239" spans="1:4" x14ac:dyDescent="0.15">
      <c r="A239">
        <v>238</v>
      </c>
      <c r="B239" t="s">
        <v>1024</v>
      </c>
      <c r="C239" t="s">
        <v>1060</v>
      </c>
      <c r="D239" t="s">
        <v>1061</v>
      </c>
    </row>
    <row r="240" spans="1:4" x14ac:dyDescent="0.15">
      <c r="A240">
        <v>239</v>
      </c>
      <c r="B240" t="s">
        <v>1024</v>
      </c>
      <c r="C240" t="s">
        <v>1062</v>
      </c>
      <c r="D240" t="s">
        <v>1063</v>
      </c>
    </row>
    <row r="241" spans="1:4" x14ac:dyDescent="0.15">
      <c r="A241">
        <v>240</v>
      </c>
      <c r="B241" t="s">
        <v>1024</v>
      </c>
      <c r="C241" t="s">
        <v>1024</v>
      </c>
      <c r="D241" t="s">
        <v>1025</v>
      </c>
    </row>
    <row r="242" spans="1:4" x14ac:dyDescent="0.15">
      <c r="A242">
        <v>241</v>
      </c>
      <c r="B242" t="s">
        <v>1024</v>
      </c>
      <c r="C242" t="s">
        <v>1064</v>
      </c>
      <c r="D242" t="s">
        <v>1065</v>
      </c>
    </row>
    <row r="243" spans="1:4" x14ac:dyDescent="0.15">
      <c r="A243">
        <v>242</v>
      </c>
      <c r="B243" t="s">
        <v>1024</v>
      </c>
      <c r="C243" t="s">
        <v>1066</v>
      </c>
      <c r="D243" t="s">
        <v>1067</v>
      </c>
    </row>
    <row r="244" spans="1:4" x14ac:dyDescent="0.15">
      <c r="A244">
        <v>243</v>
      </c>
      <c r="B244" t="s">
        <v>1024</v>
      </c>
      <c r="C244" t="s">
        <v>1068</v>
      </c>
      <c r="D244" t="s">
        <v>1069</v>
      </c>
    </row>
    <row r="245" spans="1:4" x14ac:dyDescent="0.15">
      <c r="A245">
        <v>244</v>
      </c>
      <c r="B245" t="s">
        <v>1024</v>
      </c>
      <c r="C245" t="s">
        <v>1070</v>
      </c>
      <c r="D245" t="s">
        <v>1071</v>
      </c>
    </row>
    <row r="246" spans="1:4" x14ac:dyDescent="0.15">
      <c r="A246">
        <v>245</v>
      </c>
      <c r="B246" t="s">
        <v>1024</v>
      </c>
      <c r="C246" t="s">
        <v>1072</v>
      </c>
      <c r="D246" t="s">
        <v>1073</v>
      </c>
    </row>
    <row r="247" spans="1:4" x14ac:dyDescent="0.15">
      <c r="A247">
        <v>246</v>
      </c>
      <c r="B247" t="s">
        <v>1074</v>
      </c>
      <c r="C247" t="s">
        <v>1076</v>
      </c>
      <c r="D247" t="s">
        <v>1077</v>
      </c>
    </row>
    <row r="248" spans="1:4" x14ac:dyDescent="0.15">
      <c r="A248">
        <v>247</v>
      </c>
      <c r="B248" t="s">
        <v>1074</v>
      </c>
      <c r="C248" t="s">
        <v>1078</v>
      </c>
      <c r="D248" t="s">
        <v>1079</v>
      </c>
    </row>
    <row r="249" spans="1:4" x14ac:dyDescent="0.15">
      <c r="A249">
        <v>248</v>
      </c>
      <c r="B249" t="s">
        <v>1074</v>
      </c>
      <c r="C249" t="s">
        <v>1080</v>
      </c>
      <c r="D249" t="s">
        <v>1081</v>
      </c>
    </row>
    <row r="250" spans="1:4" x14ac:dyDescent="0.15">
      <c r="A250">
        <v>249</v>
      </c>
      <c r="B250" t="s">
        <v>1074</v>
      </c>
      <c r="C250" t="s">
        <v>618</v>
      </c>
      <c r="D250" t="s">
        <v>1082</v>
      </c>
    </row>
    <row r="251" spans="1:4" x14ac:dyDescent="0.15">
      <c r="A251">
        <v>250</v>
      </c>
      <c r="B251" t="s">
        <v>1074</v>
      </c>
      <c r="C251" t="s">
        <v>1083</v>
      </c>
      <c r="D251" t="s">
        <v>1084</v>
      </c>
    </row>
    <row r="252" spans="1:4" x14ac:dyDescent="0.15">
      <c r="A252">
        <v>251</v>
      </c>
      <c r="B252" t="s">
        <v>1074</v>
      </c>
      <c r="C252" t="s">
        <v>1085</v>
      </c>
      <c r="D252" t="s">
        <v>1086</v>
      </c>
    </row>
    <row r="253" spans="1:4" x14ac:dyDescent="0.15">
      <c r="A253">
        <v>252</v>
      </c>
      <c r="B253" t="s">
        <v>1074</v>
      </c>
      <c r="C253" t="s">
        <v>1087</v>
      </c>
      <c r="D253" t="s">
        <v>1088</v>
      </c>
    </row>
    <row r="254" spans="1:4" x14ac:dyDescent="0.15">
      <c r="A254">
        <v>253</v>
      </c>
      <c r="B254" t="s">
        <v>1074</v>
      </c>
      <c r="C254" t="s">
        <v>1089</v>
      </c>
      <c r="D254" t="s">
        <v>1090</v>
      </c>
    </row>
    <row r="255" spans="1:4" x14ac:dyDescent="0.15">
      <c r="A255">
        <v>254</v>
      </c>
      <c r="B255" t="s">
        <v>1074</v>
      </c>
      <c r="C255" t="s">
        <v>1091</v>
      </c>
      <c r="D255" t="s">
        <v>1092</v>
      </c>
    </row>
    <row r="256" spans="1:4" x14ac:dyDescent="0.15">
      <c r="A256">
        <v>255</v>
      </c>
      <c r="B256" t="s">
        <v>1074</v>
      </c>
      <c r="C256" t="s">
        <v>1093</v>
      </c>
      <c r="D256" t="s">
        <v>1094</v>
      </c>
    </row>
    <row r="257" spans="1:4" x14ac:dyDescent="0.15">
      <c r="A257">
        <v>256</v>
      </c>
      <c r="B257" t="s">
        <v>1074</v>
      </c>
      <c r="C257" t="s">
        <v>1074</v>
      </c>
      <c r="D257" t="s">
        <v>1075</v>
      </c>
    </row>
    <row r="258" spans="1:4" x14ac:dyDescent="0.15">
      <c r="A258">
        <v>257</v>
      </c>
      <c r="B258" t="s">
        <v>1074</v>
      </c>
      <c r="C258" t="s">
        <v>1095</v>
      </c>
      <c r="D258" t="s">
        <v>1096</v>
      </c>
    </row>
    <row r="259" spans="1:4" x14ac:dyDescent="0.15">
      <c r="A259">
        <v>258</v>
      </c>
      <c r="B259" t="s">
        <v>1074</v>
      </c>
      <c r="C259" t="s">
        <v>1097</v>
      </c>
      <c r="D259" t="s">
        <v>1098</v>
      </c>
    </row>
    <row r="260" spans="1:4" x14ac:dyDescent="0.15">
      <c r="A260">
        <v>259</v>
      </c>
      <c r="B260" t="s">
        <v>1074</v>
      </c>
      <c r="C260" t="s">
        <v>1099</v>
      </c>
      <c r="D260" t="s">
        <v>1100</v>
      </c>
    </row>
    <row r="261" spans="1:4" x14ac:dyDescent="0.15">
      <c r="A261">
        <v>260</v>
      </c>
      <c r="B261" t="s">
        <v>1101</v>
      </c>
      <c r="C261" t="s">
        <v>1103</v>
      </c>
      <c r="D261" t="s">
        <v>1104</v>
      </c>
    </row>
    <row r="262" spans="1:4" x14ac:dyDescent="0.15">
      <c r="A262">
        <v>261</v>
      </c>
      <c r="B262" t="s">
        <v>1101</v>
      </c>
      <c r="C262" t="s">
        <v>1105</v>
      </c>
      <c r="D262" t="s">
        <v>1106</v>
      </c>
    </row>
    <row r="263" spans="1:4" x14ac:dyDescent="0.15">
      <c r="A263">
        <v>262</v>
      </c>
      <c r="B263" t="s">
        <v>1101</v>
      </c>
      <c r="C263" t="s">
        <v>1107</v>
      </c>
      <c r="D263" t="s">
        <v>1108</v>
      </c>
    </row>
    <row r="264" spans="1:4" x14ac:dyDescent="0.15">
      <c r="A264">
        <v>263</v>
      </c>
      <c r="B264" t="s">
        <v>1101</v>
      </c>
      <c r="C264" t="s">
        <v>1109</v>
      </c>
      <c r="D264" t="s">
        <v>1110</v>
      </c>
    </row>
    <row r="265" spans="1:4" x14ac:dyDescent="0.15">
      <c r="A265">
        <v>264</v>
      </c>
      <c r="B265" t="s">
        <v>1101</v>
      </c>
      <c r="C265" t="s">
        <v>1111</v>
      </c>
      <c r="D265" t="s">
        <v>1112</v>
      </c>
    </row>
    <row r="266" spans="1:4" x14ac:dyDescent="0.15">
      <c r="A266">
        <v>265</v>
      </c>
      <c r="B266" t="s">
        <v>1101</v>
      </c>
      <c r="C266" t="s">
        <v>1113</v>
      </c>
      <c r="D266" t="s">
        <v>1114</v>
      </c>
    </row>
    <row r="267" spans="1:4" x14ac:dyDescent="0.15">
      <c r="A267">
        <v>266</v>
      </c>
      <c r="B267" t="s">
        <v>1101</v>
      </c>
      <c r="C267" t="s">
        <v>1115</v>
      </c>
      <c r="D267" t="s">
        <v>1116</v>
      </c>
    </row>
    <row r="268" spans="1:4" x14ac:dyDescent="0.15">
      <c r="A268">
        <v>267</v>
      </c>
      <c r="B268" t="s">
        <v>1101</v>
      </c>
      <c r="C268" t="s">
        <v>1117</v>
      </c>
      <c r="D268" t="s">
        <v>1118</v>
      </c>
    </row>
    <row r="269" spans="1:4" x14ac:dyDescent="0.15">
      <c r="A269">
        <v>268</v>
      </c>
      <c r="B269" t="s">
        <v>1101</v>
      </c>
      <c r="C269" t="s">
        <v>1119</v>
      </c>
      <c r="D269" t="s">
        <v>1120</v>
      </c>
    </row>
    <row r="270" spans="1:4" x14ac:dyDescent="0.15">
      <c r="A270">
        <v>269</v>
      </c>
      <c r="B270" t="s">
        <v>1101</v>
      </c>
      <c r="C270" t="s">
        <v>1121</v>
      </c>
      <c r="D270" t="s">
        <v>1122</v>
      </c>
    </row>
    <row r="271" spans="1:4" x14ac:dyDescent="0.15">
      <c r="A271">
        <v>270</v>
      </c>
      <c r="B271" t="s">
        <v>1101</v>
      </c>
      <c r="C271" t="s">
        <v>1123</v>
      </c>
      <c r="D271" t="s">
        <v>1124</v>
      </c>
    </row>
    <row r="272" spans="1:4" x14ac:dyDescent="0.15">
      <c r="A272">
        <v>271</v>
      </c>
      <c r="B272" t="s">
        <v>1101</v>
      </c>
      <c r="C272" t="s">
        <v>1125</v>
      </c>
      <c r="D272" t="s">
        <v>1126</v>
      </c>
    </row>
    <row r="273" spans="1:4" x14ac:dyDescent="0.15">
      <c r="A273">
        <v>272</v>
      </c>
      <c r="B273" t="s">
        <v>1101</v>
      </c>
      <c r="C273" t="s">
        <v>1101</v>
      </c>
      <c r="D273" t="s">
        <v>1102</v>
      </c>
    </row>
    <row r="274" spans="1:4" x14ac:dyDescent="0.15">
      <c r="A274">
        <v>273</v>
      </c>
      <c r="B274" t="s">
        <v>1101</v>
      </c>
      <c r="C274" t="s">
        <v>1127</v>
      </c>
      <c r="D274" t="s">
        <v>1128</v>
      </c>
    </row>
    <row r="275" spans="1:4" x14ac:dyDescent="0.15">
      <c r="A275">
        <v>274</v>
      </c>
      <c r="B275" t="s">
        <v>1101</v>
      </c>
      <c r="C275" t="s">
        <v>1129</v>
      </c>
      <c r="D275" t="s">
        <v>1130</v>
      </c>
    </row>
    <row r="276" spans="1:4" x14ac:dyDescent="0.15">
      <c r="A276">
        <v>275</v>
      </c>
      <c r="B276" t="s">
        <v>1131</v>
      </c>
      <c r="C276" t="s">
        <v>1133</v>
      </c>
      <c r="D276" t="s">
        <v>1134</v>
      </c>
    </row>
    <row r="277" spans="1:4" x14ac:dyDescent="0.15">
      <c r="A277">
        <v>276</v>
      </c>
      <c r="B277" t="s">
        <v>1131</v>
      </c>
      <c r="C277" t="s">
        <v>1135</v>
      </c>
      <c r="D277" t="s">
        <v>1136</v>
      </c>
    </row>
    <row r="278" spans="1:4" x14ac:dyDescent="0.15">
      <c r="A278">
        <v>277</v>
      </c>
      <c r="B278" t="s">
        <v>1131</v>
      </c>
      <c r="C278" t="s">
        <v>1137</v>
      </c>
      <c r="D278" t="s">
        <v>1138</v>
      </c>
    </row>
    <row r="279" spans="1:4" x14ac:dyDescent="0.15">
      <c r="A279">
        <v>278</v>
      </c>
      <c r="B279" t="s">
        <v>1131</v>
      </c>
      <c r="C279" t="s">
        <v>1139</v>
      </c>
      <c r="D279" t="s">
        <v>1140</v>
      </c>
    </row>
    <row r="280" spans="1:4" x14ac:dyDescent="0.15">
      <c r="A280">
        <v>279</v>
      </c>
      <c r="B280" t="s">
        <v>1131</v>
      </c>
      <c r="C280" t="s">
        <v>1141</v>
      </c>
      <c r="D280" t="s">
        <v>1142</v>
      </c>
    </row>
    <row r="281" spans="1:4" x14ac:dyDescent="0.15">
      <c r="A281">
        <v>280</v>
      </c>
      <c r="B281" t="s">
        <v>1131</v>
      </c>
      <c r="C281" t="s">
        <v>1143</v>
      </c>
      <c r="D281" t="s">
        <v>1144</v>
      </c>
    </row>
    <row r="282" spans="1:4" x14ac:dyDescent="0.15">
      <c r="A282">
        <v>281</v>
      </c>
      <c r="B282" t="s">
        <v>1131</v>
      </c>
      <c r="C282" t="s">
        <v>1145</v>
      </c>
      <c r="D282" t="s">
        <v>1146</v>
      </c>
    </row>
    <row r="283" spans="1:4" x14ac:dyDescent="0.15">
      <c r="A283">
        <v>282</v>
      </c>
      <c r="B283" t="s">
        <v>1131</v>
      </c>
      <c r="C283" t="s">
        <v>1147</v>
      </c>
      <c r="D283" t="s">
        <v>1148</v>
      </c>
    </row>
    <row r="284" spans="1:4" x14ac:dyDescent="0.15">
      <c r="A284">
        <v>283</v>
      </c>
      <c r="B284" t="s">
        <v>1131</v>
      </c>
      <c r="C284" t="s">
        <v>1149</v>
      </c>
      <c r="D284" t="s">
        <v>1150</v>
      </c>
    </row>
    <row r="285" spans="1:4" x14ac:dyDescent="0.15">
      <c r="A285">
        <v>284</v>
      </c>
      <c r="B285" t="s">
        <v>1131</v>
      </c>
      <c r="C285" t="s">
        <v>1131</v>
      </c>
      <c r="D285" t="s">
        <v>1132</v>
      </c>
    </row>
    <row r="286" spans="1:4" x14ac:dyDescent="0.15">
      <c r="A286">
        <v>285</v>
      </c>
      <c r="B286" t="s">
        <v>1131</v>
      </c>
      <c r="C286" t="s">
        <v>1151</v>
      </c>
      <c r="D286" t="s">
        <v>1152</v>
      </c>
    </row>
    <row r="287" spans="1:4" x14ac:dyDescent="0.15">
      <c r="A287">
        <v>286</v>
      </c>
      <c r="B287" t="s">
        <v>1153</v>
      </c>
      <c r="C287" t="s">
        <v>1155</v>
      </c>
      <c r="D287" t="s">
        <v>1156</v>
      </c>
    </row>
    <row r="288" spans="1:4" x14ac:dyDescent="0.15">
      <c r="A288">
        <v>287</v>
      </c>
      <c r="B288" t="s">
        <v>1153</v>
      </c>
      <c r="C288" t="s">
        <v>1157</v>
      </c>
      <c r="D288" t="s">
        <v>1158</v>
      </c>
    </row>
    <row r="289" spans="1:4" x14ac:dyDescent="0.15">
      <c r="A289">
        <v>288</v>
      </c>
      <c r="B289" t="s">
        <v>1153</v>
      </c>
      <c r="C289" t="s">
        <v>1159</v>
      </c>
      <c r="D289" t="s">
        <v>1160</v>
      </c>
    </row>
    <row r="290" spans="1:4" x14ac:dyDescent="0.15">
      <c r="A290">
        <v>289</v>
      </c>
      <c r="B290" t="s">
        <v>1153</v>
      </c>
      <c r="C290" t="s">
        <v>1161</v>
      </c>
      <c r="D290" t="s">
        <v>1162</v>
      </c>
    </row>
    <row r="291" spans="1:4" x14ac:dyDescent="0.15">
      <c r="A291">
        <v>290</v>
      </c>
      <c r="B291" t="s">
        <v>1153</v>
      </c>
      <c r="C291" t="s">
        <v>618</v>
      </c>
      <c r="D291" t="s">
        <v>1163</v>
      </c>
    </row>
    <row r="292" spans="1:4" x14ac:dyDescent="0.15">
      <c r="A292">
        <v>291</v>
      </c>
      <c r="B292" t="s">
        <v>1153</v>
      </c>
      <c r="C292" t="s">
        <v>1164</v>
      </c>
      <c r="D292" t="s">
        <v>1165</v>
      </c>
    </row>
    <row r="293" spans="1:4" x14ac:dyDescent="0.15">
      <c r="A293">
        <v>292</v>
      </c>
      <c r="B293" t="s">
        <v>1153</v>
      </c>
      <c r="C293" t="s">
        <v>1166</v>
      </c>
      <c r="D293" t="s">
        <v>1167</v>
      </c>
    </row>
    <row r="294" spans="1:4" x14ac:dyDescent="0.15">
      <c r="A294">
        <v>293</v>
      </c>
      <c r="B294" t="s">
        <v>1153</v>
      </c>
      <c r="C294" t="s">
        <v>1168</v>
      </c>
      <c r="D294" t="s">
        <v>1169</v>
      </c>
    </row>
    <row r="295" spans="1:4" x14ac:dyDescent="0.15">
      <c r="A295">
        <v>294</v>
      </c>
      <c r="B295" t="s">
        <v>1153</v>
      </c>
      <c r="C295" t="s">
        <v>1170</v>
      </c>
      <c r="D295" t="s">
        <v>1171</v>
      </c>
    </row>
    <row r="296" spans="1:4" x14ac:dyDescent="0.15">
      <c r="A296">
        <v>295</v>
      </c>
      <c r="B296" t="s">
        <v>1153</v>
      </c>
      <c r="C296" t="s">
        <v>1172</v>
      </c>
      <c r="D296" t="s">
        <v>1173</v>
      </c>
    </row>
    <row r="297" spans="1:4" x14ac:dyDescent="0.15">
      <c r="A297">
        <v>296</v>
      </c>
      <c r="B297" t="s">
        <v>1153</v>
      </c>
      <c r="C297" t="s">
        <v>1174</v>
      </c>
      <c r="D297" t="s">
        <v>1175</v>
      </c>
    </row>
    <row r="298" spans="1:4" x14ac:dyDescent="0.15">
      <c r="A298">
        <v>297</v>
      </c>
      <c r="B298" t="s">
        <v>1153</v>
      </c>
      <c r="C298" t="s">
        <v>1176</v>
      </c>
      <c r="D298" t="s">
        <v>1177</v>
      </c>
    </row>
    <row r="299" spans="1:4" x14ac:dyDescent="0.15">
      <c r="A299">
        <v>298</v>
      </c>
      <c r="B299" t="s">
        <v>1153</v>
      </c>
      <c r="C299" t="s">
        <v>1178</v>
      </c>
      <c r="D299" t="s">
        <v>1179</v>
      </c>
    </row>
    <row r="300" spans="1:4" x14ac:dyDescent="0.15">
      <c r="A300">
        <v>299</v>
      </c>
      <c r="B300" t="s">
        <v>1153</v>
      </c>
      <c r="C300" t="s">
        <v>1180</v>
      </c>
      <c r="D300" t="s">
        <v>1181</v>
      </c>
    </row>
    <row r="301" spans="1:4" x14ac:dyDescent="0.15">
      <c r="A301">
        <v>300</v>
      </c>
      <c r="B301" t="s">
        <v>1153</v>
      </c>
      <c r="C301" t="s">
        <v>1182</v>
      </c>
      <c r="D301" t="s">
        <v>1183</v>
      </c>
    </row>
    <row r="302" spans="1:4" x14ac:dyDescent="0.15">
      <c r="A302">
        <v>301</v>
      </c>
      <c r="B302" t="s">
        <v>1153</v>
      </c>
      <c r="C302" t="s">
        <v>1153</v>
      </c>
      <c r="D302" t="s">
        <v>1154</v>
      </c>
    </row>
    <row r="303" spans="1:4" x14ac:dyDescent="0.15">
      <c r="A303">
        <v>302</v>
      </c>
      <c r="B303" t="s">
        <v>1184</v>
      </c>
      <c r="C303" t="s">
        <v>1186</v>
      </c>
      <c r="D303" t="s">
        <v>1187</v>
      </c>
    </row>
    <row r="304" spans="1:4" x14ac:dyDescent="0.15">
      <c r="A304">
        <v>303</v>
      </c>
      <c r="B304" t="s">
        <v>1184</v>
      </c>
      <c r="C304" t="s">
        <v>1188</v>
      </c>
      <c r="D304" t="s">
        <v>1189</v>
      </c>
    </row>
    <row r="305" spans="1:4" x14ac:dyDescent="0.15">
      <c r="A305">
        <v>304</v>
      </c>
      <c r="B305" t="s">
        <v>1184</v>
      </c>
      <c r="C305" t="s">
        <v>686</v>
      </c>
      <c r="D305" t="s">
        <v>1190</v>
      </c>
    </row>
    <row r="306" spans="1:4" x14ac:dyDescent="0.15">
      <c r="A306">
        <v>305</v>
      </c>
      <c r="B306" t="s">
        <v>1184</v>
      </c>
      <c r="C306" t="s">
        <v>1191</v>
      </c>
      <c r="D306" t="s">
        <v>1192</v>
      </c>
    </row>
    <row r="307" spans="1:4" x14ac:dyDescent="0.15">
      <c r="A307">
        <v>306</v>
      </c>
      <c r="B307" t="s">
        <v>1184</v>
      </c>
      <c r="C307" t="s">
        <v>1193</v>
      </c>
      <c r="D307" t="s">
        <v>1194</v>
      </c>
    </row>
    <row r="308" spans="1:4" x14ac:dyDescent="0.15">
      <c r="A308">
        <v>307</v>
      </c>
      <c r="B308" t="s">
        <v>1184</v>
      </c>
      <c r="C308" t="s">
        <v>1195</v>
      </c>
      <c r="D308" t="s">
        <v>1196</v>
      </c>
    </row>
    <row r="309" spans="1:4" x14ac:dyDescent="0.15">
      <c r="A309">
        <v>308</v>
      </c>
      <c r="B309" t="s">
        <v>1184</v>
      </c>
      <c r="C309" t="s">
        <v>1197</v>
      </c>
      <c r="D309" t="s">
        <v>1198</v>
      </c>
    </row>
    <row r="310" spans="1:4" x14ac:dyDescent="0.15">
      <c r="A310">
        <v>309</v>
      </c>
      <c r="B310" t="s">
        <v>1184</v>
      </c>
      <c r="C310" t="s">
        <v>1199</v>
      </c>
      <c r="D310" t="s">
        <v>1200</v>
      </c>
    </row>
    <row r="311" spans="1:4" x14ac:dyDescent="0.15">
      <c r="A311">
        <v>310</v>
      </c>
      <c r="B311" t="s">
        <v>1184</v>
      </c>
      <c r="C311" t="s">
        <v>976</v>
      </c>
      <c r="D311" t="s">
        <v>1201</v>
      </c>
    </row>
    <row r="312" spans="1:4" x14ac:dyDescent="0.15">
      <c r="A312">
        <v>311</v>
      </c>
      <c r="B312" t="s">
        <v>1184</v>
      </c>
      <c r="C312" t="s">
        <v>978</v>
      </c>
      <c r="D312" t="s">
        <v>1202</v>
      </c>
    </row>
    <row r="313" spans="1:4" x14ac:dyDescent="0.15">
      <c r="A313">
        <v>312</v>
      </c>
      <c r="B313" t="s">
        <v>1184</v>
      </c>
      <c r="C313" t="s">
        <v>1203</v>
      </c>
      <c r="D313" t="s">
        <v>1204</v>
      </c>
    </row>
    <row r="314" spans="1:4" x14ac:dyDescent="0.15">
      <c r="A314">
        <v>313</v>
      </c>
      <c r="B314" t="s">
        <v>1184</v>
      </c>
      <c r="C314" t="s">
        <v>1205</v>
      </c>
      <c r="D314" t="s">
        <v>1206</v>
      </c>
    </row>
    <row r="315" spans="1:4" x14ac:dyDescent="0.15">
      <c r="A315">
        <v>314</v>
      </c>
      <c r="B315" t="s">
        <v>1184</v>
      </c>
      <c r="C315" t="s">
        <v>1207</v>
      </c>
      <c r="D315" t="s">
        <v>1208</v>
      </c>
    </row>
    <row r="316" spans="1:4" x14ac:dyDescent="0.15">
      <c r="A316">
        <v>315</v>
      </c>
      <c r="B316" t="s">
        <v>1184</v>
      </c>
      <c r="C316" t="s">
        <v>1184</v>
      </c>
      <c r="D316" t="s">
        <v>1185</v>
      </c>
    </row>
    <row r="317" spans="1:4" x14ac:dyDescent="0.15">
      <c r="A317">
        <v>316</v>
      </c>
      <c r="B317" t="s">
        <v>1184</v>
      </c>
      <c r="C317" t="s">
        <v>1209</v>
      </c>
      <c r="D317" t="s">
        <v>1210</v>
      </c>
    </row>
    <row r="318" spans="1:4" x14ac:dyDescent="0.15">
      <c r="A318">
        <v>317</v>
      </c>
      <c r="B318" t="s">
        <v>1211</v>
      </c>
      <c r="C318" t="s">
        <v>1211</v>
      </c>
      <c r="D318" t="s">
        <v>1212</v>
      </c>
    </row>
    <row r="319" spans="1:4" x14ac:dyDescent="0.15">
      <c r="A319">
        <v>318</v>
      </c>
      <c r="B319" t="s">
        <v>1213</v>
      </c>
      <c r="C319" t="s">
        <v>1213</v>
      </c>
      <c r="D319" t="s">
        <v>1214</v>
      </c>
    </row>
    <row r="320" spans="1:4" x14ac:dyDescent="0.15">
      <c r="A320">
        <v>319</v>
      </c>
      <c r="B320" t="s">
        <v>1215</v>
      </c>
      <c r="C320" t="s">
        <v>1215</v>
      </c>
      <c r="D320" t="s">
        <v>1216</v>
      </c>
    </row>
    <row r="321" spans="1:4" x14ac:dyDescent="0.15">
      <c r="A321">
        <v>320</v>
      </c>
      <c r="B321" t="s">
        <v>1217</v>
      </c>
      <c r="C321" t="s">
        <v>1217</v>
      </c>
      <c r="D321" t="s">
        <v>1218</v>
      </c>
    </row>
  </sheetData>
  <phoneticPr fontId="8"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0" enableFormatConditionsCalculation="0">
    <tabColor indexed="31"/>
  </sheetPr>
  <dimension ref="A1:L72"/>
  <sheetViews>
    <sheetView showGridLines="0" tabSelected="1" topLeftCell="D4" zoomScaleNormal="100" workbookViewId="0">
      <selection activeCell="K32" sqref="K32"/>
    </sheetView>
  </sheetViews>
  <sheetFormatPr defaultRowHeight="11.25" x14ac:dyDescent="0.15"/>
  <cols>
    <col min="1" max="1" width="10.7109375" style="25" hidden="1" customWidth="1"/>
    <col min="2" max="2" width="10.7109375" style="22" hidden="1" customWidth="1"/>
    <col min="3" max="3" width="3.7109375" style="26" hidden="1" customWidth="1"/>
    <col min="4" max="4" width="3.7109375" style="31" customWidth="1"/>
    <col min="5" max="5" width="37.85546875" style="31" customWidth="1"/>
    <col min="6" max="6" width="50.7109375" style="31" customWidth="1"/>
    <col min="7" max="7" width="3.7109375" style="30" customWidth="1"/>
    <col min="8" max="8" width="9.140625" style="31"/>
    <col min="9" max="9" width="9.140625" style="114" customWidth="1"/>
    <col min="10" max="16384" width="9.140625" style="31"/>
  </cols>
  <sheetData>
    <row r="1" spans="1:9" s="23" customFormat="1" ht="13.5" hidden="1" customHeight="1" x14ac:dyDescent="0.15">
      <c r="A1" s="21"/>
      <c r="B1" s="22"/>
      <c r="F1" s="71"/>
      <c r="G1" s="24"/>
      <c r="I1" s="114"/>
    </row>
    <row r="2" spans="1:9" s="23" customFormat="1" ht="12" hidden="1" customHeight="1" x14ac:dyDescent="0.15">
      <c r="A2" s="21"/>
      <c r="B2" s="22"/>
      <c r="G2" s="24"/>
      <c r="I2" s="114"/>
    </row>
    <row r="3" spans="1:9" hidden="1" x14ac:dyDescent="0.15"/>
    <row r="4" spans="1:9" x14ac:dyDescent="0.15">
      <c r="D4" s="27"/>
      <c r="E4" s="28"/>
      <c r="F4" s="29" t="str">
        <f>version</f>
        <v>Версия 1.0.1</v>
      </c>
    </row>
    <row r="5" spans="1:9" ht="23.25" customHeight="1" x14ac:dyDescent="0.15">
      <c r="D5" s="32"/>
      <c r="E5" s="378" t="s">
        <v>540</v>
      </c>
      <c r="F5" s="378"/>
      <c r="G5" s="33"/>
    </row>
    <row r="6" spans="1:9" ht="3" customHeight="1" x14ac:dyDescent="0.15">
      <c r="D6" s="27"/>
      <c r="E6" s="34"/>
      <c r="F6" s="35"/>
      <c r="G6" s="33"/>
    </row>
    <row r="7" spans="1:9" ht="19.5" x14ac:dyDescent="0.15">
      <c r="D7" s="32"/>
      <c r="E7" s="34" t="s">
        <v>9</v>
      </c>
      <c r="F7" s="73" t="s">
        <v>117</v>
      </c>
      <c r="G7" s="33"/>
    </row>
    <row r="8" spans="1:9" x14ac:dyDescent="0.15">
      <c r="A8" s="36"/>
      <c r="D8" s="37"/>
      <c r="E8" s="34"/>
      <c r="F8" s="38"/>
      <c r="G8" s="39"/>
    </row>
    <row r="9" spans="1:9" ht="19.5" x14ac:dyDescent="0.15">
      <c r="D9" s="32"/>
      <c r="E9" s="61" t="s">
        <v>428</v>
      </c>
      <c r="F9" s="113" t="s">
        <v>151</v>
      </c>
      <c r="G9" s="27"/>
    </row>
    <row r="10" spans="1:9" ht="3" customHeight="1" x14ac:dyDescent="0.15">
      <c r="A10" s="36"/>
      <c r="D10" s="37"/>
      <c r="E10" s="34"/>
      <c r="F10" s="38"/>
      <c r="G10" s="39"/>
    </row>
    <row r="11" spans="1:9" ht="35.25" customHeight="1" x14ac:dyDescent="0.15">
      <c r="D11" s="32"/>
      <c r="E11" s="61" t="s">
        <v>429</v>
      </c>
      <c r="F11" s="171" t="s">
        <v>31</v>
      </c>
      <c r="G11" s="27"/>
    </row>
    <row r="12" spans="1:9" ht="3.75" customHeight="1" x14ac:dyDescent="0.15">
      <c r="A12" s="36"/>
      <c r="D12" s="37"/>
      <c r="E12" s="34"/>
      <c r="F12" s="38"/>
      <c r="G12" s="39"/>
    </row>
    <row r="13" spans="1:9" ht="48" customHeight="1" x14ac:dyDescent="0.15">
      <c r="A13" s="36"/>
      <c r="D13" s="37"/>
      <c r="E13" s="61" t="s">
        <v>430</v>
      </c>
      <c r="F13" s="171" t="s">
        <v>32</v>
      </c>
      <c r="G13" s="39"/>
    </row>
    <row r="14" spans="1:9" ht="3.75" customHeight="1" x14ac:dyDescent="0.15">
      <c r="A14" s="36"/>
      <c r="D14" s="37"/>
      <c r="E14" s="34"/>
      <c r="F14" s="38"/>
      <c r="G14" s="39"/>
    </row>
    <row r="15" spans="1:9" ht="24.75" customHeight="1" x14ac:dyDescent="0.15">
      <c r="A15" s="36"/>
      <c r="D15" s="37"/>
      <c r="E15" s="94" t="s">
        <v>431</v>
      </c>
      <c r="F15" s="264" t="s">
        <v>1263</v>
      </c>
      <c r="G15" s="39"/>
    </row>
    <row r="16" spans="1:9" ht="3.75" customHeight="1" x14ac:dyDescent="0.15">
      <c r="A16" s="36"/>
      <c r="D16" s="37"/>
      <c r="E16" s="34"/>
      <c r="F16" s="38"/>
      <c r="G16" s="39"/>
    </row>
    <row r="17" spans="1:7" ht="27.75" customHeight="1" x14ac:dyDescent="0.15">
      <c r="A17" s="36"/>
      <c r="D17" s="37"/>
      <c r="E17" s="94" t="s">
        <v>432</v>
      </c>
      <c r="F17" s="177" t="s">
        <v>269</v>
      </c>
      <c r="G17" s="39"/>
    </row>
    <row r="18" spans="1:7" ht="3.75" customHeight="1" x14ac:dyDescent="0.15">
      <c r="A18" s="36"/>
      <c r="D18" s="37"/>
      <c r="E18" s="34"/>
      <c r="F18" s="38"/>
      <c r="G18" s="39"/>
    </row>
    <row r="19" spans="1:7" ht="33" customHeight="1" x14ac:dyDescent="0.15">
      <c r="A19" s="36"/>
      <c r="D19" s="37"/>
      <c r="E19" s="332" t="s">
        <v>541</v>
      </c>
      <c r="F19" s="333" t="s">
        <v>32</v>
      </c>
      <c r="G19" s="39"/>
    </row>
    <row r="20" spans="1:7" ht="3.75" hidden="1" customHeight="1" x14ac:dyDescent="0.15">
      <c r="A20" s="36"/>
      <c r="D20" s="37"/>
      <c r="E20" s="34"/>
      <c r="F20" s="38"/>
      <c r="G20" s="39"/>
    </row>
    <row r="21" spans="1:7" ht="24.75" customHeight="1" x14ac:dyDescent="0.15">
      <c r="A21" s="36"/>
      <c r="D21" s="37"/>
      <c r="E21" s="94" t="s">
        <v>270</v>
      </c>
      <c r="F21" s="264" t="s">
        <v>1259</v>
      </c>
      <c r="G21" s="39"/>
    </row>
    <row r="22" spans="1:7" ht="4.5" customHeight="1" x14ac:dyDescent="0.15">
      <c r="A22" s="36"/>
      <c r="D22" s="37"/>
      <c r="E22" s="94"/>
      <c r="F22" s="183"/>
      <c r="G22" s="39"/>
    </row>
    <row r="23" spans="1:7" ht="19.5" hidden="1" customHeight="1" x14ac:dyDescent="0.15">
      <c r="A23" s="36"/>
      <c r="D23" s="37"/>
      <c r="E23" s="94"/>
      <c r="F23" s="182"/>
      <c r="G23" s="39"/>
    </row>
    <row r="24" spans="1:7" ht="22.5" hidden="1" customHeight="1" x14ac:dyDescent="0.15">
      <c r="A24" s="36"/>
      <c r="D24" s="37"/>
      <c r="E24" s="94"/>
      <c r="F24" s="110"/>
      <c r="G24" s="39"/>
    </row>
    <row r="25" spans="1:7" ht="3.75" hidden="1" customHeight="1" x14ac:dyDescent="0.15">
      <c r="A25" s="36"/>
      <c r="D25" s="37"/>
      <c r="E25" s="34"/>
      <c r="F25" s="38"/>
      <c r="G25" s="39"/>
    </row>
    <row r="26" spans="1:7" ht="21" hidden="1" customHeight="1" x14ac:dyDescent="0.15">
      <c r="A26" s="36"/>
      <c r="D26" s="37"/>
      <c r="E26" s="61"/>
      <c r="F26" s="178"/>
      <c r="G26" s="39"/>
    </row>
    <row r="27" spans="1:7" hidden="1" x14ac:dyDescent="0.15">
      <c r="A27" s="36"/>
      <c r="D27" s="37"/>
      <c r="E27" s="34"/>
      <c r="F27" s="38"/>
      <c r="G27" s="39"/>
    </row>
    <row r="28" spans="1:7" ht="20.100000000000001" hidden="1" customHeight="1" x14ac:dyDescent="0.15">
      <c r="A28" s="36"/>
      <c r="D28" s="37"/>
      <c r="E28" s="34"/>
      <c r="F28" s="62"/>
      <c r="G28" s="39"/>
    </row>
    <row r="29" spans="1:7" ht="19.5" hidden="1" x14ac:dyDescent="0.15">
      <c r="D29" s="32"/>
      <c r="E29" s="61"/>
      <c r="F29" s="178"/>
      <c r="G29" s="39"/>
    </row>
    <row r="30" spans="1:7" ht="19.5" hidden="1" x14ac:dyDescent="0.15">
      <c r="D30" s="32"/>
      <c r="E30" s="94"/>
      <c r="F30" s="178"/>
      <c r="G30" s="27"/>
    </row>
    <row r="31" spans="1:7" hidden="1" x14ac:dyDescent="0.15">
      <c r="A31" s="36"/>
      <c r="D31" s="37"/>
      <c r="E31" s="34"/>
      <c r="F31" s="38"/>
      <c r="G31" s="39"/>
    </row>
    <row r="32" spans="1:7" ht="33" customHeight="1" x14ac:dyDescent="0.15">
      <c r="D32" s="32"/>
      <c r="E32" s="61" t="s">
        <v>122</v>
      </c>
      <c r="F32" s="171" t="s">
        <v>32</v>
      </c>
      <c r="G32" s="27"/>
    </row>
    <row r="33" spans="1:10" ht="30" customHeight="1" x14ac:dyDescent="0.15">
      <c r="C33" s="41"/>
      <c r="D33" s="37"/>
      <c r="E33" s="43"/>
      <c r="F33" s="38"/>
      <c r="G33" s="40"/>
    </row>
    <row r="34" spans="1:10" ht="19.5" x14ac:dyDescent="0.15">
      <c r="C34" s="41"/>
      <c r="D34" s="42"/>
      <c r="E34" s="95" t="s">
        <v>433</v>
      </c>
      <c r="F34" s="52" t="s">
        <v>573</v>
      </c>
      <c r="G34" s="40"/>
      <c r="J34" s="50"/>
    </row>
    <row r="35" spans="1:10" ht="19.5" x14ac:dyDescent="0.15">
      <c r="C35" s="41"/>
      <c r="D35" s="42"/>
      <c r="E35" s="95" t="s">
        <v>153</v>
      </c>
      <c r="F35" s="110"/>
      <c r="G35" s="40"/>
      <c r="J35" s="50"/>
    </row>
    <row r="36" spans="1:10" ht="19.5" x14ac:dyDescent="0.15">
      <c r="C36" s="41"/>
      <c r="D36" s="42"/>
      <c r="E36" s="43" t="s">
        <v>10</v>
      </c>
      <c r="F36" s="52" t="s">
        <v>574</v>
      </c>
      <c r="G36" s="40"/>
      <c r="J36" s="50"/>
    </row>
    <row r="37" spans="1:10" ht="19.5" x14ac:dyDescent="0.15">
      <c r="C37" s="41"/>
      <c r="D37" s="42"/>
      <c r="E37" s="43" t="s">
        <v>11</v>
      </c>
      <c r="F37" s="52" t="s">
        <v>562</v>
      </c>
      <c r="G37" s="40"/>
      <c r="H37" s="44"/>
      <c r="J37" s="50"/>
    </row>
    <row r="38" spans="1:10" ht="3.75" customHeight="1" x14ac:dyDescent="0.15">
      <c r="A38" s="36"/>
      <c r="D38" s="37"/>
      <c r="E38" s="34"/>
      <c r="F38" s="38"/>
      <c r="G38" s="39"/>
    </row>
    <row r="39" spans="1:10" ht="19.5" x14ac:dyDescent="0.15">
      <c r="D39" s="32"/>
      <c r="E39" s="61" t="s">
        <v>416</v>
      </c>
      <c r="F39" s="305" t="s">
        <v>1226</v>
      </c>
      <c r="G39" s="27"/>
    </row>
    <row r="40" spans="1:10" ht="3.75" customHeight="1" x14ac:dyDescent="0.15">
      <c r="A40" s="36"/>
      <c r="D40" s="37"/>
      <c r="E40" s="34"/>
      <c r="F40" s="38"/>
      <c r="G40" s="39"/>
    </row>
    <row r="41" spans="1:10" ht="19.5" x14ac:dyDescent="0.15">
      <c r="D41" s="32"/>
      <c r="E41" s="61" t="s">
        <v>417</v>
      </c>
      <c r="F41" s="177" t="s">
        <v>154</v>
      </c>
      <c r="G41" s="27"/>
    </row>
    <row r="42" spans="1:10" ht="3.75" customHeight="1" x14ac:dyDescent="0.15">
      <c r="A42" s="36"/>
      <c r="D42" s="37"/>
      <c r="E42" s="34"/>
      <c r="F42" s="38"/>
      <c r="G42" s="39"/>
    </row>
    <row r="43" spans="1:10" ht="3.75" hidden="1" customHeight="1" x14ac:dyDescent="0.15">
      <c r="A43" s="36"/>
      <c r="D43" s="37"/>
      <c r="E43" s="34"/>
      <c r="F43" s="38"/>
      <c r="G43" s="39"/>
    </row>
    <row r="44" spans="1:10" ht="20.100000000000001" hidden="1" customHeight="1" x14ac:dyDescent="0.15">
      <c r="A44" s="46"/>
      <c r="D44" s="27"/>
      <c r="F44" s="62" t="s">
        <v>29</v>
      </c>
      <c r="G44" s="39"/>
    </row>
    <row r="45" spans="1:10" ht="19.5" hidden="1" x14ac:dyDescent="0.15">
      <c r="A45" s="46"/>
      <c r="B45" s="47"/>
      <c r="D45" s="48"/>
      <c r="E45" s="45" t="s">
        <v>26</v>
      </c>
      <c r="F45" s="110"/>
      <c r="G45" s="39"/>
    </row>
    <row r="46" spans="1:10" ht="19.5" x14ac:dyDescent="0.15">
      <c r="A46" s="46"/>
      <c r="B46" s="47"/>
      <c r="D46" s="48"/>
      <c r="E46" s="45" t="s">
        <v>27</v>
      </c>
      <c r="F46" s="305" t="s">
        <v>1231</v>
      </c>
      <c r="G46" s="39"/>
    </row>
    <row r="47" spans="1:10" ht="3.75" customHeight="1" x14ac:dyDescent="0.15">
      <c r="D47" s="32"/>
      <c r="E47" s="34"/>
      <c r="F47" s="60"/>
      <c r="G47" s="27"/>
    </row>
    <row r="48" spans="1:10" ht="20.100000000000001" hidden="1" customHeight="1" x14ac:dyDescent="0.15">
      <c r="A48" s="46"/>
      <c r="D48" s="27"/>
      <c r="F48" s="62" t="s">
        <v>124</v>
      </c>
      <c r="G48" s="39"/>
    </row>
    <row r="49" spans="1:7" ht="19.5" x14ac:dyDescent="0.15">
      <c r="A49" s="46"/>
      <c r="B49" s="47"/>
      <c r="D49" s="48"/>
      <c r="E49" s="63" t="s">
        <v>497</v>
      </c>
      <c r="F49" s="49" t="s">
        <v>1222</v>
      </c>
      <c r="G49" s="39"/>
    </row>
    <row r="50" spans="1:7" ht="19.5" hidden="1" x14ac:dyDescent="0.15">
      <c r="A50" s="46"/>
      <c r="B50" s="47"/>
      <c r="D50" s="48"/>
      <c r="E50" s="63" t="s">
        <v>39</v>
      </c>
      <c r="F50" s="110"/>
      <c r="G50" s="39"/>
    </row>
    <row r="51" spans="1:7" ht="19.5" hidden="1" x14ac:dyDescent="0.15">
      <c r="A51" s="46"/>
      <c r="B51" s="47"/>
      <c r="D51" s="48"/>
      <c r="E51" s="63" t="s">
        <v>123</v>
      </c>
      <c r="F51" s="110"/>
      <c r="G51" s="39"/>
    </row>
    <row r="52" spans="1:7" ht="13.5" customHeight="1" x14ac:dyDescent="0.15">
      <c r="D52" s="32"/>
      <c r="E52" s="34"/>
      <c r="F52" s="60"/>
      <c r="G52" s="27"/>
    </row>
    <row r="53" spans="1:7" ht="20.100000000000001" hidden="1" customHeight="1" x14ac:dyDescent="0.15">
      <c r="A53" s="46"/>
      <c r="D53" s="27"/>
      <c r="F53" s="62" t="s">
        <v>125</v>
      </c>
      <c r="G53" s="39"/>
    </row>
    <row r="54" spans="1:7" ht="19.5" hidden="1" x14ac:dyDescent="0.15">
      <c r="A54" s="46"/>
      <c r="B54" s="47"/>
      <c r="D54" s="48"/>
      <c r="E54" s="63" t="s">
        <v>38</v>
      </c>
      <c r="F54" s="110"/>
      <c r="G54" s="39"/>
    </row>
    <row r="55" spans="1:7" ht="19.5" hidden="1" x14ac:dyDescent="0.15">
      <c r="A55" s="46"/>
      <c r="B55" s="47"/>
      <c r="D55" s="48"/>
      <c r="E55" s="63" t="s">
        <v>123</v>
      </c>
      <c r="F55" s="110"/>
      <c r="G55" s="39"/>
    </row>
    <row r="56" spans="1:7" ht="13.5" hidden="1" customHeight="1" x14ac:dyDescent="0.15">
      <c r="D56" s="32"/>
      <c r="E56" s="34"/>
      <c r="F56" s="60"/>
      <c r="G56" s="27"/>
    </row>
    <row r="57" spans="1:7" ht="20.100000000000001" hidden="1" customHeight="1" x14ac:dyDescent="0.15">
      <c r="A57" s="46"/>
      <c r="D57" s="27"/>
      <c r="F57" s="62" t="s">
        <v>126</v>
      </c>
      <c r="G57" s="39"/>
    </row>
    <row r="58" spans="1:7" ht="19.5" hidden="1" x14ac:dyDescent="0.15">
      <c r="A58" s="46"/>
      <c r="B58" s="47"/>
      <c r="D58" s="48"/>
      <c r="E58" s="45" t="s">
        <v>38</v>
      </c>
      <c r="F58" s="110"/>
      <c r="G58" s="39"/>
    </row>
    <row r="59" spans="1:7" ht="19.5" hidden="1" x14ac:dyDescent="0.15">
      <c r="A59" s="46"/>
      <c r="B59" s="47"/>
      <c r="D59" s="48"/>
      <c r="E59" s="45" t="s">
        <v>39</v>
      </c>
      <c r="F59" s="110"/>
      <c r="G59" s="39"/>
    </row>
    <row r="60" spans="1:7" ht="19.5" hidden="1" x14ac:dyDescent="0.15">
      <c r="A60" s="46"/>
      <c r="B60" s="47"/>
      <c r="D60" s="48"/>
      <c r="E60" s="63" t="s">
        <v>123</v>
      </c>
      <c r="F60" s="110"/>
      <c r="G60" s="39"/>
    </row>
    <row r="61" spans="1:7" ht="19.5" hidden="1" x14ac:dyDescent="0.15">
      <c r="A61" s="46"/>
      <c r="B61" s="47"/>
      <c r="D61" s="48"/>
      <c r="E61" s="45" t="s">
        <v>40</v>
      </c>
      <c r="F61" s="110"/>
      <c r="G61" s="39"/>
    </row>
    <row r="62" spans="1:7" hidden="1" x14ac:dyDescent="0.15"/>
    <row r="63" spans="1:7" hidden="1" x14ac:dyDescent="0.15"/>
    <row r="65" spans="1:12" ht="78.75" customHeight="1" x14ac:dyDescent="0.15">
      <c r="D65" s="278">
        <v>1</v>
      </c>
      <c r="E65" s="379" t="s">
        <v>542</v>
      </c>
      <c r="F65" s="379"/>
      <c r="G65" s="379"/>
      <c r="H65" s="379"/>
      <c r="I65" s="379"/>
      <c r="J65" s="379"/>
      <c r="K65" s="379"/>
      <c r="L65" s="379"/>
    </row>
    <row r="66" spans="1:12" ht="75" customHeight="1" x14ac:dyDescent="0.15">
      <c r="D66" s="278">
        <v>2</v>
      </c>
      <c r="E66" s="376" t="s">
        <v>520</v>
      </c>
      <c r="F66" s="376"/>
      <c r="G66" s="376"/>
      <c r="H66" s="376"/>
      <c r="I66" s="376"/>
      <c r="J66" s="376"/>
      <c r="K66" s="376"/>
      <c r="L66" s="376"/>
    </row>
    <row r="67" spans="1:12" ht="66" customHeight="1" x14ac:dyDescent="0.15">
      <c r="D67" s="278">
        <v>3</v>
      </c>
      <c r="E67" s="376" t="s">
        <v>521</v>
      </c>
      <c r="F67" s="376"/>
      <c r="G67" s="376"/>
      <c r="H67" s="376"/>
      <c r="I67" s="376"/>
      <c r="J67" s="376"/>
      <c r="K67" s="376"/>
      <c r="L67" s="376"/>
    </row>
    <row r="68" spans="1:12" ht="33" customHeight="1" x14ac:dyDescent="0.15">
      <c r="D68" s="278">
        <v>4</v>
      </c>
      <c r="E68" s="376" t="s">
        <v>522</v>
      </c>
      <c r="F68" s="376"/>
      <c r="G68" s="376"/>
      <c r="H68" s="376"/>
      <c r="I68" s="376"/>
      <c r="J68" s="376"/>
      <c r="K68" s="376"/>
      <c r="L68" s="376"/>
    </row>
    <row r="69" spans="1:12" ht="12" customHeight="1" x14ac:dyDescent="0.15">
      <c r="D69" s="278">
        <v>5</v>
      </c>
      <c r="E69" s="376" t="s">
        <v>501</v>
      </c>
      <c r="F69" s="376"/>
      <c r="G69" s="376"/>
      <c r="H69" s="376"/>
      <c r="I69" s="376"/>
      <c r="J69" s="376"/>
      <c r="K69" s="376"/>
      <c r="L69" s="376"/>
    </row>
    <row r="70" spans="1:12" ht="44.25" customHeight="1" x14ac:dyDescent="0.15">
      <c r="D70" s="278">
        <v>6</v>
      </c>
      <c r="E70" s="376" t="s">
        <v>523</v>
      </c>
      <c r="F70" s="376"/>
      <c r="G70" s="376"/>
      <c r="H70" s="376"/>
      <c r="I70" s="376"/>
      <c r="J70" s="376"/>
      <c r="K70" s="376"/>
      <c r="L70" s="376"/>
    </row>
    <row r="71" spans="1:12" ht="56.25" customHeight="1" x14ac:dyDescent="0.15">
      <c r="D71" s="278">
        <v>7</v>
      </c>
      <c r="E71" s="376" t="s">
        <v>524</v>
      </c>
      <c r="F71" s="376"/>
      <c r="G71" s="376"/>
      <c r="H71" s="376"/>
      <c r="I71" s="376"/>
      <c r="J71" s="376"/>
      <c r="K71" s="376"/>
      <c r="L71" s="376"/>
    </row>
    <row r="72" spans="1:12" s="283" customFormat="1" ht="55.9" customHeight="1" x14ac:dyDescent="0.15">
      <c r="A72" s="279"/>
      <c r="B72" s="280"/>
      <c r="C72" s="281"/>
      <c r="D72" s="282"/>
      <c r="E72" s="377" t="s">
        <v>502</v>
      </c>
      <c r="F72" s="377"/>
      <c r="G72" s="377"/>
      <c r="H72" s="377"/>
      <c r="I72" s="377"/>
      <c r="J72" s="377"/>
      <c r="K72" s="377"/>
      <c r="L72" s="377"/>
    </row>
  </sheetData>
  <sheetProtection password="FA9C" sheet="1" objects="1" scenarios="1" formatColumns="0" formatRows="0"/>
  <dataConsolidate/>
  <mergeCells count="9">
    <mergeCell ref="E70:L70"/>
    <mergeCell ref="E71:L71"/>
    <mergeCell ref="E72:L72"/>
    <mergeCell ref="E5:F5"/>
    <mergeCell ref="E65:L65"/>
    <mergeCell ref="E66:L66"/>
    <mergeCell ref="E67:L67"/>
    <mergeCell ref="E68:L68"/>
    <mergeCell ref="E69:L69"/>
  </mergeCells>
  <phoneticPr fontId="8" type="noConversion"/>
  <dataValidations xWindow="446" yWindow="425" count="10">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32 F13 F11">
      <formula1>"a"</formula1>
    </dataValidation>
    <dataValidation type="textLength" operator="lessThanOrEqual" allowBlank="1" showInputMessage="1" showErrorMessage="1" errorTitle="Ошибка" error="Допускается ввод не более 900 символов!" sqref="F58:F61 F35 F45:F46 F49:F51 F54:F55 F24">
      <formula1>900</formula1>
    </dataValidation>
    <dataValidation type="list" allowBlank="1" showInputMessage="1" showErrorMessage="1" errorTitle="Ошибка" error="Выберите значение из списка" prompt="Выберите значение из списка" sqref="F29">
      <formula1>QUARTER</formula1>
    </dataValidation>
    <dataValidation type="list" allowBlank="1" showInputMessage="1" showErrorMessage="1" errorTitle="Ошибка" error="Выберите значение из списка" prompt="Выберите значение из списка" sqref="F30">
      <formula1>year_list</formula1>
    </dataValidation>
    <dataValidation type="whole" allowBlank="1" showInputMessage="1" showErrorMessage="1" errorTitle="Ошибка" error="Введите значение от 1 до 100" prompt="от 1 до 100" sqref="F23">
      <formula1>1</formula1>
      <formula2>100</formula2>
    </dataValidation>
    <dataValidation type="list" allowBlank="1" showInputMessage="1" showErrorMessage="1" errorTitle="Ошибка" error="Выберите значение из списка" prompt="Выберите значение из списка" sqref="F26">
      <formula1>kind_of_unit</formula1>
    </dataValidation>
    <dataValidation type="list" allowBlank="1" showInputMessage="1" showErrorMessage="1" errorTitle="Ошибка" error="Выберите значение из списка" prompt="Выберите значение из списка" sqref="F17">
      <formula1>data_type</formula1>
    </dataValidation>
    <dataValidation type="list" allowBlank="1" showInputMessage="1" showErrorMessage="1" errorTitle="Ошибка" error="Выберите значение из списка" prompt="Выберите значение из списка" sqref="F41">
      <formula1>kind_of_NDS</formula1>
    </dataValidation>
    <dataValidation type="list" allowBlank="1" showInputMessage="1" showErrorMessage="1" errorTitle="Ошибка" error="Выберите значение из списка" prompt="Выберите значение из списка" sqref="F19">
      <formula1>logical</formula1>
    </dataValidation>
    <dataValidation type="textLength" operator="lessThanOrEqual" allowBlank="1" showInputMessage="1" showErrorMessage="1" errorTitle="Ошибка" error="Допускается ввод не более 900 символов!" sqref="F39">
      <formula1>900</formula1>
    </dataValidation>
  </dataValidations>
  <pageMargins left="0.75" right="0.75" top="1" bottom="1" header="0.5" footer="0.5"/>
  <pageSetup paperSize="8"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MR">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gion">
    <tabColor indexed="47"/>
  </sheetPr>
  <dimension ref="A1"/>
  <sheetViews>
    <sheetView showGridLines="0" workbookViewId="0"/>
  </sheetViews>
  <sheetFormatPr defaultRowHeight="11.25" x14ac:dyDescent="0.15"/>
  <sheetData/>
  <pageMargins left="0.7" right="0.7"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showGridLines="0" zoomScaleNormal="100" workbookViewId="0"/>
  </sheetViews>
  <sheetFormatPr defaultRowHeight="11.25" x14ac:dyDescent="0.15"/>
  <sheetData/>
  <phoneticPr fontId="8"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1" enableFormatConditionsCalculation="0">
    <tabColor indexed="31"/>
    <pageSetUpPr fitToPage="1"/>
  </sheetPr>
  <dimension ref="A1:P16"/>
  <sheetViews>
    <sheetView showGridLines="0" topLeftCell="C3" zoomScaleNormal="100" workbookViewId="0">
      <selection activeCell="G40" sqref="G40"/>
    </sheetView>
  </sheetViews>
  <sheetFormatPr defaultColWidth="10.5703125" defaultRowHeight="14.25" x14ac:dyDescent="0.15"/>
  <cols>
    <col min="1" max="1" width="9.140625" style="82" hidden="1" customWidth="1"/>
    <col min="2" max="2" width="9.140625" style="54" hidden="1" customWidth="1"/>
    <col min="3" max="3" width="3.7109375" style="88" customWidth="1"/>
    <col min="4" max="4" width="6.28515625" style="54" bestFit="1" customWidth="1"/>
    <col min="5" max="5" width="30.7109375" style="54" customWidth="1"/>
    <col min="6" max="6" width="3.7109375" style="54" customWidth="1"/>
    <col min="7" max="7" width="6.28515625" style="54" bestFit="1" customWidth="1"/>
    <col min="8" max="8" width="31.5703125" style="54" customWidth="1"/>
    <col min="9" max="9" width="10.42578125" style="54" customWidth="1"/>
    <col min="10" max="10" width="18.140625" style="54" hidden="1" customWidth="1"/>
    <col min="11" max="11" width="16.42578125" style="54" customWidth="1"/>
    <col min="12" max="12" width="6.28515625" style="54" hidden="1" customWidth="1"/>
    <col min="13" max="13" width="21.5703125" style="54" hidden="1" customWidth="1"/>
    <col min="14" max="14" width="24.5703125" style="54" hidden="1" customWidth="1"/>
    <col min="15" max="15" width="7.5703125" style="96" hidden="1" customWidth="1"/>
    <col min="16" max="16" width="10.5703125" style="54" hidden="1" customWidth="1"/>
    <col min="17" max="16384" width="10.5703125" style="54"/>
  </cols>
  <sheetData>
    <row r="1" spans="1:16" ht="16.5" hidden="1" customHeight="1" x14ac:dyDescent="0.15"/>
    <row r="2" spans="1:16" ht="16.5" hidden="1" customHeight="1" x14ac:dyDescent="0.15"/>
    <row r="3" spans="1:16" ht="12.6" customHeight="1" x14ac:dyDescent="0.15">
      <c r="C3" s="86"/>
      <c r="D3" s="55"/>
      <c r="E3" s="55"/>
      <c r="F3" s="55"/>
      <c r="G3" s="55"/>
      <c r="H3" s="55"/>
      <c r="I3" s="175"/>
      <c r="J3" s="56"/>
      <c r="K3" s="56"/>
      <c r="L3" s="56"/>
      <c r="M3" s="56"/>
      <c r="N3" s="56"/>
    </row>
    <row r="4" spans="1:16" ht="20.25" customHeight="1" x14ac:dyDescent="0.15">
      <c r="C4" s="86"/>
      <c r="D4" s="381" t="s">
        <v>436</v>
      </c>
      <c r="E4" s="381"/>
      <c r="F4" s="381"/>
      <c r="G4" s="381"/>
      <c r="H4" s="381"/>
      <c r="I4" s="381"/>
      <c r="J4" s="155"/>
      <c r="K4" s="155"/>
      <c r="L4" s="155"/>
      <c r="M4" s="155"/>
      <c r="N4" s="155"/>
    </row>
    <row r="5" spans="1:16" ht="19.5" customHeight="1" x14ac:dyDescent="0.15">
      <c r="C5" s="86"/>
      <c r="D5" s="382" t="str">
        <f>IF(org=0,"Не определено",org)</f>
        <v>ООО "Тюмень Водоканал"</v>
      </c>
      <c r="E5" s="382"/>
      <c r="F5" s="382"/>
      <c r="G5" s="382"/>
      <c r="H5" s="382"/>
      <c r="I5" s="382"/>
      <c r="J5" s="156"/>
      <c r="K5" s="156"/>
      <c r="L5" s="156"/>
      <c r="M5" s="156"/>
      <c r="N5" s="156"/>
    </row>
    <row r="6" spans="1:16" ht="3" customHeight="1" x14ac:dyDescent="0.15">
      <c r="C6" s="86"/>
      <c r="D6" s="55"/>
      <c r="E6" s="59"/>
      <c r="F6" s="59"/>
      <c r="G6" s="59"/>
      <c r="H6" s="59"/>
      <c r="I6" s="58"/>
      <c r="J6" s="58"/>
      <c r="K6" s="58"/>
      <c r="L6" s="58"/>
      <c r="M6" s="58"/>
      <c r="N6" s="58"/>
    </row>
    <row r="7" spans="1:16" ht="62.25" customHeight="1" thickBot="1" x14ac:dyDescent="0.2">
      <c r="C7" s="86"/>
      <c r="D7" s="97" t="s">
        <v>44</v>
      </c>
      <c r="E7" s="98" t="s">
        <v>158</v>
      </c>
      <c r="F7" s="98"/>
      <c r="G7" s="99" t="s">
        <v>44</v>
      </c>
      <c r="H7" s="98" t="s">
        <v>160</v>
      </c>
      <c r="I7" s="100" t="s">
        <v>159</v>
      </c>
      <c r="J7" s="162" t="s">
        <v>437</v>
      </c>
      <c r="K7" s="162" t="s">
        <v>271</v>
      </c>
      <c r="L7" s="99"/>
      <c r="M7" s="162"/>
      <c r="N7" s="163"/>
    </row>
    <row r="8" spans="1:16" ht="13.5" customHeight="1" thickTop="1" x14ac:dyDescent="0.15">
      <c r="C8" s="86"/>
      <c r="D8" s="64" t="s">
        <v>45</v>
      </c>
      <c r="E8" s="64" t="s">
        <v>5</v>
      </c>
      <c r="F8" s="168"/>
      <c r="G8" s="64" t="s">
        <v>6</v>
      </c>
      <c r="H8" s="64" t="s">
        <v>7</v>
      </c>
      <c r="I8" s="64" t="s">
        <v>21</v>
      </c>
      <c r="J8" s="64" t="s">
        <v>22</v>
      </c>
      <c r="K8" s="64" t="s">
        <v>133</v>
      </c>
      <c r="L8" s="64"/>
      <c r="M8" s="64"/>
      <c r="N8" s="64"/>
    </row>
    <row r="9" spans="1:16" ht="15" hidden="1" customHeight="1" x14ac:dyDescent="0.15">
      <c r="A9" s="54"/>
      <c r="C9" s="86"/>
      <c r="D9" s="101"/>
      <c r="E9" s="102"/>
      <c r="F9" s="169"/>
      <c r="G9" s="101"/>
      <c r="H9" s="102"/>
      <c r="I9" s="102"/>
      <c r="J9" s="102"/>
      <c r="K9" s="102"/>
      <c r="L9" s="102"/>
      <c r="M9" s="102"/>
      <c r="N9" s="102"/>
    </row>
    <row r="10" spans="1:16" ht="15" customHeight="1" x14ac:dyDescent="0.15">
      <c r="A10" s="54"/>
      <c r="C10" s="86" t="s">
        <v>1225</v>
      </c>
      <c r="D10" s="383">
        <v>1</v>
      </c>
      <c r="E10" s="384" t="s">
        <v>891</v>
      </c>
      <c r="F10" s="167"/>
      <c r="G10" s="383">
        <v>1</v>
      </c>
      <c r="H10" s="387" t="s">
        <v>891</v>
      </c>
      <c r="I10" s="388" t="s">
        <v>892</v>
      </c>
      <c r="J10" s="389"/>
      <c r="K10" s="390" t="s">
        <v>1227</v>
      </c>
      <c r="L10" s="161"/>
      <c r="M10" s="102"/>
      <c r="N10" s="187"/>
      <c r="O10" s="54"/>
      <c r="P10" s="54">
        <v>53</v>
      </c>
    </row>
    <row r="11" spans="1:16" ht="15" customHeight="1" x14ac:dyDescent="0.15">
      <c r="A11" s="54"/>
      <c r="C11" s="86"/>
      <c r="D11" s="383"/>
      <c r="E11" s="385"/>
      <c r="F11" s="157"/>
      <c r="G11" s="383"/>
      <c r="H11" s="387"/>
      <c r="I11" s="388"/>
      <c r="J11" s="389"/>
      <c r="K11" s="391"/>
      <c r="L11" s="184"/>
      <c r="M11" s="392"/>
      <c r="N11" s="393"/>
      <c r="O11" s="54"/>
    </row>
    <row r="12" spans="1:16" ht="15" customHeight="1" x14ac:dyDescent="0.15">
      <c r="A12" s="54"/>
      <c r="C12" s="86"/>
      <c r="D12" s="383"/>
      <c r="E12" s="386"/>
      <c r="F12" s="164"/>
      <c r="G12" s="158"/>
      <c r="H12" s="145" t="s">
        <v>174</v>
      </c>
      <c r="I12" s="159"/>
      <c r="J12" s="159"/>
      <c r="K12" s="159"/>
      <c r="L12" s="185"/>
      <c r="M12" s="185"/>
      <c r="N12" s="186"/>
      <c r="O12" s="188"/>
    </row>
    <row r="13" spans="1:16" ht="15" customHeight="1" x14ac:dyDescent="0.15">
      <c r="A13" s="54"/>
      <c r="C13" s="86"/>
      <c r="D13" s="148"/>
      <c r="E13" s="166" t="s">
        <v>179</v>
      </c>
      <c r="F13" s="149"/>
      <c r="G13" s="149"/>
      <c r="H13" s="149"/>
      <c r="I13" s="149"/>
      <c r="J13" s="149"/>
      <c r="K13" s="150"/>
      <c r="L13" s="149"/>
      <c r="M13" s="149"/>
      <c r="N13" s="150"/>
      <c r="O13" s="188"/>
    </row>
    <row r="14" spans="1:16" ht="3" customHeight="1" x14ac:dyDescent="0.15">
      <c r="A14" s="189"/>
      <c r="N14" s="96"/>
      <c r="O14" s="54"/>
    </row>
    <row r="15" spans="1:16" x14ac:dyDescent="0.15">
      <c r="D15" s="172"/>
      <c r="E15" s="394"/>
      <c r="F15" s="394"/>
      <c r="G15" s="394"/>
      <c r="H15" s="394"/>
      <c r="I15" s="394"/>
      <c r="J15" s="394"/>
      <c r="K15" s="394"/>
      <c r="L15" s="394"/>
      <c r="M15" s="394"/>
      <c r="N15" s="394"/>
    </row>
    <row r="16" spans="1:16" ht="46.5" customHeight="1" x14ac:dyDescent="0.15">
      <c r="C16" s="289">
        <v>4</v>
      </c>
      <c r="D16" s="380" t="s">
        <v>504</v>
      </c>
      <c r="E16" s="380"/>
      <c r="F16" s="380"/>
      <c r="G16" s="380"/>
      <c r="H16" s="380"/>
      <c r="I16" s="380"/>
      <c r="J16" s="380"/>
      <c r="K16" s="380"/>
    </row>
  </sheetData>
  <sheetProtection password="FA9C" sheet="1" objects="1" scenarios="1" formatColumns="0" formatRows="0"/>
  <mergeCells count="12">
    <mergeCell ref="M11:N11"/>
    <mergeCell ref="E15:N15"/>
    <mergeCell ref="D16:K16"/>
    <mergeCell ref="D4:I4"/>
    <mergeCell ref="D5:I5"/>
    <mergeCell ref="D10:D12"/>
    <mergeCell ref="E10:E12"/>
    <mergeCell ref="G10:G11"/>
    <mergeCell ref="H10:H11"/>
    <mergeCell ref="I10:I11"/>
    <mergeCell ref="J10:J11"/>
    <mergeCell ref="K10:K11"/>
  </mergeCells>
  <phoneticPr fontId="9" type="noConversion"/>
  <dataValidations count="6">
    <dataValidation type="decimal" allowBlank="1" showErrorMessage="1" errorTitle="Ошибка" error="Допускается ввод только неотрицательных чисел!" sqref="H9:N9 E9 I10:I11">
      <formula1>0</formula1>
      <formula2>9.99999999999999E+23</formula2>
    </dataValidation>
    <dataValidation allowBlank="1" showInputMessage="1" showErrorMessage="1" prompt="Изменение значения по двойному щелчоку левой кнопки мыши" sqref="J10:J11"/>
    <dataValidation allowBlank="1" showInputMessage="1" showErrorMessage="1" prompt="Выберите муниципальное образование и ОКТМО, выполнив двойной щелчок левой кнопки мыши по ячейке." sqref="H10:H11"/>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0"/>
    <dataValidation type="textLength" operator="lessThanOrEqual" allowBlank="1" showInputMessage="1" showErrorMessage="1" errorTitle="Ошибка" error="Допускается ввод не более 900 символов!" sqref="K10:K11 M10">
      <formula1>900</formula1>
    </dataValidation>
    <dataValidation type="decimal" allowBlank="1" showErrorMessage="1" errorTitle="Ошибка" error="Допускается ввод только действительных чисел!" sqref="N10">
      <formula1>-9.99999999999999E+23</formula1>
      <formula2>9.99999999999999E+23</formula2>
    </dataValidation>
  </dataValidations>
  <printOptions horizontalCentered="1" verticalCentered="1"/>
  <pageMargins left="0" right="0" top="0" bottom="0" header="0" footer="0.78740157480314965"/>
  <pageSetup paperSize="9" fitToHeight="0"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R_LIST">
    <tabColor theme="9" tint="0.39997558519241921"/>
  </sheetPr>
  <dimension ref="A1"/>
  <sheetViews>
    <sheetView workbookViewId="0"/>
  </sheetViews>
  <sheetFormatPr defaultRowHeight="11.25" x14ac:dyDescent="0.15"/>
  <sheetData>
    <row r="1" spans="1:1" x14ac:dyDescent="0.15">
      <c r="A1" t="s">
        <v>891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04">
    <tabColor indexed="31"/>
  </sheetPr>
  <dimension ref="A1:I35"/>
  <sheetViews>
    <sheetView showGridLines="0" topLeftCell="C3" zoomScaleNormal="100" workbookViewId="0">
      <selection activeCell="F21" sqref="F21"/>
    </sheetView>
  </sheetViews>
  <sheetFormatPr defaultRowHeight="11.25" x14ac:dyDescent="0.15"/>
  <cols>
    <col min="1" max="2" width="15" style="196" hidden="1" customWidth="1"/>
    <col min="3" max="3" width="4.140625" style="196" customWidth="1"/>
    <col min="4" max="4" width="9.28515625" style="197" customWidth="1"/>
    <col min="5" max="5" width="47" style="196" customWidth="1"/>
    <col min="6" max="6" width="64.42578125" style="196" customWidth="1"/>
    <col min="7" max="7" width="27" style="196" customWidth="1"/>
    <col min="8" max="10" width="9.140625" style="196"/>
    <col min="11" max="11" width="29.140625" style="196" customWidth="1"/>
    <col min="12" max="12" width="25.5703125" style="196" customWidth="1"/>
    <col min="13" max="14" width="3.7109375" style="196" customWidth="1"/>
    <col min="15" max="16384" width="9.140625" style="196"/>
  </cols>
  <sheetData>
    <row r="1" spans="1:7" hidden="1" x14ac:dyDescent="0.15">
      <c r="A1" s="196" t="s">
        <v>525</v>
      </c>
    </row>
    <row r="2" spans="1:7" hidden="1" x14ac:dyDescent="0.15"/>
    <row r="4" spans="1:7" ht="14.25" x14ac:dyDescent="0.15">
      <c r="D4" s="395" t="s">
        <v>446</v>
      </c>
      <c r="E4" s="396"/>
      <c r="F4" s="396"/>
      <c r="G4" s="397"/>
    </row>
    <row r="5" spans="1:7" ht="17.25" customHeight="1" x14ac:dyDescent="0.15">
      <c r="D5" s="398" t="str">
        <f>IF(org=0,"Не определено",org)</f>
        <v>ООО "Тюмень Водоканал"</v>
      </c>
      <c r="E5" s="399"/>
      <c r="F5" s="399"/>
      <c r="G5" s="400"/>
    </row>
    <row r="6" spans="1:7" ht="12" customHeight="1" x14ac:dyDescent="0.15">
      <c r="D6" s="401"/>
      <c r="E6" s="401"/>
      <c r="F6" s="401"/>
      <c r="G6" s="401"/>
    </row>
    <row r="7" spans="1:7" ht="33.75" hidden="1" customHeight="1" x14ac:dyDescent="0.15">
      <c r="A7" s="198"/>
      <c r="B7" s="198"/>
      <c r="C7" s="198"/>
      <c r="D7" s="245"/>
      <c r="E7" s="402" t="s">
        <v>296</v>
      </c>
      <c r="F7" s="402"/>
    </row>
    <row r="8" spans="1:7" x14ac:dyDescent="0.15">
      <c r="A8" s="198"/>
      <c r="B8" s="198"/>
      <c r="C8" s="198"/>
      <c r="D8" s="403" t="s">
        <v>44</v>
      </c>
      <c r="E8" s="404" t="s">
        <v>297</v>
      </c>
      <c r="F8" s="404" t="s">
        <v>298</v>
      </c>
      <c r="G8" s="404" t="s">
        <v>274</v>
      </c>
    </row>
    <row r="9" spans="1:7" ht="9.75" customHeight="1" x14ac:dyDescent="0.15">
      <c r="A9" s="198"/>
      <c r="B9" s="198"/>
      <c r="C9" s="198"/>
      <c r="D9" s="403"/>
      <c r="E9" s="404"/>
      <c r="F9" s="404"/>
      <c r="G9" s="404"/>
    </row>
    <row r="10" spans="1:7" ht="11.25" customHeight="1" x14ac:dyDescent="0.15">
      <c r="A10" s="198"/>
      <c r="B10" s="198"/>
      <c r="C10" s="198"/>
      <c r="D10" s="246">
        <v>1</v>
      </c>
      <c r="E10" s="246">
        <v>2</v>
      </c>
      <c r="F10" s="246">
        <v>3</v>
      </c>
      <c r="G10" s="246">
        <v>4</v>
      </c>
    </row>
    <row r="11" spans="1:7" ht="23.1" hidden="1" customHeight="1" x14ac:dyDescent="0.15">
      <c r="A11" s="198"/>
      <c r="B11" s="198"/>
      <c r="C11" s="198"/>
      <c r="D11" s="240"/>
      <c r="E11" s="241"/>
      <c r="F11" s="241"/>
      <c r="G11" s="241"/>
    </row>
    <row r="12" spans="1:7" ht="23.1" customHeight="1" x14ac:dyDescent="0.15">
      <c r="A12" s="198"/>
      <c r="B12" s="198"/>
      <c r="C12" s="198"/>
      <c r="D12" s="244" t="s">
        <v>45</v>
      </c>
      <c r="E12" s="242" t="s">
        <v>525</v>
      </c>
      <c r="F12" s="319" t="s">
        <v>1228</v>
      </c>
      <c r="G12" s="330" t="s">
        <v>1227</v>
      </c>
    </row>
    <row r="13" spans="1:7" ht="23.1" customHeight="1" x14ac:dyDescent="0.15">
      <c r="A13" s="198"/>
      <c r="B13" s="198"/>
      <c r="C13" s="198"/>
      <c r="D13" s="244" t="s">
        <v>5</v>
      </c>
      <c r="E13" s="242" t="s">
        <v>389</v>
      </c>
      <c r="F13" s="256" t="str">
        <f>IF(ruk_fio="","",ruk_fio)</f>
        <v>Галиуллин Мугаммир Файзуллович</v>
      </c>
      <c r="G13" s="330" t="s">
        <v>1227</v>
      </c>
    </row>
    <row r="14" spans="1:7" ht="23.1" customHeight="1" x14ac:dyDescent="0.15">
      <c r="A14" s="198"/>
      <c r="B14" s="198"/>
      <c r="C14" s="198"/>
      <c r="D14" s="244" t="s">
        <v>6</v>
      </c>
      <c r="E14" s="242" t="s">
        <v>418</v>
      </c>
      <c r="F14" s="256" t="str">
        <f>IF(vdet="","",vdet)</f>
        <v>1057200947253</v>
      </c>
      <c r="G14" s="330" t="s">
        <v>1227</v>
      </c>
    </row>
    <row r="15" spans="1:7" ht="23.1" customHeight="1" x14ac:dyDescent="0.15">
      <c r="A15" s="198"/>
      <c r="B15" s="198"/>
      <c r="C15" s="198"/>
      <c r="D15" s="244" t="s">
        <v>7</v>
      </c>
      <c r="E15" s="242" t="s">
        <v>390</v>
      </c>
      <c r="F15" s="170" t="s">
        <v>1229</v>
      </c>
      <c r="G15" s="330" t="s">
        <v>1227</v>
      </c>
    </row>
    <row r="16" spans="1:7" ht="48.75" customHeight="1" x14ac:dyDescent="0.15">
      <c r="A16" s="198"/>
      <c r="B16" s="198"/>
      <c r="C16" s="198"/>
      <c r="D16" s="244" t="s">
        <v>21</v>
      </c>
      <c r="E16" s="242" t="s">
        <v>391</v>
      </c>
      <c r="F16" s="319" t="s">
        <v>1230</v>
      </c>
      <c r="G16" s="330" t="s">
        <v>1227</v>
      </c>
    </row>
    <row r="17" spans="1:9" ht="23.1" customHeight="1" x14ac:dyDescent="0.15">
      <c r="A17" s="198"/>
      <c r="B17" s="198"/>
      <c r="C17" s="198"/>
      <c r="D17" s="244" t="s">
        <v>22</v>
      </c>
      <c r="E17" s="242" t="s">
        <v>392</v>
      </c>
      <c r="F17" s="256" t="str">
        <f>IF(mail="","",mail)</f>
        <v>625007 г.Тюмень, ул.30 лет Победы, 31</v>
      </c>
      <c r="G17" s="330" t="s">
        <v>1227</v>
      </c>
    </row>
    <row r="18" spans="1:9" ht="22.5" x14ac:dyDescent="0.15">
      <c r="A18" s="198"/>
      <c r="B18" s="198"/>
      <c r="C18" s="198"/>
      <c r="D18" s="244" t="s">
        <v>133</v>
      </c>
      <c r="E18" s="242" t="s">
        <v>393</v>
      </c>
      <c r="F18" s="319" t="s">
        <v>1231</v>
      </c>
      <c r="G18" s="330" t="s">
        <v>1227</v>
      </c>
    </row>
    <row r="19" spans="1:9" ht="23.1" customHeight="1" x14ac:dyDescent="0.15">
      <c r="A19" s="198"/>
      <c r="B19" s="198"/>
      <c r="C19" s="198"/>
      <c r="D19" s="244" t="s">
        <v>134</v>
      </c>
      <c r="E19" s="242" t="s">
        <v>394</v>
      </c>
      <c r="F19" s="243" t="s">
        <v>1223</v>
      </c>
      <c r="G19" s="330" t="s">
        <v>1227</v>
      </c>
    </row>
    <row r="20" spans="1:9" ht="24.75" customHeight="1" x14ac:dyDescent="0.15">
      <c r="A20" s="198"/>
      <c r="B20" s="198"/>
      <c r="C20" s="198"/>
      <c r="D20" s="244" t="s">
        <v>161</v>
      </c>
      <c r="E20" s="242" t="s">
        <v>395</v>
      </c>
      <c r="F20" s="243" t="s">
        <v>1224</v>
      </c>
      <c r="G20" s="330" t="s">
        <v>1227</v>
      </c>
    </row>
    <row r="21" spans="1:9" ht="24" customHeight="1" x14ac:dyDescent="0.15">
      <c r="A21" s="198"/>
      <c r="B21" s="198"/>
      <c r="C21" s="198"/>
      <c r="D21" s="244" t="s">
        <v>162</v>
      </c>
      <c r="E21" s="242" t="s">
        <v>299</v>
      </c>
      <c r="F21" s="344" t="s">
        <v>1260</v>
      </c>
      <c r="G21" s="330" t="s">
        <v>1227</v>
      </c>
    </row>
    <row r="22" spans="1:9" ht="13.5" hidden="1" customHeight="1" x14ac:dyDescent="0.15">
      <c r="A22" s="198"/>
      <c r="B22" s="198"/>
      <c r="C22" s="198"/>
      <c r="D22" s="295"/>
      <c r="E22" s="296"/>
      <c r="F22" s="297"/>
      <c r="G22" s="298"/>
    </row>
    <row r="23" spans="1:9" ht="25.5" customHeight="1" x14ac:dyDescent="0.15">
      <c r="A23" s="405">
        <v>11</v>
      </c>
      <c r="B23" s="198"/>
      <c r="C23" s="406"/>
      <c r="D23" s="318">
        <f>A23</f>
        <v>11</v>
      </c>
      <c r="E23" s="242" t="s">
        <v>396</v>
      </c>
      <c r="F23" s="171" t="s">
        <v>1232</v>
      </c>
      <c r="G23" s="330" t="s">
        <v>1262</v>
      </c>
    </row>
    <row r="24" spans="1:9" ht="25.5" customHeight="1" x14ac:dyDescent="0.15">
      <c r="A24" s="405"/>
      <c r="B24" s="198"/>
      <c r="C24" s="406"/>
      <c r="D24" s="318" t="str">
        <f>A23&amp;".1"</f>
        <v>11.1</v>
      </c>
      <c r="E24" s="227" t="s">
        <v>397</v>
      </c>
      <c r="F24" s="171" t="s">
        <v>1232</v>
      </c>
      <c r="G24" s="330" t="s">
        <v>1262</v>
      </c>
    </row>
    <row r="25" spans="1:9" ht="25.5" customHeight="1" x14ac:dyDescent="0.15">
      <c r="A25" s="405"/>
      <c r="B25" s="198"/>
      <c r="C25" s="406"/>
      <c r="D25" s="318" t="str">
        <f>A23&amp;".2"</f>
        <v>11.2</v>
      </c>
      <c r="E25" s="227" t="s">
        <v>398</v>
      </c>
      <c r="F25" s="171" t="s">
        <v>1232</v>
      </c>
      <c r="G25" s="330" t="s">
        <v>1262</v>
      </c>
    </row>
    <row r="26" spans="1:9" ht="25.5" customHeight="1" x14ac:dyDescent="0.15">
      <c r="A26" s="405"/>
      <c r="B26" s="198"/>
      <c r="C26" s="406"/>
      <c r="D26" s="318" t="str">
        <f>A23&amp;".3"</f>
        <v>11.3</v>
      </c>
      <c r="E26" s="227" t="s">
        <v>399</v>
      </c>
      <c r="F26" s="171" t="s">
        <v>1233</v>
      </c>
      <c r="G26" s="330" t="s">
        <v>1227</v>
      </c>
    </row>
    <row r="27" spans="1:9" ht="12.75" customHeight="1" x14ac:dyDescent="0.15">
      <c r="A27" s="198"/>
      <c r="B27" s="198"/>
      <c r="C27" s="198"/>
      <c r="D27" s="299"/>
      <c r="E27" s="296" t="s">
        <v>495</v>
      </c>
      <c r="F27" s="300"/>
      <c r="G27" s="301"/>
    </row>
    <row r="28" spans="1:9" x14ac:dyDescent="0.15">
      <c r="A28" s="198"/>
      <c r="B28" s="198"/>
      <c r="C28" s="198"/>
    </row>
    <row r="29" spans="1:9" s="206" customFormat="1" ht="22.5" customHeight="1" x14ac:dyDescent="0.15">
      <c r="A29" s="278"/>
      <c r="B29" s="179"/>
      <c r="C29" s="407">
        <v>7</v>
      </c>
      <c r="D29" s="408" t="s">
        <v>503</v>
      </c>
      <c r="E29" s="408"/>
      <c r="F29" s="408"/>
      <c r="G29" s="408"/>
      <c r="H29" s="179"/>
      <c r="I29" s="179"/>
    </row>
    <row r="30" spans="1:9" s="206" customFormat="1" ht="21.75" customHeight="1" x14ac:dyDescent="0.15">
      <c r="A30" s="203"/>
      <c r="B30" s="203"/>
      <c r="C30" s="407"/>
      <c r="D30" s="408"/>
      <c r="E30" s="408"/>
      <c r="F30" s="408"/>
      <c r="G30" s="408"/>
    </row>
    <row r="31" spans="1:9" x14ac:dyDescent="0.15">
      <c r="D31" s="204"/>
      <c r="E31" s="205"/>
      <c r="F31" s="205"/>
      <c r="G31" s="205"/>
    </row>
    <row r="32" spans="1:9" ht="27" customHeight="1" x14ac:dyDescent="0.15">
      <c r="D32" s="207"/>
      <c r="E32" s="329" t="s">
        <v>1234</v>
      </c>
      <c r="F32" s="327"/>
      <c r="G32" s="327"/>
    </row>
    <row r="33" spans="4:7" x14ac:dyDescent="0.15">
      <c r="D33" s="204"/>
      <c r="E33" s="205"/>
      <c r="F33" s="205"/>
      <c r="G33" s="205"/>
    </row>
    <row r="34" spans="4:7" ht="39" customHeight="1" x14ac:dyDescent="0.15">
      <c r="D34" s="208"/>
      <c r="E34" s="328"/>
      <c r="F34" s="328"/>
      <c r="G34" s="328"/>
    </row>
    <row r="35" spans="4:7" ht="27" customHeight="1" x14ac:dyDescent="0.15">
      <c r="D35" s="208"/>
      <c r="E35" s="328"/>
      <c r="F35" s="328"/>
      <c r="G35" s="328"/>
    </row>
  </sheetData>
  <sheetProtection password="FA9C" sheet="1" objects="1" scenarios="1" formatColumns="0" formatRows="0"/>
  <mergeCells count="12">
    <mergeCell ref="A23:A26"/>
    <mergeCell ref="C23:C26"/>
    <mergeCell ref="C29:C30"/>
    <mergeCell ref="D29:G30"/>
    <mergeCell ref="D4:G4"/>
    <mergeCell ref="D5:G5"/>
    <mergeCell ref="D6:G6"/>
    <mergeCell ref="E7:F7"/>
    <mergeCell ref="D8:D9"/>
    <mergeCell ref="E8:E9"/>
    <mergeCell ref="F8:F9"/>
    <mergeCell ref="G8:G9"/>
  </mergeCells>
  <dataValidations count="3">
    <dataValidation allowBlank="1" showInputMessage="1" showErrorMessage="1" prompt="Выберите значение из календаря (иконка справа от выбранной ячейки), либо введите дату непосредственно в ячейку" sqref="F15"/>
    <dataValidation type="textLength" operator="lessThanOrEqual" allowBlank="1" showInputMessage="1" showErrorMessage="1" errorTitle="Ошибка" error="Допускается ввод не более 900 символов!" sqref="F12 F16 F18:F21 G12:G26">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23:F26">
      <formula1>"a"</formula1>
    </dataValidation>
  </dataValidations>
  <pageMargins left="0.7" right="0.7" top="0.75" bottom="0.75" header="0.3" footer="0.3"/>
  <pageSetup paperSize="9" orientation="portrait" horizontalDpi="4294967292"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2">
    <tabColor indexed="31"/>
    <pageSetUpPr fitToPage="1"/>
  </sheetPr>
  <dimension ref="A1:AR19"/>
  <sheetViews>
    <sheetView showGridLines="0" topLeftCell="C3" zoomScaleNormal="100" workbookViewId="0">
      <selection activeCell="W25" sqref="W25"/>
    </sheetView>
  </sheetViews>
  <sheetFormatPr defaultColWidth="10.5703125" defaultRowHeight="14.25" x14ac:dyDescent="0.15"/>
  <cols>
    <col min="1" max="1" width="9.140625" style="82" hidden="1" customWidth="1"/>
    <col min="2" max="2" width="9.140625" style="54" hidden="1" customWidth="1"/>
    <col min="3" max="3" width="4.140625" style="88" customWidth="1"/>
    <col min="4" max="4" width="6.28515625" style="54" hidden="1" customWidth="1"/>
    <col min="5" max="5" width="30.7109375" style="54" hidden="1" customWidth="1"/>
    <col min="6" max="6" width="10.42578125" style="54" hidden="1" customWidth="1"/>
    <col min="7" max="7" width="18.140625" style="54" hidden="1" customWidth="1"/>
    <col min="8" max="8" width="5.85546875" style="54" customWidth="1"/>
    <col min="9" max="9" width="5.5703125" style="54" customWidth="1"/>
    <col min="10" max="10" width="23.140625" style="54" hidden="1" customWidth="1"/>
    <col min="11" max="11" width="32.42578125" style="54" customWidth="1"/>
    <col min="12" max="13" width="19.28515625" style="54" customWidth="1"/>
    <col min="14" max="14" width="19.28515625" style="54" hidden="1" customWidth="1"/>
    <col min="15" max="15" width="15.28515625" style="54" hidden="1" customWidth="1"/>
    <col min="16" max="16" width="10.5703125" style="54" hidden="1" customWidth="1"/>
    <col min="17" max="17" width="16.5703125" style="54" hidden="1" customWidth="1"/>
    <col min="18" max="18" width="12.7109375" style="54" hidden="1" customWidth="1"/>
    <col min="19" max="19" width="13.5703125" style="54" hidden="1" customWidth="1"/>
    <col min="20" max="20" width="13.7109375" style="54" hidden="1" customWidth="1"/>
    <col min="21" max="21" width="15.42578125" style="54" hidden="1" customWidth="1"/>
    <col min="22" max="22" width="16.28515625" style="54" hidden="1" customWidth="1"/>
    <col min="23" max="23" width="32.28515625" style="54" customWidth="1"/>
    <col min="24" max="24" width="3.7109375" style="96" customWidth="1"/>
    <col min="25" max="27" width="10.5703125" style="54" hidden="1" customWidth="1"/>
    <col min="28" max="30" width="0" style="54" hidden="1" customWidth="1"/>
    <col min="31" max="16384" width="10.5703125" style="54"/>
  </cols>
  <sheetData>
    <row r="1" spans="1:24" ht="16.5" hidden="1" customHeight="1" x14ac:dyDescent="0.15"/>
    <row r="2" spans="1:24" ht="16.5" hidden="1" customHeight="1" x14ac:dyDescent="0.15"/>
    <row r="3" spans="1:24" ht="12.6" customHeight="1" x14ac:dyDescent="0.15">
      <c r="C3" s="86"/>
      <c r="D3" s="55"/>
      <c r="E3" s="55"/>
      <c r="F3" s="175"/>
      <c r="G3" s="56"/>
      <c r="H3" s="56"/>
      <c r="I3" s="56"/>
      <c r="J3" s="56"/>
      <c r="K3" s="56"/>
      <c r="L3" s="56"/>
      <c r="M3" s="56"/>
      <c r="N3" s="56"/>
      <c r="O3" s="56"/>
      <c r="P3" s="56"/>
      <c r="Q3" s="56"/>
      <c r="R3" s="56"/>
      <c r="S3" s="56"/>
      <c r="T3" s="56"/>
      <c r="U3" s="56"/>
      <c r="V3" s="56"/>
      <c r="W3" s="56"/>
    </row>
    <row r="4" spans="1:24" ht="27" customHeight="1" x14ac:dyDescent="0.15">
      <c r="C4" s="86"/>
      <c r="D4" s="381" t="s">
        <v>448</v>
      </c>
      <c r="E4" s="381"/>
      <c r="F4" s="381"/>
      <c r="G4" s="381"/>
      <c r="H4" s="381"/>
      <c r="I4" s="381"/>
      <c r="J4" s="381"/>
      <c r="K4" s="381"/>
      <c r="L4" s="155"/>
      <c r="M4" s="155"/>
      <c r="N4" s="155"/>
      <c r="O4" s="155"/>
      <c r="P4" s="155"/>
      <c r="Q4" s="155"/>
      <c r="R4" s="155"/>
      <c r="S4" s="155"/>
      <c r="T4" s="155"/>
      <c r="U4" s="155"/>
      <c r="V4" s="155"/>
      <c r="W4" s="155"/>
    </row>
    <row r="5" spans="1:24" ht="19.5" customHeight="1" x14ac:dyDescent="0.15">
      <c r="C5" s="86"/>
      <c r="D5" s="382" t="str">
        <f>IF(org=0,"Не определено",org)</f>
        <v>ООО "Тюмень Водоканал"</v>
      </c>
      <c r="E5" s="382"/>
      <c r="F5" s="382"/>
      <c r="G5" s="382"/>
      <c r="H5" s="382"/>
      <c r="I5" s="382"/>
      <c r="J5" s="382"/>
      <c r="K5" s="382"/>
      <c r="L5" s="156"/>
      <c r="M5" s="156"/>
      <c r="N5" s="156"/>
      <c r="O5" s="156"/>
      <c r="P5" s="156"/>
      <c r="Q5" s="156"/>
      <c r="R5" s="156"/>
      <c r="S5" s="156"/>
      <c r="T5" s="156"/>
      <c r="U5" s="156"/>
      <c r="V5" s="156"/>
      <c r="W5" s="156"/>
    </row>
    <row r="6" spans="1:24" ht="3" customHeight="1" x14ac:dyDescent="0.15">
      <c r="C6" s="86"/>
      <c r="D6" s="59"/>
      <c r="E6" s="59"/>
      <c r="F6" s="58"/>
      <c r="G6" s="58"/>
      <c r="H6" s="58"/>
      <c r="I6" s="58"/>
      <c r="J6" s="58"/>
      <c r="K6" s="58"/>
      <c r="L6" s="58"/>
      <c r="M6" s="58"/>
      <c r="N6" s="58"/>
      <c r="O6" s="58"/>
      <c r="P6" s="58"/>
      <c r="Q6" s="58"/>
      <c r="R6" s="58"/>
      <c r="S6" s="58"/>
      <c r="T6" s="58"/>
      <c r="U6" s="58"/>
      <c r="V6" s="58"/>
      <c r="W6" s="58"/>
    </row>
    <row r="7" spans="1:24" ht="14.25" customHeight="1" x14ac:dyDescent="0.15">
      <c r="C7" s="86"/>
      <c r="D7" s="418" t="s">
        <v>44</v>
      </c>
      <c r="E7" s="413" t="s">
        <v>158</v>
      </c>
      <c r="F7" s="266" t="s">
        <v>160</v>
      </c>
      <c r="G7" s="266" t="s">
        <v>160</v>
      </c>
      <c r="H7" s="422" t="s">
        <v>44</v>
      </c>
      <c r="I7" s="423"/>
      <c r="J7" s="413" t="s">
        <v>546</v>
      </c>
      <c r="K7" s="414" t="s">
        <v>547</v>
      </c>
      <c r="L7" s="421" t="s">
        <v>415</v>
      </c>
      <c r="M7" s="428"/>
      <c r="N7" s="429"/>
      <c r="O7" s="321"/>
      <c r="P7" s="321"/>
      <c r="Q7" s="321"/>
      <c r="R7" s="321"/>
      <c r="S7" s="321"/>
      <c r="T7" s="321"/>
      <c r="U7" s="321"/>
      <c r="V7" s="322"/>
      <c r="W7" s="414" t="s">
        <v>12</v>
      </c>
    </row>
    <row r="8" spans="1:24" ht="14.25" customHeight="1" x14ac:dyDescent="0.15">
      <c r="C8" s="86"/>
      <c r="D8" s="419"/>
      <c r="E8" s="421"/>
      <c r="F8" s="266"/>
      <c r="G8" s="266"/>
      <c r="H8" s="424"/>
      <c r="I8" s="425"/>
      <c r="J8" s="421"/>
      <c r="K8" s="414"/>
      <c r="L8" s="432" t="s">
        <v>548</v>
      </c>
      <c r="M8" s="413" t="s">
        <v>549</v>
      </c>
      <c r="N8" s="411"/>
      <c r="O8" s="321"/>
      <c r="P8" s="321"/>
      <c r="Q8" s="322"/>
      <c r="R8" s="421"/>
      <c r="S8" s="436"/>
      <c r="T8" s="413"/>
      <c r="U8" s="413"/>
      <c r="V8" s="413"/>
      <c r="W8" s="434"/>
    </row>
    <row r="9" spans="1:24" ht="48.75" customHeight="1" x14ac:dyDescent="0.15">
      <c r="C9" s="86"/>
      <c r="D9" s="420"/>
      <c r="E9" s="421"/>
      <c r="F9" s="266"/>
      <c r="G9" s="266"/>
      <c r="H9" s="426"/>
      <c r="I9" s="427"/>
      <c r="J9" s="421"/>
      <c r="K9" s="414"/>
      <c r="L9" s="433"/>
      <c r="M9" s="413"/>
      <c r="N9" s="412"/>
      <c r="O9" s="276"/>
      <c r="P9" s="277"/>
      <c r="Q9" s="265"/>
      <c r="R9" s="265"/>
      <c r="S9" s="275"/>
      <c r="T9" s="265"/>
      <c r="U9" s="265"/>
      <c r="V9" s="413"/>
      <c r="W9" s="434"/>
    </row>
    <row r="10" spans="1:24" ht="13.5" customHeight="1" x14ac:dyDescent="0.15">
      <c r="C10" s="86"/>
      <c r="D10" s="64" t="s">
        <v>45</v>
      </c>
      <c r="E10" s="64" t="s">
        <v>5</v>
      </c>
      <c r="F10" s="64"/>
      <c r="G10" s="64"/>
      <c r="H10" s="430" t="s">
        <v>6</v>
      </c>
      <c r="I10" s="430"/>
      <c r="J10" s="64" t="s">
        <v>7</v>
      </c>
      <c r="K10" s="64" t="s">
        <v>21</v>
      </c>
      <c r="L10" s="64" t="s">
        <v>22</v>
      </c>
      <c r="M10" s="64" t="s">
        <v>133</v>
      </c>
      <c r="N10" s="64"/>
      <c r="O10" s="64" t="s">
        <v>161</v>
      </c>
      <c r="P10" s="64" t="s">
        <v>162</v>
      </c>
      <c r="Q10" s="64" t="s">
        <v>163</v>
      </c>
      <c r="R10" s="64" t="s">
        <v>164</v>
      </c>
      <c r="S10" s="64" t="s">
        <v>165</v>
      </c>
      <c r="T10" s="64" t="s">
        <v>166</v>
      </c>
      <c r="U10" s="64" t="s">
        <v>167</v>
      </c>
      <c r="V10" s="64" t="s">
        <v>168</v>
      </c>
      <c r="W10" s="64" t="s">
        <v>134</v>
      </c>
    </row>
    <row r="11" spans="1:24" ht="15" hidden="1" customHeight="1" x14ac:dyDescent="0.15">
      <c r="A11" s="54"/>
      <c r="C11" s="86"/>
      <c r="D11" s="101"/>
      <c r="E11" s="102"/>
      <c r="F11" s="102"/>
      <c r="G11" s="102"/>
      <c r="H11" s="228"/>
      <c r="I11" s="228"/>
      <c r="J11" s="228"/>
      <c r="K11" s="228"/>
      <c r="L11" s="228"/>
      <c r="M11" s="228"/>
      <c r="N11" s="228"/>
      <c r="O11" s="228"/>
      <c r="P11" s="228"/>
      <c r="Q11" s="228"/>
      <c r="R11" s="228"/>
      <c r="S11" s="228"/>
      <c r="T11" s="228"/>
      <c r="U11" s="228"/>
      <c r="V11" s="228"/>
      <c r="W11" s="228"/>
    </row>
    <row r="12" spans="1:24" ht="67.5" x14ac:dyDescent="0.15">
      <c r="A12" s="54"/>
      <c r="C12" s="86"/>
      <c r="D12" s="383">
        <v>1</v>
      </c>
      <c r="E12" s="409"/>
      <c r="F12" s="435"/>
      <c r="G12" s="415"/>
      <c r="H12" s="235"/>
      <c r="I12" s="161" t="s">
        <v>45</v>
      </c>
      <c r="J12" s="334"/>
      <c r="K12" s="309" t="s">
        <v>1254</v>
      </c>
      <c r="L12" s="261">
        <v>1.556</v>
      </c>
      <c r="M12" s="262">
        <v>1</v>
      </c>
      <c r="N12" s="324"/>
      <c r="O12" s="324"/>
      <c r="P12" s="325"/>
      <c r="Q12" s="324"/>
      <c r="R12" s="323"/>
      <c r="S12" s="324"/>
      <c r="T12" s="323"/>
      <c r="U12" s="324"/>
      <c r="V12" s="323"/>
      <c r="W12" s="335" t="s">
        <v>1235</v>
      </c>
      <c r="X12" s="54"/>
    </row>
    <row r="13" spans="1:24" x14ac:dyDescent="0.15">
      <c r="A13" s="54"/>
      <c r="C13" s="86"/>
      <c r="D13" s="383"/>
      <c r="E13" s="410"/>
      <c r="F13" s="435"/>
      <c r="G13" s="416"/>
      <c r="H13" s="229"/>
      <c r="I13" s="234"/>
      <c r="J13" s="290"/>
      <c r="K13" s="290" t="s">
        <v>1221</v>
      </c>
      <c r="L13" s="290"/>
      <c r="M13" s="290"/>
      <c r="N13" s="290"/>
      <c r="O13" s="290"/>
      <c r="P13" s="290"/>
      <c r="Q13" s="290"/>
      <c r="R13" s="290"/>
      <c r="S13" s="290"/>
      <c r="T13" s="290"/>
      <c r="U13" s="290"/>
      <c r="V13" s="290"/>
      <c r="W13" s="291"/>
      <c r="X13" s="54"/>
    </row>
    <row r="14" spans="1:24" hidden="1" x14ac:dyDescent="0.15">
      <c r="A14" s="54"/>
      <c r="C14" s="86"/>
      <c r="D14" s="158"/>
      <c r="E14" s="145" t="s">
        <v>179</v>
      </c>
      <c r="F14" s="159"/>
      <c r="G14" s="159"/>
      <c r="H14" s="159"/>
      <c r="I14" s="159"/>
      <c r="J14" s="159"/>
      <c r="K14" s="159" t="s">
        <v>1251</v>
      </c>
      <c r="L14" s="159"/>
      <c r="M14" s="159"/>
      <c r="N14" s="159"/>
      <c r="O14" s="159"/>
      <c r="P14" s="159"/>
      <c r="Q14" s="159"/>
      <c r="R14" s="159"/>
      <c r="S14" s="159"/>
      <c r="T14" s="159"/>
      <c r="U14" s="159"/>
      <c r="V14" s="159"/>
      <c r="W14" s="160"/>
      <c r="X14" s="54"/>
    </row>
    <row r="15" spans="1:24" ht="3" customHeight="1" x14ac:dyDescent="0.15">
      <c r="A15" s="189"/>
      <c r="X15" s="54"/>
    </row>
    <row r="16" spans="1:24" x14ac:dyDescent="0.15">
      <c r="D16" s="394"/>
      <c r="E16" s="394"/>
      <c r="F16" s="394"/>
      <c r="G16" s="394"/>
      <c r="H16" s="394"/>
      <c r="I16" s="394"/>
      <c r="J16" s="394"/>
      <c r="K16" s="394"/>
      <c r="L16" s="394"/>
      <c r="M16" s="394"/>
      <c r="N16" s="394"/>
      <c r="O16" s="394"/>
      <c r="P16" s="394"/>
      <c r="Q16" s="394"/>
      <c r="R16" s="394"/>
      <c r="S16" s="394"/>
      <c r="T16" s="394"/>
      <c r="U16" s="394"/>
      <c r="V16" s="394"/>
      <c r="W16" s="394"/>
    </row>
    <row r="17" spans="1:44" ht="35.25" hidden="1" customHeight="1" x14ac:dyDescent="0.15">
      <c r="D17" s="431"/>
      <c r="E17" s="431"/>
      <c r="F17" s="431"/>
      <c r="G17" s="431"/>
      <c r="H17" s="431"/>
      <c r="I17" s="431"/>
      <c r="J17" s="431"/>
      <c r="K17" s="431"/>
      <c r="L17" s="431"/>
    </row>
    <row r="18" spans="1:44" ht="15.75" customHeight="1" x14ac:dyDescent="0.15">
      <c r="A18" s="189"/>
      <c r="C18" s="284">
        <v>8</v>
      </c>
      <c r="D18" s="380" t="s">
        <v>543</v>
      </c>
      <c r="E18" s="380"/>
      <c r="F18" s="380"/>
      <c r="G18" s="380"/>
      <c r="H18" s="380"/>
      <c r="I18" s="380"/>
      <c r="J18" s="380"/>
      <c r="K18" s="380"/>
      <c r="L18" s="380"/>
      <c r="M18" s="380"/>
      <c r="N18" s="289"/>
      <c r="O18" s="289"/>
      <c r="P18" s="289"/>
      <c r="Q18" s="289"/>
      <c r="R18" s="289"/>
      <c r="S18" s="289"/>
      <c r="T18" s="289"/>
      <c r="U18" s="289"/>
      <c r="V18" s="289"/>
      <c r="W18" s="289"/>
      <c r="X18" s="289"/>
      <c r="Y18" s="289"/>
      <c r="Z18" s="289"/>
      <c r="AA18" s="289"/>
      <c r="AB18" s="289"/>
      <c r="AC18" s="289"/>
      <c r="AD18" s="289"/>
      <c r="AE18" s="289"/>
      <c r="AF18" s="289"/>
      <c r="AG18" s="289"/>
      <c r="AH18" s="289"/>
      <c r="AI18" s="289"/>
      <c r="AR18" s="96"/>
    </row>
    <row r="19" spans="1:44" ht="53.25" customHeight="1" x14ac:dyDescent="0.15">
      <c r="A19" s="189"/>
      <c r="C19" s="284">
        <v>9</v>
      </c>
      <c r="D19" s="417" t="s">
        <v>544</v>
      </c>
      <c r="E19" s="417"/>
      <c r="F19" s="417"/>
      <c r="G19" s="417"/>
      <c r="H19" s="417"/>
      <c r="I19" s="417"/>
      <c r="J19" s="417"/>
      <c r="K19" s="417"/>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R19" s="96"/>
    </row>
  </sheetData>
  <sheetProtection password="FA9C" sheet="1" objects="1" scenarios="1" formatColumns="0" formatRows="0"/>
  <mergeCells count="24">
    <mergeCell ref="D17:L17"/>
    <mergeCell ref="L8:L9"/>
    <mergeCell ref="D16:W16"/>
    <mergeCell ref="W7:W9"/>
    <mergeCell ref="F12:F13"/>
    <mergeCell ref="T8:U8"/>
    <mergeCell ref="R8:S8"/>
    <mergeCell ref="V8:V9"/>
    <mergeCell ref="D4:K4"/>
    <mergeCell ref="D19:K19"/>
    <mergeCell ref="D7:D9"/>
    <mergeCell ref="E7:E9"/>
    <mergeCell ref="J7:J9"/>
    <mergeCell ref="D18:M18"/>
    <mergeCell ref="D12:D13"/>
    <mergeCell ref="H7:I9"/>
    <mergeCell ref="L7:N7"/>
    <mergeCell ref="H10:I10"/>
    <mergeCell ref="D5:K5"/>
    <mergeCell ref="E12:E13"/>
    <mergeCell ref="N8:N9"/>
    <mergeCell ref="M8:M9"/>
    <mergeCell ref="K7:K9"/>
    <mergeCell ref="G12:G13"/>
  </mergeCells>
  <dataValidations count="6">
    <dataValidation type="decimal" allowBlank="1" showErrorMessage="1" errorTitle="Ошибка" error="Допускается ввод только неотрицательных чисел!" sqref="E11:W11 S12 Q12 L12 N12:O12 U12 F12:F13">
      <formula1>0</formula1>
      <formula2>9.99999999999999E+23</formula2>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K12"/>
    <dataValidation type="list" allowBlank="1" showInputMessage="1" showErrorMessage="1" errorTitle="Ошибка" error="Выберите значение из списка" prompt="Выберите значение из списка" sqref="P12">
      <formula1>list_ed</formula1>
    </dataValidation>
    <dataValidation type="whole" allowBlank="1" showErrorMessage="1" errorTitle="Ошибка" error="Допускается ввод только неотрицательных целых чисел!" sqref="T12 R12 M12 V12 G12:G13">
      <formula1>0</formula1>
      <formula2>9.99999999999999E+23</formula2>
    </dataValidation>
    <dataValidation type="textLength" operator="lessThanOrEqual" allowBlank="1" showInputMessage="1" showErrorMessage="1" errorTitle="Ошибка" error="Допускается ввод не более 900 символов!" sqref="W12 J12">
      <formula1>900</formula1>
    </dataValidation>
    <dataValidation type="list" showInputMessage="1" showErrorMessage="1" errorTitle="Ошибка" error="Выберите значение из списка" prompt="Выберите значение из списка" sqref="E12:E13">
      <formula1>mr_list</formula1>
    </dataValidation>
  </dataValidations>
  <printOptions horizontalCentered="1" verticalCentered="1"/>
  <pageMargins left="0" right="0" top="0" bottom="0" header="0" footer="0.78740157480314965"/>
  <pageSetup paperSize="9" fitToHeight="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
    <tabColor theme="4" tint="-0.499984740745262"/>
  </sheetPr>
  <dimension ref="A2:G25"/>
  <sheetViews>
    <sheetView showGridLines="0" topLeftCell="C1" workbookViewId="0"/>
  </sheetViews>
  <sheetFormatPr defaultRowHeight="11.25" x14ac:dyDescent="0.15"/>
  <cols>
    <col min="1" max="2" width="9.140625" style="74" hidden="1" customWidth="1"/>
    <col min="3" max="3" width="2.85546875" style="74" customWidth="1"/>
    <col min="4" max="4" width="8.140625" style="74" hidden="1" customWidth="1"/>
    <col min="5" max="5" width="47.140625" style="74" customWidth="1"/>
    <col min="6" max="6" width="43.28515625" style="74" customWidth="1"/>
    <col min="7" max="7" width="29.7109375" style="74" hidden="1" customWidth="1"/>
    <col min="8" max="16384" width="9.140625" style="74"/>
  </cols>
  <sheetData>
    <row r="2" spans="4:7" x14ac:dyDescent="0.15">
      <c r="G2" s="310"/>
    </row>
    <row r="3" spans="4:7" x14ac:dyDescent="0.15">
      <c r="G3" s="310"/>
    </row>
    <row r="4" spans="4:7" x14ac:dyDescent="0.15">
      <c r="F4" s="326" t="s">
        <v>536</v>
      </c>
    </row>
    <row r="5" spans="4:7" x14ac:dyDescent="0.15">
      <c r="F5" s="326" t="s">
        <v>526</v>
      </c>
    </row>
    <row r="6" spans="4:7" x14ac:dyDescent="0.15">
      <c r="F6" s="326" t="s">
        <v>527</v>
      </c>
    </row>
    <row r="7" spans="4:7" x14ac:dyDescent="0.15">
      <c r="G7" s="310"/>
    </row>
    <row r="8" spans="4:7" x14ac:dyDescent="0.15">
      <c r="D8" s="439" t="s">
        <v>480</v>
      </c>
      <c r="E8" s="439"/>
      <c r="F8" s="439"/>
      <c r="G8" s="439"/>
    </row>
    <row r="9" spans="4:7" x14ac:dyDescent="0.15">
      <c r="D9" s="439" t="str">
        <f>org</f>
        <v>ООО "Тюмень Водоканал"</v>
      </c>
      <c r="E9" s="439"/>
      <c r="F9" s="439"/>
      <c r="G9" s="439"/>
    </row>
    <row r="10" spans="4:7" x14ac:dyDescent="0.15">
      <c r="D10" s="437" t="str">
        <f>IF('Общая информация (показатели)'!J12="","",'Общая информация (показатели)'!J12)</f>
        <v/>
      </c>
      <c r="E10" s="438"/>
      <c r="F10" s="438"/>
    </row>
    <row r="11" spans="4:7" x14ac:dyDescent="0.15">
      <c r="D11" s="338"/>
      <c r="E11" s="302" t="s">
        <v>449</v>
      </c>
      <c r="F11" s="311" t="s">
        <v>298</v>
      </c>
      <c r="G11" s="339"/>
    </row>
    <row r="12" spans="4:7" ht="22.5" x14ac:dyDescent="0.15">
      <c r="D12" s="338"/>
      <c r="E12" s="315" t="s">
        <v>525</v>
      </c>
      <c r="F12" s="304" t="str">
        <f>IF(org_full="","",org_full)</f>
        <v>Общество с ограниченной ответственностью "Тюмень Водоканал"</v>
      </c>
      <c r="G12" s="340"/>
    </row>
    <row r="13" spans="4:7" ht="22.5" x14ac:dyDescent="0.15">
      <c r="D13" s="338"/>
      <c r="E13" s="315" t="s">
        <v>450</v>
      </c>
      <c r="F13" s="304" t="str">
        <f>IF(org_dir="","",org_dir)</f>
        <v>Галиуллин Мугаммир Файзуллович</v>
      </c>
      <c r="G13" s="340"/>
    </row>
    <row r="14" spans="4:7" ht="56.25" x14ac:dyDescent="0.15">
      <c r="D14" s="338"/>
      <c r="E14" s="315" t="s">
        <v>1248</v>
      </c>
      <c r="F14" s="304" t="str">
        <f>IF(ogrn="","",ogrn &amp; ", ") &amp; IF(data_org="","",data_org &amp; ", ") &amp; IF('Общая информация'!$F$16="","",'Общая информация'!$F$16)</f>
        <v>1057200947253, 09.12.2005, ИФНС по г. Тюмени №3</v>
      </c>
      <c r="G14" s="340"/>
    </row>
    <row r="15" spans="4:7" ht="11.25" hidden="1" customHeight="1" x14ac:dyDescent="0.15">
      <c r="D15" s="338"/>
      <c r="E15" s="315"/>
      <c r="F15" s="304"/>
      <c r="G15" s="340"/>
    </row>
    <row r="16" spans="4:7" ht="11.25" hidden="1" customHeight="1" x14ac:dyDescent="0.15">
      <c r="D16" s="338"/>
      <c r="E16" s="315"/>
      <c r="F16" s="304"/>
      <c r="G16" s="340"/>
    </row>
    <row r="17" spans="1:7" x14ac:dyDescent="0.15">
      <c r="D17" s="338"/>
      <c r="E17" s="315" t="s">
        <v>452</v>
      </c>
      <c r="F17" s="304" t="str">
        <f>IF(mail_post="","",mail_post)</f>
        <v>625007 г.Тюмень, ул.30 лет Победы, 31</v>
      </c>
      <c r="G17" s="340"/>
    </row>
    <row r="18" spans="1:7" ht="22.5" x14ac:dyDescent="0.15">
      <c r="D18" s="338"/>
      <c r="E18" s="315" t="s">
        <v>393</v>
      </c>
      <c r="F18" s="304" t="str">
        <f>IF('Общая информация'!$F$18="","",'Общая информация'!$F$18)</f>
        <v>625007 г.Тюмень, ул.30 лет Победы, 31</v>
      </c>
      <c r="G18" s="340"/>
    </row>
    <row r="19" spans="1:7" x14ac:dyDescent="0.15">
      <c r="D19" s="338"/>
      <c r="E19" s="315" t="s">
        <v>483</v>
      </c>
      <c r="F19" s="304" t="str">
        <f>IF(tel="","",tel)</f>
        <v>8 (3452) 54-09-22</v>
      </c>
      <c r="G19" s="340"/>
    </row>
    <row r="20" spans="1:7" ht="22.5" x14ac:dyDescent="0.15">
      <c r="D20" s="338"/>
      <c r="E20" s="315" t="s">
        <v>528</v>
      </c>
      <c r="F20" s="304" t="str">
        <f>IF(url="","",url)</f>
        <v>www.vodokanal.info</v>
      </c>
      <c r="G20" s="340"/>
    </row>
    <row r="21" spans="1:7" x14ac:dyDescent="0.15">
      <c r="D21" s="338"/>
      <c r="E21" s="315" t="s">
        <v>299</v>
      </c>
      <c r="F21" s="304" t="str">
        <f>IF(email="","",email)</f>
        <v>Office_tmn@rosvodokanal.ru</v>
      </c>
      <c r="G21" s="340"/>
    </row>
    <row r="22" spans="1:7" ht="45" x14ac:dyDescent="0.15">
      <c r="D22" s="338"/>
      <c r="E22" s="315" t="s">
        <v>529</v>
      </c>
      <c r="F22" s="304" t="str">
        <f>rez_rab</f>
        <v xml:space="preserve"> c 08:00 до 17:00; абонентские отделы: c 08:00 до 17:00; сбытовые подразделения: c 08:00 до 17:00; диспетчерские службы: c 00:00 до 23:59 (-).</v>
      </c>
      <c r="G22" s="340"/>
    </row>
    <row r="23" spans="1:7" ht="45" x14ac:dyDescent="0.15">
      <c r="A23" s="74" t="s">
        <v>509</v>
      </c>
      <c r="D23" s="338"/>
      <c r="E23" s="315" t="s">
        <v>1249</v>
      </c>
      <c r="F23" s="308" t="str">
        <f>'Общая информация (показатели)'!K12</f>
        <v>Горячее водоснабжение, в том числе приготовление воды на нужды горячего водоснабжения; Горячее водоснабжение, в том числе транспортировка горячей воды</v>
      </c>
      <c r="G23" s="341"/>
    </row>
    <row r="24" spans="1:7" ht="22.5" x14ac:dyDescent="0.15">
      <c r="A24" s="74" t="s">
        <v>510</v>
      </c>
      <c r="D24" s="338"/>
      <c r="E24" s="315" t="s">
        <v>1250</v>
      </c>
      <c r="F24" s="306">
        <f>'Общая информация (показатели)'!L12</f>
        <v>1.556</v>
      </c>
      <c r="G24" s="342"/>
    </row>
    <row r="25" spans="1:7" x14ac:dyDescent="0.15">
      <c r="A25" s="74" t="s">
        <v>511</v>
      </c>
      <c r="D25" s="338"/>
      <c r="E25" s="315" t="s">
        <v>549</v>
      </c>
      <c r="F25" s="307">
        <f>'Общая информация (показатели)'!M12</f>
        <v>1</v>
      </c>
      <c r="G25" s="342"/>
    </row>
  </sheetData>
  <sheetProtection password="FA9C" sheet="1" objects="1" scenarios="1" formatColumns="0" formatRows="0"/>
  <mergeCells count="3">
    <mergeCell ref="D10:F10"/>
    <mergeCell ref="D8:G8"/>
    <mergeCell ref="D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181</vt:i4>
      </vt:variant>
    </vt:vector>
  </HeadingPairs>
  <TitlesOfParts>
    <vt:vector size="191" baseType="lpstr">
      <vt:lpstr>Инструкция</vt:lpstr>
      <vt:lpstr>Титульный</vt:lpstr>
      <vt:lpstr>Список МО</vt:lpstr>
      <vt:lpstr>Общая информация</vt:lpstr>
      <vt:lpstr>Общая информация (показатели)</vt:lpstr>
      <vt:lpstr>Форма 1.1</vt:lpstr>
      <vt:lpstr>Уведомление</vt:lpstr>
      <vt:lpstr>Сведения об изменении</vt:lpstr>
      <vt:lpstr>Комментарии</vt:lpstr>
      <vt:lpstr>Проверка</vt:lpstr>
      <vt:lpstr>add_List01_1</vt:lpstr>
      <vt:lpstr>add_sys</vt:lpstr>
      <vt:lpstr>add_ved</vt:lpstr>
      <vt:lpstr>checkCell_1</vt:lpstr>
      <vt:lpstr>checkCell_2</vt:lpstr>
      <vt:lpstr>checkCell_3</vt:lpstr>
      <vt:lpstr>checkCell_4</vt:lpstr>
      <vt:lpstr>checkCell_5</vt:lpstr>
      <vt:lpstr>chkGetUpdatesValue</vt:lpstr>
      <vt:lpstr>chkNoUpdatesValue</vt:lpstr>
      <vt:lpstr>clear_range</vt:lpstr>
      <vt:lpstr>code</vt:lpstr>
      <vt:lpstr>data_org</vt:lpstr>
      <vt:lpstr>data_type</vt:lpstr>
      <vt:lpstr>Date_of_publication_ref</vt:lpstr>
      <vt:lpstr>diff_type</vt:lpstr>
      <vt:lpstr>differentially_TS_flag</vt:lpstr>
      <vt:lpstr>DocProp_TemplateCode</vt:lpstr>
      <vt:lpstr>DocProp_Version</vt:lpstr>
      <vt:lpstr>email</vt:lpstr>
      <vt:lpstr>et_Comm</vt:lpstr>
      <vt:lpstr>et_first_sys</vt:lpstr>
      <vt:lpstr>et_List00</vt:lpstr>
      <vt:lpstr>et_list01</vt:lpstr>
      <vt:lpstr>et_List01_1</vt:lpstr>
      <vt:lpstr>et_List01_2</vt:lpstr>
      <vt:lpstr>et_List02_2</vt:lpstr>
      <vt:lpstr>et_List02_3</vt:lpstr>
      <vt:lpstr>et_List03</vt:lpstr>
      <vt:lpstr>et_List04_0</vt:lpstr>
      <vt:lpstr>et_List04_1</vt:lpstr>
      <vt:lpstr>et_List04_2</vt:lpstr>
      <vt:lpstr>et_List04_3</vt:lpstr>
      <vt:lpstr>et_List04_4</vt:lpstr>
      <vt:lpstr>et_List05</vt:lpstr>
      <vt:lpstr>et_List06</vt:lpstr>
      <vt:lpstr>et_List07</vt:lpstr>
      <vt:lpstr>fil</vt:lpstr>
      <vt:lpstr>fil_flag</vt:lpstr>
      <vt:lpstr>first_mr</vt:lpstr>
      <vt:lpstr>first_sys</vt:lpstr>
      <vt:lpstr>FirstLine</vt:lpstr>
      <vt:lpstr>flag_publication</vt:lpstr>
      <vt:lpstr>form_date</vt:lpstr>
      <vt:lpstr>form_type</vt:lpstr>
      <vt:lpstr>form_up_date</vt:lpstr>
      <vt:lpstr>god</vt:lpstr>
      <vt:lpstr>hmao_spec_1</vt:lpstr>
      <vt:lpstr>hmao_spec_2</vt:lpstr>
      <vt:lpstr>id_rate</vt:lpstr>
      <vt:lpstr>inet_date</vt:lpstr>
      <vt:lpstr>inet_mo</vt:lpstr>
      <vt:lpstr>inet_range</vt:lpstr>
      <vt:lpstr>Info_FilFlag</vt:lpstr>
      <vt:lpstr>Info_ForSKIInListMO</vt:lpstr>
      <vt:lpstr>Info_PeriodInTitle</vt:lpstr>
      <vt:lpstr>Info_PublicationWeb</vt:lpstr>
      <vt:lpstr>Info_TitleGroupRates</vt:lpstr>
      <vt:lpstr>Info_TitleIdRate</vt:lpstr>
      <vt:lpstr>Info_TitleIdRateNote</vt:lpstr>
      <vt:lpstr>Info_TitleKindPublication</vt:lpstr>
      <vt:lpstr>Info_TitlePublication</vt:lpstr>
      <vt:lpstr>inn</vt:lpstr>
      <vt:lpstr>Instr_1</vt:lpstr>
      <vt:lpstr>Instr_2</vt:lpstr>
      <vt:lpstr>Instr_3</vt:lpstr>
      <vt:lpstr>Instr_4</vt:lpstr>
      <vt:lpstr>Instr_5</vt:lpstr>
      <vt:lpstr>Instr_6</vt:lpstr>
      <vt:lpstr>Instr_7</vt:lpstr>
      <vt:lpstr>Instr_8</vt:lpstr>
      <vt:lpstr>ipr_pub</vt:lpstr>
      <vt:lpstr>kaluga_spec_0</vt:lpstr>
      <vt:lpstr>kaluga_spec_1</vt:lpstr>
      <vt:lpstr>kind_group_rates</vt:lpstr>
      <vt:lpstr>kind_of_activity</vt:lpstr>
      <vt:lpstr>kind_of_activity_WARM</vt:lpstr>
      <vt:lpstr>kind_of_NDS</vt:lpstr>
      <vt:lpstr>kind_of_publication</vt:lpstr>
      <vt:lpstr>kind_of_unit</vt:lpstr>
      <vt:lpstr>kpp</vt:lpstr>
      <vt:lpstr>LastUpdateDate_MO</vt:lpstr>
      <vt:lpstr>link_1</vt:lpstr>
      <vt:lpstr>link_2</vt:lpstr>
      <vt:lpstr>list_ed</vt:lpstr>
      <vt:lpstr>list_email</vt:lpstr>
      <vt:lpstr>List_H</vt:lpstr>
      <vt:lpstr>List_M</vt:lpstr>
      <vt:lpstr>REESTR_VED!LIST_MR_MO_OKTMO</vt:lpstr>
      <vt:lpstr>LIST_MR_MO_OKTMO</vt:lpstr>
      <vt:lpstr>list_of_tariff</vt:lpstr>
      <vt:lpstr>list_url</vt:lpstr>
      <vt:lpstr>List01_mrid_col</vt:lpstr>
      <vt:lpstr>List02_sysid_col</vt:lpstr>
      <vt:lpstr>logical</vt:lpstr>
      <vt:lpstr>mail</vt:lpstr>
      <vt:lpstr>mail_legal</vt:lpstr>
      <vt:lpstr>mail_post</vt:lpstr>
      <vt:lpstr>mo_inet</vt:lpstr>
      <vt:lpstr>mo_List01</vt:lpstr>
      <vt:lpstr>mo_List02</vt:lpstr>
      <vt:lpstr>MONTH</vt:lpstr>
      <vt:lpstr>MR_23</vt:lpstr>
      <vt:lpstr>mr_id</vt:lpstr>
      <vt:lpstr>mr_list</vt:lpstr>
      <vt:lpstr>mr_List01</vt:lpstr>
      <vt:lpstr>nalog</vt:lpstr>
      <vt:lpstr>nameSource_strPublication_1</vt:lpstr>
      <vt:lpstr>ogrn</vt:lpstr>
      <vt:lpstr>org</vt:lpstr>
      <vt:lpstr>Org_Address</vt:lpstr>
      <vt:lpstr>Org_buhg</vt:lpstr>
      <vt:lpstr>org_dir</vt:lpstr>
      <vt:lpstr>org_full</vt:lpstr>
      <vt:lpstr>Org_main</vt:lpstr>
      <vt:lpstr>Org_otv_lico</vt:lpstr>
      <vt:lpstr>pDel_Comm</vt:lpstr>
      <vt:lpstr>pDel_List01_1</vt:lpstr>
      <vt:lpstr>pDel_List01_2</vt:lpstr>
      <vt:lpstr>pDel_List01_3</vt:lpstr>
      <vt:lpstr>pDel_List02_1</vt:lpstr>
      <vt:lpstr>pDel_List02_3</vt:lpstr>
      <vt:lpstr>pDel_List03</vt:lpstr>
      <vt:lpstr>pDel_List05</vt:lpstr>
      <vt:lpstr>pIns_Comm</vt:lpstr>
      <vt:lpstr>pIns_List01_1</vt:lpstr>
      <vt:lpstr>pIns_List01_start</vt:lpstr>
      <vt:lpstr>pIns_List02_0</vt:lpstr>
      <vt:lpstr>pIns_List02_1</vt:lpstr>
      <vt:lpstr>pIns_List04</vt:lpstr>
      <vt:lpstr>pIns_List05</vt:lpstr>
      <vt:lpstr>pInsList06</vt:lpstr>
      <vt:lpstr>pInsList07</vt:lpstr>
      <vt:lpstr>post_data</vt:lpstr>
      <vt:lpstr>post_nomer</vt:lpstr>
      <vt:lpstr>post_noner</vt:lpstr>
      <vt:lpstr>post_range</vt:lpstr>
      <vt:lpstr>ppL0</vt:lpstr>
      <vt:lpstr>ppL1</vt:lpstr>
      <vt:lpstr>ppL10</vt:lpstr>
      <vt:lpstr>ppL11</vt:lpstr>
      <vt:lpstr>ppL12</vt:lpstr>
      <vt:lpstr>ppL2</vt:lpstr>
      <vt:lpstr>ppL3</vt:lpstr>
      <vt:lpstr>ppL4</vt:lpstr>
      <vt:lpstr>ppL5</vt:lpstr>
      <vt:lpstr>ppL6</vt:lpstr>
      <vt:lpstr>ppL7</vt:lpstr>
      <vt:lpstr>ppL8</vt:lpstr>
      <vt:lpstr>ppL9</vt:lpstr>
      <vt:lpstr>prd2_q</vt:lpstr>
      <vt:lpstr>prim</vt:lpstr>
      <vt:lpstr>prim_dynamic</vt:lpstr>
      <vt:lpstr>QUARTER</vt:lpstr>
      <vt:lpstr>REESTR_ORG_RANGE</vt:lpstr>
      <vt:lpstr>REESTR_VED_RANGE</vt:lpstr>
      <vt:lpstr>REGION</vt:lpstr>
      <vt:lpstr>region_name</vt:lpstr>
      <vt:lpstr>rejim_row</vt:lpstr>
      <vt:lpstr>rez_rab</vt:lpstr>
      <vt:lpstr>rez_rab_first</vt:lpstr>
      <vt:lpstr>rez_rab_list</vt:lpstr>
      <vt:lpstr>ruk_dolz</vt:lpstr>
      <vt:lpstr>ruk_fio</vt:lpstr>
      <vt:lpstr>SKI_number</vt:lpstr>
      <vt:lpstr>strPublication</vt:lpstr>
      <vt:lpstr>sys_id</vt:lpstr>
      <vt:lpstr>TECH_ORG_ID</vt:lpstr>
      <vt:lpstr>tel</vt:lpstr>
      <vt:lpstr>TSphere</vt:lpstr>
      <vt:lpstr>TSphere_full</vt:lpstr>
      <vt:lpstr>TSphere_trans</vt:lpstr>
      <vt:lpstr>unit</vt:lpstr>
      <vt:lpstr>UpdStatus</vt:lpstr>
      <vt:lpstr>url</vt:lpstr>
      <vt:lpstr>vdet</vt:lpstr>
      <vt:lpstr>ved_col</vt:lpstr>
      <vt:lpstr>version</vt:lpstr>
      <vt:lpstr>Website_address_internet</vt:lpstr>
      <vt:lpstr>ws_url</vt:lpstr>
      <vt:lpstr>year_list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Общая информация о регулируемой организации (ГВС)</dc:title>
  <dc:subject>Общая информация о регулируемой организации (ГВС)</dc:subject>
  <dc:creator>Infernus</dc:creator>
  <cp:lastModifiedBy>Савина Елена Сергеевна</cp:lastModifiedBy>
  <dcterms:created xsi:type="dcterms:W3CDTF">2014-08-18T08:57:48Z</dcterms:created>
  <dcterms:modified xsi:type="dcterms:W3CDTF">2021-07-16T09:20:26Z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rrentVersion">
    <vt:lpwstr>1.0.1</vt:lpwstr>
  </property>
  <property fmtid="{D5CDD505-2E9C-101B-9397-08002B2CF9AE}" pid="3" name="TemplateOperationMode">
    <vt:i4>3</vt:i4>
  </property>
  <property fmtid="{D5CDD505-2E9C-101B-9397-08002B2CF9AE}" pid="4" name="Version">
    <vt:lpwstr>JKH.OPEN.INFO.ORG.GVS.6</vt:lpwstr>
  </property>
  <property fmtid="{D5CDD505-2E9C-101B-9397-08002B2CF9AE}" pid="5" name="keywords">
    <vt:lpwstr/>
  </property>
  <property fmtid="{D5CDD505-2E9C-101B-9397-08002B2CF9AE}" pid="6" name="Periodicity">
    <vt:lpwstr>REGU</vt:lpwstr>
  </property>
  <property fmtid="{D5CDD505-2E9C-101B-9397-08002B2CF9AE}" pid="7" name="TypePlanning">
    <vt:lpwstr>PNFT</vt:lpwstr>
  </property>
  <property fmtid="{D5CDD505-2E9C-101B-9397-08002B2CF9AE}" pid="8" name="EditTemplate">
    <vt:bool>true</vt:bool>
  </property>
  <property fmtid="{D5CDD505-2E9C-101B-9397-08002B2CF9AE}" pid="9" name="Status">
    <vt:lpwstr>2</vt:lpwstr>
  </property>
</Properties>
</file>