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14" i="534"/>
  <c r="F99" i="471"/>
  <c r="F13" i="534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02" i="471"/>
  <c r="F78" i="471"/>
  <c r="B3" i="525"/>
  <c r="B2" i="525"/>
  <c r="F4" i="437"/>
  <c r="F17" i="541"/>
  <c r="F14" i="541"/>
  <c r="F14" i="542"/>
  <c r="F75" i="471"/>
  <c r="F13" i="541"/>
  <c r="F74" i="471"/>
  <c r="F98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<sst xmlns="http://schemas.openxmlformats.org/spreadsheetml/2006/main" count="2339" uniqueCount="1442">
  <si>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</si>
  <si>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</si>
  <si>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</si>
  <si>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</si>
  <si>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</si>
  <si>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</si>
  <si>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</si>
  <si>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</si>
  <si>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</si>
  <si>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</si>
  <si>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</si>
  <si>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</si>
  <si>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</si>
  <si>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</si>
  <si>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</si>
  <si>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</si>
  <si>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</si>
  <si>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</si>
  <si>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</si>
  <si>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</si>
  <si>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</si>
  <si>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</si>
  <si>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</si>
  <si>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</si>
  <si>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</si>
  <si>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</si>
  <si>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</si>
  <si>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</si>
  <si>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</si>
  <si>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</si>
  <si>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</si>
  <si>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</si>
  <si>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</si>
  <si>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</si>
  <si>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</si>
  <si>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</si>
  <si>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</si>
  <si>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</si>
  <si>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</si>
  <si>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</si>
  <si>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</si>
  <si>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</si>
  <si>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</si>
  <si>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</si>
  <si>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</si>
  <si>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</si>
  <si>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</si>
  <si>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</si>
  <si>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</si>
  <si>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</si>
  <si>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</si>
  <si>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</si>
  <si>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</si>
  <si>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</si>
  <si>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</si>
  <si>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</si>
  <si>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</si>
  <si>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</si>
  <si>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</si>
  <si>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</si>
  <si>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</si>
  <si>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</si>
  <si>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</si>
  <si>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</si>
  <si>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</si>
  <si>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</si>
  <si>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</si>
  <si>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</si>
  <si>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</si>
  <si>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</si>
  <si>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</si>
  <si>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</si>
  <si>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</si>
  <si>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</si>
  <si>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</si>
  <si>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</si>
  <si>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</si>
  <si>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</si>
  <si>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</si>
  <si>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</si>
  <si>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</si>
  <si>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</si>
  <si>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</si>
  <si>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</si>
  <si>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</si>
  <si>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</si>
  <si>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</si>
  <si>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</si>
  <si>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</si>
  <si>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</si>
  <si>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</si>
  <si>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</si>
  <si>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</si>
  <si>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</si>
  <si>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</si>
  <si>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</si>
  <si>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</si>
  <si>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</si>
  <si>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</si>
  <si>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</si>
  <si>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</si>
  <si>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</si>
  <si>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</si>
  <si>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</si>
  <si>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</si>
  <si>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</si>
  <si>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</si>
  <si>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</si>
  <si>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</si>
  <si>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</si>
  <si>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</si>
  <si>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</si>
  <si>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</si>
  <si>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</si>
  <si>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</si>
  <si>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</si>
  <si>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</si>
  <si>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</si>
  <si>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</si>
  <si>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</si>
  <si>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</si>
  <si>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</si>
  <si>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</si>
  <si>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</si>
  <si>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</si>
  <si>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</si>
  <si>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</si>
  <si>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</si>
  <si>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</si>
  <si>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</si>
  <si>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</si>
  <si>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</si>
  <si>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</si>
  <si>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</si>
  <si>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</si>
  <si>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</si>
  <si>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</si>
  <si>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</si>
  <si>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</si>
  <si>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</si>
  <si>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</si>
  <si>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</si>
  <si>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</si>
  <si>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</si>
  <si>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</si>
  <si>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</si>
  <si>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</si>
  <si>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</si>
  <si>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</si>
  <si>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</si>
  <si>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</si>
  <si>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</si>
  <si>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</si>
  <si>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</si>
  <si>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</si>
  <si>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</si>
  <si>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</si>
  <si>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</si>
  <si>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</si>
  <si>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</si>
  <si>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</si>
  <si>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</si>
  <si>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</si>
  <si>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</si>
  <si>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</si>
  <si>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</si>
  <si>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</si>
  <si>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</si>
  <si>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</si>
  <si>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</si>
  <si>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</si>
  <si>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</si>
  <si>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</si>
  <si>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</si>
  <si>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</si>
  <si>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</si>
  <si>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</si>
  <si>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</si>
  <si>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</si>
  <si>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</si>
  <si>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</si>
  <si>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</si>
  <si>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</si>
  <si>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</si>
  <si>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</si>
  <si>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</si>
  <si>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</si>
  <si>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</si>
  <si>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</si>
  <si>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</si>
  <si>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</si>
  <si>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</si>
  <si>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</si>
  <si>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</si>
  <si>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</si>
  <si>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</si>
  <si>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</si>
  <si>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</si>
  <si>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</si>
  <si>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</si>
  <si>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</si>
  <si>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</si>
  <si>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</si>
  <si>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</si>
  <si>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</si>
  <si>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</si>
  <si>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</si>
  <si>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</si>
  <si>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</si>
  <si>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</si>
  <si>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</si>
  <si>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</si>
  <si>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</si>
  <si>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</si>
  <si>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</si>
  <si>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</si>
  <si>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</si>
  <si>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</si>
  <si>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</si>
  <si>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</si>
  <si>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</si>
  <si>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</si>
  <si>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</si>
  <si>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</si>
  <si>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</si>
  <si>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</si>
  <si>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</si>
  <si>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</si>
  <si>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</si>
  <si>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</si>
  <si>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</si>
  <si>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</si>
  <si>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</si>
  <si>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</si>
  <si>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</si>
  <si>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</si>
  <si>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</si>
  <si>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</si>
  <si>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</si>
  <si>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</si>
  <si>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</si>
  <si>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</si>
  <si>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</si>
  <si>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</si>
  <si>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</si>
  <si>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</si>
  <si>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</si>
  <si>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</si>
  <si>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</si>
  <si>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</si>
  <si>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</si>
  <si>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</si>
  <si>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</si>
  <si>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</si>
  <si>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</si>
  <si>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</si>
  <si>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</si>
  <si>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</si>
  <si>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</si>
  <si>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</si>
  <si>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</si>
  <si>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</si>
  <si>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</si>
  <si>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</si>
  <si>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</si>
  <si>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</si>
  <si>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</si>
  <si>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</si>
  <si>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</si>
  <si>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</si>
  <si>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</si>
  <si>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</si>
  <si>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</si>
  <si>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</si>
  <si>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</si>
  <si>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</si>
  <si>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</si>
  <si>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</si>
  <si>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</si>
  <si>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</si>
  <si>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</si>
  <si>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</si>
  <si>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</si>
  <si>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</si>
  <si>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</si>
  <si>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</si>
  <si>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</si>
  <si>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</si>
  <si>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</si>
  <si>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</si>
  <si>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</si>
  <si>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</si>
  <si>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</si>
  <si>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</si>
  <si>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</si>
  <si>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</si>
  <si>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</si>
  <si>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</si>
  <si>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</si>
  <si>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</si>
  <si>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</si>
  <si>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</si>
  <si>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</si>
  <si>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</si>
  <si>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</si>
  <si>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</si>
  <si>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</si>
  <si>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</si>
  <si>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</si>
  <si>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</si>
  <si>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</si>
  <si>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</si>
  <si>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</si>
  <si>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</si>
  <si>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</si>
  <si>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</si>
  <si>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</si>
  <si>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</si>
  <si>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</si>
  <si>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</si>
  <si>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</si>
  <si>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</si>
  <si>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</si>
  <si>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</si>
  <si>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</si>
  <si>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</si>
  <si>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</si>
  <si>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</si>
  <si>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</si>
  <si>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</si>
  <si>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</si>
  <si>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</si>
  <si>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</si>
  <si>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</si>
  <si>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</si>
  <si>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</si>
  <si>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</si>
  <si>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</si>
  <si>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</si>
  <si>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</si>
  <si>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</si>
  <si>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</si>
  <si>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</si>
  <si>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</si>
  <si>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</si>
  <si>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</si>
  <si>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</si>
  <si>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</si>
  <si>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</si>
  <si>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</si>
  <si>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</si>
  <si>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</si>
  <si>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</si>
  <si>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</si>
  <si>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</si>
  <si>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</si>
  <si>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</si>
  <si>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</si>
  <si>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</si>
  <si>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</si>
  <si>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</si>
  <si>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</si>
  <si>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</si>
  <si>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</si>
  <si>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</si>
  <si>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</si>
  <si>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</si>
  <si>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</si>
  <si>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</si>
  <si>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</si>
  <si>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</si>
  <si>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</si>
  <si>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</si>
  <si>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</si>
  <si>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</si>
  <si>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</si>
  <si>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</si>
  <si>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</si>
  <si>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</si>
  <si>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</si>
  <si>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</si>
  <si>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</si>
  <si>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</si>
  <si>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</si>
  <si>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</si>
  <si>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</si>
  <si>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</si>
  <si>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</si>
  <si>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</si>
  <si>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</si>
  <si>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</si>
  <si>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</si>
  <si>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</si>
  <si>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</si>
  <si>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</si>
  <si>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</si>
  <si>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</si>
  <si>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</si>
  <si>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</si>
  <si>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</si>
  <si>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</si>
  <si>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</si>
  <si>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</si>
  <si>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</si>
  <si>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</si>
  <si>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</si>
  <si>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</si>
  <si>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</si>
  <si>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</si>
  <si>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</si>
  <si>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</si>
  <si>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</si>
  <si>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</si>
  <si>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</si>
  <si>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</si>
  <si>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</si>
  <si>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</si>
  <si>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</si>
  <si>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</si>
  <si>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</si>
  <si>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</si>
  <si>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</si>
  <si>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</si>
  <si>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</si>
  <si>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</si>
  <si>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</si>
  <si>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</si>
  <si>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</si>
  <si>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</si>
  <si>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</si>
  <si>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</si>
  <si>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</si>
  <si>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</si>
  <si>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</si>
  <si>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</si>
  <si>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</si>
  <si>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</si>
  <si>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</si>
  <si>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</si>
  <si>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</si>
  <si>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</si>
  <si>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</si>
  <si>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</si>
  <si>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</si>
  <si>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</si>
  <si>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</si>
  <si>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</si>
  <si>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</si>
  <si>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</si>
  <si>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</si>
  <si>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</si>
  <si>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</si>
  <si>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</si>
  <si>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</si>
  <si>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</si>
  <si>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</si>
  <si>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</si>
  <si>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</si>
  <si>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</si>
  <si>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</si>
  <si>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</si>
  <si>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</si>
  <si>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</si>
  <si>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</si>
  <si>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</si>
  <si>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</si>
  <si>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</si>
  <si>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</si>
  <si>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</si>
  <si>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</si>
  <si>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</si>
  <si>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</si>
  <si>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</si>
  <si>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</si>
  <si>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</si>
  <si>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</si>
  <si>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</si>
  <si>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</si>
  <si>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</si>
  <si>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</si>
  <si>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</si>
  <si>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</si>
  <si>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</si>
  <si>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</si>
  <si>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</si>
  <si>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</si>
  <si>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</si>
  <si>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</si>
  <si>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</si>
  <si>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</si>
  <si>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</si>
  <si>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</si>
  <si>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</si>
  <si>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</si>
  <si>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</si>
  <si>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</si>
  <si>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</si>
  <si>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</si>
  <si>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</si>
  <si>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</si>
  <si>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</si>
  <si>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</si>
  <si>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</si>
  <si>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</si>
  <si>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</si>
  <si>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</si>
  <si>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</si>
  <si>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</si>
  <si>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</si>
  <si>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</si>
  <si>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</si>
  <si>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</si>
  <si>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</si>
  <si>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</si>
  <si>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</si>
  <si>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</si>
  <si>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</si>
  <si>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</si>
  <si>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</si>
  <si>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</si>
  <si>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</si>
  <si>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</si>
  <si>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</si>
  <si>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</si>
  <si>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</si>
  <si>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</si>
  <si>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</si>
  <si>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</si>
  <si>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</si>
  <si>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</si>
  <si>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</si>
  <si>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</si>
  <si>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</si>
  <si>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</si>
  <si>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</si>
  <si>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</si>
  <si>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</si>
  <si>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</si>
  <si>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</si>
  <si>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</si>
  <si>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</si>
  <si>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</si>
  <si>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</si>
  <si>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</si>
  <si>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</si>
  <si>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</si>
  <si>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</si>
  <si>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</si>
  <si>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</si>
  <si>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</si>
  <si>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</si>
  <si>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</si>
  <si>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</si>
  <si>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</si>
  <si>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</si>
  <si>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</si>
  <si>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</si>
  <si>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</si>
  <si>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</si>
  <si>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</si>
  <si>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</si>
  <si>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</si>
  <si>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</si>
  <si>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</si>
  <si>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</si>
  <si>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</si>
  <si>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</si>
  <si>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</si>
  <si>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</si>
  <si>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</si>
  <si>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</si>
  <si>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</si>
  <si>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</si>
  <si>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</si>
  <si>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</si>
  <si>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</si>
  <si>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</si>
  <si>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</si>
  <si>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</si>
  <si>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</si>
  <si>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</si>
  <si>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</si>
  <si>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</si>
  <si>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</si>
  <si>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</si>
  <si>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</si>
  <si>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</si>
  <si>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</si>
  <si>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</si>
  <si>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</si>
  <si>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</si>
  <si>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</si>
  <si>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</si>
  <si>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</si>
  <si>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</si>
  <si>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</si>
  <si>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</si>
  <si>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</si>
  <si>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</si>
  <si>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</si>
  <si>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</si>
  <si>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</si>
  <si>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</si>
  <si>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</si>
  <si>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</si>
  <si>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</si>
  <si>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</si>
  <si>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</si>
  <si>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</si>
  <si>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</si>
  <si>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</si>
  <si>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</si>
  <si>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</si>
  <si>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</si>
  <si>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</si>
  <si>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</si>
  <si>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</si>
  <si>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</si>
  <si>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</si>
  <si>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</si>
  <si>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</si>
  <si>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</si>
  <si>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</si>
  <si>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</si>
  <si>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</si>
  <si>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</si>
  <si>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</si>
  <si>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</si>
  <si>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</si>
  <si>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</si>
  <si>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</si>
  <si>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</si>
  <si>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</si>
  <si>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</si>
  <si>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</si>
  <si>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</si>
  <si>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</si>
  <si>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</si>
  <si>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</si>
  <si>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</si>
  <si>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</si>
  <si>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</si>
  <si>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</si>
  <si>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</si>
  <si>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</si>
  <si>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</si>
  <si>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</si>
  <si>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</si>
  <si>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</si>
  <si>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</si>
  <si>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</si>
  <si>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</si>
  <si>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</si>
  <si>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</si>
  <si>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</si>
  <si>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</si>
  <si>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</si>
  <si>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</si>
  <si>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</si>
  <si>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</si>
  <si>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</si>
  <si>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</si>
  <si>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</si>
  <si>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</si>
  <si>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</si>
  <si>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</si>
  <si>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</si>
  <si>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</si>
  <si>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</si>
  <si>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</si>
  <si>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</si>
  <si>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</si>
  <si>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</si>
  <si>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</si>
  <si>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</si>
  <si>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</si>
  <si>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</si>
  <si>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</si>
  <si>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</si>
  <si>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</si>
  <si>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</si>
  <si>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</si>
  <si>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</si>
  <si>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</si>
  <si>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</si>
  <si>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</si>
  <si>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</si>
  <si>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</si>
  <si>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</si>
  <si>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</si>
  <si>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</si>
  <si>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</si>
  <si>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</si>
  <si>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</si>
  <si>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</si>
  <si>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</si>
  <si>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</si>
  <si>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</si>
  <si>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</si>
  <si>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</si>
  <si>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</si>
  <si>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</si>
  <si>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</si>
  <si>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</si>
  <si>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</si>
  <si>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</si>
  <si>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</si>
  <si>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</si>
  <si>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</si>
  <si>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</si>
  <si>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</si>
  <si>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</si>
  <si>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</si>
  <si>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</si>
  <si>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</si>
  <si>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</si>
  <si>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</si>
  <si>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</si>
  <si>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</si>
  <si>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</si>
  <si>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</si>
  <si>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</si>
  <si>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</si>
  <si>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</si>
  <si>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</si>
  <si>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</si>
  <si>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</si>
  <si>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</si>
  <si>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</si>
  <si>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</si>
  <si>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</si>
  <si>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</si>
  <si>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</si>
  <si>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</si>
  <si>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</si>
  <si>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</si>
  <si>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</si>
  <si>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</si>
  <si>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</si>
  <si>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</si>
  <si>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</si>
  <si>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</si>
  <si>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</si>
  <si>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</si>
  <si>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</si>
  <si>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</si>
  <si>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</si>
  <si>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</si>
  <si>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</si>
  <si>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</si>
  <si>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</si>
  <si>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</si>
  <si>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</si>
  <si>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</si>
  <si>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</si>
  <si>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</si>
  <si>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</si>
  <si>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</si>
  <si>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</si>
  <si>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</si>
  <si>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</si>
  <si>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</si>
  <si>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</si>
  <si>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</si>
  <si>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</si>
  <si>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</si>
  <si>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</si>
  <si>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</si>
  <si>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</si>
  <si>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</si>
  <si>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</si>
  <si>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</si>
  <si>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</si>
  <si>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</si>
  <si>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</si>
  <si>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</si>
  <si>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</si>
  <si>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</si>
  <si>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</si>
  <si>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</si>
  <si>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</si>
  <si>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</si>
  <si>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</si>
  <si>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</si>
  <si>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</si>
  <si>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</si>
  <si>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</si>
  <si>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</si>
  <si>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</si>
  <si>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</si>
  <si>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</si>
  <si>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</si>
  <si>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</si>
  <si>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</si>
  <si>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</si>
  <si>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</si>
  <si>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</si>
  <si>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</si>
  <si>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</si>
  <si>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</si>
  <si>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</si>
  <si>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</si>
  <si>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</si>
  <si>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</si>
  <si>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</si>
  <si>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</si>
  <si>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</si>
  <si>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</si>
  <si>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</si>
  <si>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</si>
  <si>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</si>
  <si>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</si>
  <si>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</si>
  <si>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</si>
  <si>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</si>
  <si>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</si>
  <si>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</si>
  <si>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</si>
  <si>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</si>
  <si>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</si>
  <si>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</si>
  <si>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</si>
  <si>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</si>
  <si>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</si>
  <si>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</si>
  <si>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</si>
  <si>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</si>
  <si>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</si>
  <si>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</si>
  <si>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</si>
  <si>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</si>
  <si>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</si>
  <si>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</si>
  <si>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</si>
  <si>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</si>
  <si>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</si>
  <si>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</si>
  <si>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</si>
  <si>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</si>
  <si>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</si>
  <si>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</si>
  <si>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</si>
  <si>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</si>
  <si>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</si>
  <si>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</si>
  <si>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</si>
  <si>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</si>
  <si>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</si>
  <si>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</si>
  <si>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</si>
  <si>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</si>
  <si>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</si>
  <si>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</si>
  <si>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</si>
  <si>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</si>
  <si>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</si>
  <si>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</si>
  <si>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</si>
  <si>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</si>
  <si>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</si>
  <si>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</si>
  <si>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</si>
  <si>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</si>
  <si>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</si>
  <si>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</si>
  <si>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</si>
  <si>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</si>
  <si>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</si>
  <si>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</si>
  <si>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</si>
  <si>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</si>
  <si>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</si>
  <si>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</si>
  <si>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</si>
  <si>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</si>
  <si>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</si>
  <si>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</si>
  <si>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</si>
  <si>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</si>
  <si>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</si>
  <si>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</si>
  <si>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</si>
  <si>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</si>
  <si>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</si>
  <si>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</si>
  <si>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</si>
  <si>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</si>
  <si>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</si>
  <si>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</si>
  <si>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</si>
  <si>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</si>
  <si>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</si>
  <si>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</si>
  <si>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</si>
  <si>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</si>
  <si>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</si>
  <si>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</si>
  <si>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</si>
  <si>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</si>
  <si>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</si>
  <si>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</si>
  <si>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</si>
  <si>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</si>
  <si>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</si>
  <si>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</si>
  <si>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</si>
  <si>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</si>
  <si>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</si>
  <si>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</si>
  <si>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</si>
  <si>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</si>
  <si>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</si>
  <si>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</si>
  <si>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</si>
  <si>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</si>
  <si>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</si>
  <si>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</si>
  <si>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</si>
  <si>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</si>
  <si>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</si>
  <si>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</si>
  <si>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</si>
  <si>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</si>
  <si>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</si>
  <si>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</si>
  <si>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</si>
  <si>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</si>
  <si>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</si>
  <si>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</si>
  <si>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</si>
  <si>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</si>
  <si>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</si>
  <si>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</si>
  <si>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</si>
  <si>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</si>
  <si>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</si>
  <si>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</si>
  <si>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</si>
  <si>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</si>
  <si>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</si>
  <si>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</si>
  <si>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</si>
  <si>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</si>
  <si>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</si>
  <si>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</si>
  <si>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</si>
  <si>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</si>
  <si>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</si>
  <si>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</si>
  <si>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</si>
  <si>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</si>
  <si>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</si>
  <si>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</si>
  <si>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</si>
  <si>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</si>
  <si>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</si>
  <si>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</si>
  <si>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</si>
  <si>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</si>
  <si>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</si>
  <si>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</si>
  <si>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</si>
  <si>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</si>
  <si>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</si>
  <si>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</si>
  <si>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</si>
  <si>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</si>
  <si>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</si>
  <si>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</si>
  <si>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</si>
  <si>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</si>
  <si>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</si>
  <si>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</si>
  <si>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</si>
  <si>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</si>
  <si>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</si>
  <si>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</si>
  <si>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</si>
  <si>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</si>
  <si>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</si>
  <si>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</si>
  <si>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</si>
  <si>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</si>
  <si>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</si>
  <si>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</si>
  <si>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</si>
  <si>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</si>
  <si>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</si>
  <si>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</si>
  <si>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</si>
  <si>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</si>
  <si>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</si>
  <si>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</si>
  <si>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</si>
  <si>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</si>
  <si>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</si>
  <si>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</si>
  <si>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</si>
  <si>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</si>
  <si>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</si>
  <si>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</si>
  <si>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</si>
  <si>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</si>
  <si>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</si>
  <si>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</si>
  <si>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</si>
  <si>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</si>
  <si>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</si>
  <si>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</si>
  <si>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</si>
  <si>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</si>
  <si>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</si>
  <si>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</si>
  <si>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</si>
  <si>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</si>
  <si>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</si>
  <si>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</si>
  <si>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</si>
  <si>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</si>
  <si>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</si>
  <si>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</si>
  <si>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</si>
  <si>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</si>
  <si>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</si>
  <si>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</si>
  <si>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</si>
  <si>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</si>
  <si>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</si>
  <si>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</si>
  <si>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</si>
  <si>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</si>
  <si>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</si>
  <si>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</si>
  <si>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</si>
  <si>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</si>
  <si>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</si>
  <si>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</si>
  <si>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</si>
  <si>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</si>
  <si>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</si>
  <si>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</si>
  <si>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</si>
  <si>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</si>
  <si>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</si>
  <si>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</si>
  <si>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</si>
  <si>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</si>
  <si>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</si>
  <si>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</si>
  <si>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</si>
  <si>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</si>
  <si>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</si>
  <si>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</si>
  <si>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</si>
  <si>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</si>
  <si>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</si>
  <si>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</si>
  <si>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</si>
  <si>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</si>
  <si>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</si>
  <si>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</si>
  <si>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</si>
  <si>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</si>
  <si>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</si>
  <si>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</si>
  <si>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</si>
  <si>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</si>
  <si>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</si>
  <si>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</si>
  <si>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</si>
  <si>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</si>
  <si>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</si>
  <si>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</si>
  <si>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</si>
  <si>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</si>
  <si>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</si>
  <si>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</si>
  <si>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</si>
  <si>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</si>
  <si>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</si>
  <si>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</si>
  <si>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</si>
  <si>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</si>
  <si>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</si>
  <si>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</si>
  <si>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</si>
  <si>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</si>
  <si>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</si>
  <si>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</si>
  <si>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</si>
  <si>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</si>
  <si>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</si>
  <si>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</si>
  <si>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</si>
  <si>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</si>
  <si>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</si>
  <si>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</si>
  <si>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</si>
  <si>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</si>
  <si>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</si>
  <si>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</si>
  <si>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</si>
  <si>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</si>
  <si>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</si>
  <si>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</si>
  <si>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</si>
  <si>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</si>
  <si>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</si>
  <si>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</si>
  <si>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</si>
  <si>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</si>
  <si>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</si>
  <si>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</si>
  <si>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</si>
  <si>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</si>
  <si>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</si>
  <si>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</si>
  <si>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</si>
  <si>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</si>
  <si>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</si>
  <si>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</si>
  <si>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</si>
  <si>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</si>
  <si>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</si>
  <si>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</si>
  <si>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</si>
  <si>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</si>
  <si>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</si>
  <si>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</si>
  <si>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</si>
  <si>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</si>
  <si>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</si>
  <si>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</si>
  <si>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</si>
  <si>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</si>
  <si>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</si>
  <si>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</si>
  <si>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</si>
  <si>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</si>
  <si>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</si>
  <si>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</si>
  <si>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</si>
  <si>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</si>
  <si>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</si>
  <si>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</si>
  <si>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</si>
  <si>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</si>
  <si>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</si>
  <si>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</si>
  <si>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</si>
  <si>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</si>
  <si>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</si>
  <si>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</si>
  <si>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</si>
  <si>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</si>
  <si>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</si>
  <si>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</si>
  <si>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</si>
  <si>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</si>
  <si>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</si>
  <si>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</si>
  <si>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</si>
  <si>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</si>
  <si>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</si>
  <si>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</si>
  <si>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</si>
  <si>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</si>
  <si>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</si>
  <si>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</si>
  <si>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</si>
  <si>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</si>
  <si>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</si>
  <si>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</si>
  <si>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</si>
  <si>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</si>
  <si>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</si>
  <si>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</si>
  <si>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</si>
  <si>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</si>
  <si>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</si>
  <si>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</si>
  <si>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</si>
  <si>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</si>
  <si>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</si>
  <si>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</si>
  <si>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</si>
  <si>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</si>
  <si>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</si>
  <si>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</si>
  <si>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</si>
  <si>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</si>
  <si>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</si>
  <si>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</si>
  <si>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</si>
  <si>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</si>
  <si>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</si>
  <si>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</si>
  <si>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</si>
  <si>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</si>
  <si>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</si>
  <si>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</si>
  <si>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</si>
  <si>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</si>
  <si>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</si>
  <si>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</si>
  <si>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</si>
  <si>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</si>
  <si>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</si>
  <si>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</si>
  <si>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</si>
  <si>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</si>
  <si>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</si>
  <si>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</si>
  <si>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</si>
  <si>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</si>
  <si>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</si>
  <si>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</si>
  <si>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</si>
  <si>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</si>
  <si>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</si>
  <si>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</si>
  <si>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</si>
  <si>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</si>
  <si>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</si>
  <si>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</si>
  <si>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</si>
  <si>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</si>
  <si>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</si>
  <si>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</si>
  <si>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</si>
  <si>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</si>
  <si>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</si>
  <si>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</si>
  <si>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</si>
  <si>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</si>
  <si>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</si>
  <si>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</si>
  <si>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</si>
  <si>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</si>
  <si>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</si>
  <si>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</si>
  <si>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</si>
  <si>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</si>
  <si>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</si>
  <si>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</si>
  <si>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</si>
  <si>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</si>
  <si>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</si>
  <si>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</si>
  <si>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</si>
  <si>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</si>
  <si>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</si>
  <si>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</si>
  <si>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</si>
  <si>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</si>
  <si>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</si>
  <si>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</si>
  <si>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</si>
  <si>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</si>
  <si>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</si>
  <si>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</si>
  <si>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</si>
  <si>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</si>
  <si>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</si>
  <si>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</si>
  <si>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</si>
  <si>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</si>
  <si>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</si>
  <si>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</si>
  <si>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</si>
  <si>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</si>
  <si>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</si>
  <si>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</si>
  <si>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</si>
  <si>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</si>
  <si>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</si>
  <si>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</si>
  <si>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</si>
  <si>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</si>
  <si>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</si>
  <si>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</si>
  <si>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</si>
  <si>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</si>
  <si>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</si>
  <si>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</si>
  <si>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</si>
  <si>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</si>
  <si>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</si>
  <si>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</si>
  <si>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</si>
  <si>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</si>
  <si>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</si>
  <si>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</si>
  <si>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</si>
  <si>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</si>
  <si>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</si>
  <si>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</si>
  <si>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</si>
  <si>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</si>
  <si>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</si>
  <si>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</si>
  <si>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</si>
  <si>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</si>
  <si>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</si>
  <si>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</si>
  <si>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</si>
  <si>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</si>
  <si>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</si>
  <si>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</si>
  <si>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</si>
  <si>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</si>
  <si>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</si>
  <si>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</si>
  <si>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</si>
  <si>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</si>
  <si>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</si>
  <si>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</si>
  <si>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</si>
  <si>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</si>
  <si>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</si>
  <si>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</si>
  <si>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</si>
  <si>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</si>
  <si>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</si>
  <si>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</si>
  <si>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</si>
  <si>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</si>
  <si>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</si>
  <si>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</si>
  <si>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</si>
  <si>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</si>
  <si>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</si>
  <si>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</si>
  <si>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</si>
  <si>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</si>
  <si>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</si>
  <si>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</si>
  <si>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</si>
  <si>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</si>
  <si>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</si>
  <si>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</si>
  <si>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</si>
  <si>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</si>
  <si>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</si>
  <si>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</si>
  <si>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</si>
  <si>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</si>
  <si>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</si>
  <si>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</si>
  <si>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</si>
  <si>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</si>
  <si>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</si>
  <si>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</si>
  <si>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</si>
  <si>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</si>
  <si>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</si>
  <si>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</si>
  <si>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</si>
  <si>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</si>
  <si>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</si>
  <si>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</si>
  <si>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</si>
  <si>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</si>
  <si>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</si>
  <si>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</si>
  <si>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</si>
  <si>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</si>
  <si>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</si>
  <si>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</si>
  <si>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</si>
  <si>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priemnaya@vodokanal.info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</si>
  <si>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</si>
  <si>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</si>
  <si>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</si>
  <si>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</si>
  <si>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</si>
  <si>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</si>
  <si>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</si>
  <si>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</si>
  <si>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</si>
  <si>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</si>
  <si>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Изменения в части протяженности сетей водоснабжения</t>
  </si>
  <si>
    <t>05.08.2015</t>
  </si>
  <si>
    <t>27.07.2015</t>
  </si>
  <si>
    <t>https://eias.fstrf.ru/disclo/get_file?p_guid=9355939e-a6ab-4618-8bb7-e0daea1a7794</t>
  </si>
  <si>
    <t>АО "Аэропорт Рощино"</t>
  </si>
  <si>
    <t>АО "Сибнефтемаш"</t>
  </si>
  <si>
    <t>АУ СОН ТО и ДПО  «Региональный центр активного долголетия, геронтологии и реабилитации»</t>
  </si>
  <si>
    <t>АО "Водоканал"</t>
  </si>
  <si>
    <t>ООО "СИБУР Тобольск"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</si>
  <si>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</si>
  <si>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</si>
  <si>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</si>
  <si>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</si>
  <si>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</si>
  <si>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</si>
  <si>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</si>
  <si>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</si>
  <si>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</si>
  <si>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</si>
  <si>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</si>
  <si>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</si>
  <si>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</si>
  <si>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</si>
  <si>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</si>
  <si>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</si>
  <si>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</si>
  <si>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</si>
  <si>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</si>
  <si>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</si>
  <si>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</si>
  <si>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</si>
  <si>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</si>
  <si>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</si>
  <si>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</si>
  <si>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ПАО "Птицефабрика "Боровская"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</si>
  <si>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</si>
  <si>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</si>
  <si>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</si>
  <si>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</si>
  <si>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</si>
  <si>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</si>
  <si>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</si>
  <si>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</si>
  <si>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</si>
  <si>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</si>
  <si>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</si>
  <si>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</si>
  <si>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</si>
  <si>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</si>
  <si>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</si>
  <si>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</si>
  <si>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30357202</t>
  </si>
  <si>
    <t>Публичное акционерное общество "Тюменские моторостроители"</t>
  </si>
  <si>
    <t>7203001556</t>
  </si>
  <si>
    <t>30391854</t>
  </si>
  <si>
    <t>АО "Терминал-Рощино"</t>
  </si>
  <si>
    <t>7204003620</t>
  </si>
  <si>
    <t>30934103</t>
  </si>
  <si>
    <t>АСУСОН ТО "Винзилинский психоневрологический интернат"</t>
  </si>
  <si>
    <t>7224013707</t>
  </si>
  <si>
    <t>АО "Тюменский электромеханический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</si>
</sst>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49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4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4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4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094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094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094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095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095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095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095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5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5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095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5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5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5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5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5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5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5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5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1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1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91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91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920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92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55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69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6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6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97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98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5981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971.53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8" t="s">
        <v>443</v>
      </c>
      <c r="E5" s="388"/>
      <c r="F5" s="388"/>
      <c r="G5" s="388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9" t="str">
        <f>IF(org=0,"Не определено",org)</f>
        <v>ООО "Тюмень Водоканал"</v>
      </c>
      <c r="E6" s="389"/>
      <c r="F6" s="389"/>
      <c r="G6" s="389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1382</v>
      </c>
      <c r="G13" s="272" t="s">
        <v>1369</v>
      </c>
      <c r="H13" s="272" t="s">
        <v>1384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eias.fstrf.ru/disclo/get_file?p_guid=9355939e-a6ab-4618-8bb7-e0daea1a779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8" t="s">
        <v>445</v>
      </c>
      <c r="E7" s="388"/>
    </row>
    <row r="8" spans="3:9" ht="24" customHeight="1" x14ac:dyDescent="0.15">
      <c r="C8" s="91"/>
      <c r="D8" s="389" t="str">
        <f>IF(org=0,"Не определено",org)</f>
        <v>ООО "Тюмень Водоканал"</v>
      </c>
      <c r="E8" s="389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3" t="s">
        <v>1381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8" t="s">
        <v>12</v>
      </c>
      <c r="E7" s="388"/>
    </row>
    <row r="8" spans="3:5" ht="24" customHeight="1" x14ac:dyDescent="0.15">
      <c r="C8" s="91"/>
      <c r="D8" s="389" t="str">
        <f>IF(org=0,"Не определено",org)</f>
        <v>ООО "Тюмень Водоканал"</v>
      </c>
      <c r="E8" s="389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3">
        <v>1</v>
      </c>
      <c r="E4" s="469"/>
      <c r="F4" s="167"/>
      <c r="G4" s="383">
        <v>1</v>
      </c>
      <c r="H4" s="387"/>
      <c r="I4" s="381"/>
      <c r="J4" s="382"/>
      <c r="K4" s="468"/>
      <c r="L4" s="161"/>
      <c r="M4" s="102"/>
      <c r="N4" s="187"/>
    </row>
    <row r="5" spans="1:15" s="54" customFormat="1" ht="15" customHeight="1" x14ac:dyDescent="0.15">
      <c r="C5" s="86"/>
      <c r="D5" s="383"/>
      <c r="E5" s="469"/>
      <c r="F5" s="157"/>
      <c r="G5" s="383"/>
      <c r="H5" s="387"/>
      <c r="I5" s="381"/>
      <c r="J5" s="382"/>
      <c r="K5" s="378"/>
      <c r="L5" s="184"/>
      <c r="M5" s="379"/>
      <c r="N5" s="380"/>
    </row>
    <row r="6" spans="1:15" s="54" customFormat="1" ht="15" customHeight="1" x14ac:dyDescent="0.15">
      <c r="C6" s="86"/>
      <c r="D6" s="383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3">
        <v>1</v>
      </c>
      <c r="E25" s="469"/>
      <c r="F25" s="167"/>
      <c r="G25" s="383"/>
      <c r="H25" s="387"/>
      <c r="I25" s="381"/>
      <c r="J25" s="382"/>
      <c r="K25" s="468"/>
      <c r="L25" s="161"/>
      <c r="M25" s="102"/>
      <c r="N25" s="187"/>
    </row>
    <row r="26" spans="1:15" s="54" customFormat="1" ht="15" customHeight="1" x14ac:dyDescent="0.15">
      <c r="C26" s="86"/>
      <c r="D26" s="383"/>
      <c r="E26" s="469"/>
      <c r="F26" s="157"/>
      <c r="G26" s="383"/>
      <c r="H26" s="387"/>
      <c r="I26" s="381"/>
      <c r="J26" s="382"/>
      <c r="K26" s="378"/>
      <c r="L26" s="184"/>
      <c r="M26" s="379"/>
      <c r="N26" s="380"/>
    </row>
    <row r="27" spans="1:15" s="54" customFormat="1" ht="15" customHeight="1" x14ac:dyDescent="0.15">
      <c r="C27" s="86"/>
      <c r="D27" s="383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3">
        <v>1</v>
      </c>
      <c r="E31" s="465"/>
      <c r="F31" s="167"/>
      <c r="G31" s="383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3"/>
      <c r="E32" s="466"/>
      <c r="F32" s="157"/>
      <c r="G32" s="383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3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3">
        <v>1</v>
      </c>
      <c r="E37" s="465"/>
      <c r="F37" s="167"/>
      <c r="G37" s="383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3"/>
      <c r="E38" s="466"/>
      <c r="F38" s="167"/>
      <c r="G38" s="383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3"/>
      <c r="E39" s="466"/>
      <c r="F39" s="167"/>
      <c r="G39" s="383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3"/>
      <c r="E40" s="466"/>
      <c r="F40" s="167"/>
      <c r="G40" s="383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3"/>
      <c r="E41" s="466"/>
      <c r="F41" s="167"/>
      <c r="G41" s="383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3"/>
      <c r="E42" s="466"/>
      <c r="F42" s="167"/>
      <c r="G42" s="383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3"/>
      <c r="E43" s="466"/>
      <c r="F43" s="167"/>
      <c r="G43" s="383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3"/>
      <c r="E44" s="466"/>
      <c r="F44" s="167"/>
      <c r="G44" s="383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3"/>
      <c r="E45" s="466"/>
      <c r="F45" s="167"/>
      <c r="G45" s="383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3"/>
      <c r="E46" s="466"/>
      <c r="F46" s="167"/>
      <c r="G46" s="383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3"/>
      <c r="E47" s="466"/>
      <c r="F47" s="167"/>
      <c r="G47" s="383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3"/>
      <c r="E48" s="466"/>
      <c r="F48" s="167"/>
      <c r="G48" s="383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3"/>
      <c r="E49" s="466"/>
      <c r="F49" s="157"/>
      <c r="G49" s="383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3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3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3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3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3">
        <v>1</v>
      </c>
      <c r="E63" s="471"/>
      <c r="F63" s="413"/>
      <c r="G63" s="432"/>
      <c r="H63" s="235"/>
      <c r="I63" s="161" t="s">
        <v>45</v>
      </c>
      <c r="J63" s="341"/>
      <c r="K63" s="309"/>
      <c r="L63" s="261"/>
      <c r="M63" s="262"/>
      <c r="N63" s="262"/>
      <c r="O63" s="326"/>
      <c r="P63" s="327"/>
      <c r="Q63" s="326"/>
      <c r="R63" s="325"/>
      <c r="S63" s="326"/>
      <c r="T63" s="325"/>
      <c r="U63" s="326"/>
      <c r="V63" s="325"/>
      <c r="W63" s="232"/>
    </row>
    <row r="64" spans="1:25" s="54" customFormat="1" ht="14.25" x14ac:dyDescent="0.15">
      <c r="C64" s="86"/>
      <c r="D64" s="383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67.5" x14ac:dyDescent="0.15">
      <c r="D82" s="334"/>
      <c r="E82" s="303" t="s">
        <v>299</v>
      </c>
      <c r="F82" s="304" t="str">
        <f>IF(email="","",email)</f>
        <v>priemnaya@vodokanal.info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4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4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4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4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67.5" x14ac:dyDescent="0.15">
      <c r="D106" s="302" t="s">
        <v>134</v>
      </c>
      <c r="E106" s="315" t="s">
        <v>299</v>
      </c>
      <c r="F106" s="304" t="str">
        <f>IF(email="","",email)</f>
        <v>priemnaya@vodokanal.info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1385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1386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1387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1388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1389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1390</v>
      </c>
      <c r="D19" s="6" t="s">
        <v>1391</v>
      </c>
      <c r="E19" s="6" t="s">
        <v>1392</v>
      </c>
      <c r="F19" s="6" t="s">
        <v>1393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1394</v>
      </c>
      <c r="D20" s="6" t="s">
        <v>1395</v>
      </c>
      <c r="E20" s="6" t="s">
        <v>1396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1397</v>
      </c>
      <c r="D21" s="6" t="s">
        <v>1398</v>
      </c>
      <c r="E21" s="6" t="s">
        <v>1399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1400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1401</v>
      </c>
      <c r="D27" s="6" t="s">
        <v>1402</v>
      </c>
      <c r="E27" s="6" t="s">
        <v>1403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1404</v>
      </c>
      <c r="D33" s="6" t="s">
        <v>1405</v>
      </c>
      <c r="E33" s="6" t="s">
        <v>1406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1407</v>
      </c>
      <c r="D34" s="6" t="s">
        <v>1408</v>
      </c>
      <c r="E34" s="6" t="s">
        <v>1409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1410</v>
      </c>
      <c r="D35" s="6" t="s">
        <v>1411</v>
      </c>
      <c r="E35" s="6" t="s">
        <v>1412</v>
      </c>
      <c r="F35" s="6" t="s">
        <v>1413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1414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1415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1416</v>
      </c>
      <c r="E42" s="6" t="s">
        <v>1417</v>
      </c>
      <c r="F42" s="6" t="s">
        <v>1418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1419</v>
      </c>
      <c r="D44" s="6" t="s">
        <v>1420</v>
      </c>
      <c r="E44" s="6" t="s">
        <v>1421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1422</v>
      </c>
      <c r="D45" s="6" t="s">
        <v>1423</v>
      </c>
      <c r="E45" s="6" t="s">
        <v>1424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1425</v>
      </c>
      <c r="D46" s="6" t="s">
        <v>1426</v>
      </c>
      <c r="E46" s="6" t="s">
        <v>1427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1428</v>
      </c>
      <c r="D53" s="6" t="s">
        <v>1429</v>
      </c>
      <c r="E53" s="6" t="s">
        <v>693</v>
      </c>
      <c r="F53" s="6" t="s">
        <v>1430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1431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1432</v>
      </c>
      <c r="D57" s="6" t="s">
        <v>1433</v>
      </c>
      <c r="E57" s="6" t="s">
        <v>1434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1435</v>
      </c>
      <c r="D58" s="6" t="s">
        <v>1436</v>
      </c>
      <c r="E58" s="6" t="s">
        <v>1437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1438</v>
      </c>
      <c r="D59" s="6" t="s">
        <v>1439</v>
      </c>
      <c r="E59" s="6" t="s">
        <v>1440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1441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42116.440150462964</v>
      </c>
      <c r="B2" s="14" t="s">
        <v>564</v>
      </c>
      <c r="C2" s="14" t="s">
        <v>565</v>
      </c>
    </row>
    <row r="3" spans="1:4" x14ac:dyDescent="0.15">
      <c r="A3" s="333">
        <v>42116.440162037034</v>
      </c>
      <c r="B3" s="14" t="s">
        <v>566</v>
      </c>
      <c r="C3" s="14" t="s">
        <v>565</v>
      </c>
    </row>
    <row r="4" spans="1:4" ht="22.5" x14ac:dyDescent="0.15">
      <c r="A4" s="333">
        <v>42116.440162037034</v>
      </c>
      <c r="B4" s="14" t="s">
        <v>567</v>
      </c>
      <c r="C4" s="14" t="s">
        <v>565</v>
      </c>
    </row>
    <row r="5" spans="1:4" x14ac:dyDescent="0.15">
      <c r="A5" s="333">
        <v>42116.440162037034</v>
      </c>
      <c r="B5" s="14" t="s">
        <v>568</v>
      </c>
      <c r="C5" s="14" t="s">
        <v>565</v>
      </c>
    </row>
    <row r="6" spans="1:4" x14ac:dyDescent="0.15">
      <c r="A6" s="333">
        <v>42116.44017361111</v>
      </c>
      <c r="B6" s="14" t="s">
        <v>569</v>
      </c>
      <c r="C6" s="14" t="s">
        <v>565</v>
      </c>
    </row>
    <row r="7" spans="1:4" x14ac:dyDescent="0.15">
      <c r="A7" s="333">
        <v>42116.440196759257</v>
      </c>
      <c r="B7" s="14" t="s">
        <v>570</v>
      </c>
      <c r="C7" s="14" t="s">
        <v>571</v>
      </c>
    </row>
    <row r="8" spans="1:4" x14ac:dyDescent="0.15">
      <c r="A8" s="333">
        <v>42116.440243055556</v>
      </c>
      <c r="B8" s="14" t="s">
        <v>564</v>
      </c>
      <c r="C8" s="14" t="s">
        <v>565</v>
      </c>
    </row>
    <row r="9" spans="1:4" x14ac:dyDescent="0.15">
      <c r="A9" s="333">
        <v>42116.440243055556</v>
      </c>
      <c r="B9" s="14" t="s">
        <v>566</v>
      </c>
      <c r="C9" s="14" t="s">
        <v>565</v>
      </c>
    </row>
    <row r="10" spans="1:4" ht="22.5" x14ac:dyDescent="0.15">
      <c r="A10" s="333">
        <v>42116.440243055556</v>
      </c>
      <c r="B10" s="14" t="s">
        <v>567</v>
      </c>
      <c r="C10" s="14" t="s">
        <v>565</v>
      </c>
    </row>
    <row r="11" spans="1:4" x14ac:dyDescent="0.15">
      <c r="A11" s="333">
        <v>42116.440243055556</v>
      </c>
      <c r="B11" s="14" t="s">
        <v>568</v>
      </c>
      <c r="C11" s="14" t="s">
        <v>565</v>
      </c>
    </row>
    <row r="12" spans="1:4" x14ac:dyDescent="0.15">
      <c r="A12" s="333">
        <v>42116.440335648149</v>
      </c>
      <c r="B12" s="14" t="s">
        <v>569</v>
      </c>
      <c r="C12" s="14" t="s">
        <v>565</v>
      </c>
    </row>
    <row r="13" spans="1:4" ht="33.75" x14ac:dyDescent="0.15">
      <c r="A13" s="333">
        <v>42116.440381944441</v>
      </c>
      <c r="B13" s="14" t="s">
        <v>572</v>
      </c>
      <c r="C13" s="14" t="s">
        <v>565</v>
      </c>
    </row>
    <row r="14" spans="1:4" ht="33.75" x14ac:dyDescent="0.15">
      <c r="A14" s="333">
        <v>42116.440520833334</v>
      </c>
      <c r="B14" s="14" t="s">
        <v>573</v>
      </c>
      <c r="C14" s="14" t="s">
        <v>565</v>
      </c>
    </row>
    <row r="15" spans="1:4" x14ac:dyDescent="0.15">
      <c r="A15" s="333">
        <v>42116.440520833334</v>
      </c>
      <c r="B15" s="14" t="s">
        <v>574</v>
      </c>
      <c r="C15" s="14" t="s">
        <v>565</v>
      </c>
    </row>
    <row r="16" spans="1:4" ht="33.75" x14ac:dyDescent="0.15">
      <c r="A16" s="333">
        <v>42116.440729166665</v>
      </c>
      <c r="B16" s="14" t="s">
        <v>575</v>
      </c>
      <c r="C16" s="14" t="s">
        <v>565</v>
      </c>
    </row>
    <row r="17" spans="1:3" x14ac:dyDescent="0.15">
      <c r="A17" s="333">
        <v>42116.444826388892</v>
      </c>
      <c r="B17" s="14" t="s">
        <v>564</v>
      </c>
      <c r="C17" s="14" t="s">
        <v>565</v>
      </c>
    </row>
    <row r="18" spans="1:3" x14ac:dyDescent="0.15">
      <c r="A18" s="333">
        <v>42116.444826388892</v>
      </c>
      <c r="B18" s="14" t="s">
        <v>582</v>
      </c>
      <c r="C18" s="14" t="s">
        <v>565</v>
      </c>
    </row>
    <row r="19" spans="1:3" x14ac:dyDescent="0.15">
      <c r="A19" s="333">
        <v>42221.546643518515</v>
      </c>
      <c r="B19" s="14" t="s">
        <v>564</v>
      </c>
      <c r="C19" s="14" t="s">
        <v>565</v>
      </c>
    </row>
    <row r="20" spans="1:3" x14ac:dyDescent="0.15">
      <c r="A20" s="333">
        <v>42221.546655092592</v>
      </c>
      <c r="B20" s="14" t="s">
        <v>582</v>
      </c>
      <c r="C20" s="14" t="s">
        <v>565</v>
      </c>
    </row>
    <row r="21" spans="1:3" x14ac:dyDescent="0.15">
      <c r="A21" s="333">
        <v>42221.584236111114</v>
      </c>
      <c r="B21" s="14" t="s">
        <v>564</v>
      </c>
      <c r="C21" s="14" t="s">
        <v>565</v>
      </c>
    </row>
    <row r="22" spans="1:3" x14ac:dyDescent="0.15">
      <c r="A22" s="333">
        <v>42221.584247685183</v>
      </c>
      <c r="B22" s="14" t="s">
        <v>582</v>
      </c>
      <c r="C22" s="14" t="s">
        <v>565</v>
      </c>
    </row>
    <row r="23" spans="1:3" x14ac:dyDescent="0.15">
      <c r="A23" s="333">
        <v>44390.590821759259</v>
      </c>
      <c r="B23" s="14" t="s">
        <v>564</v>
      </c>
      <c r="C23" s="14" t="s">
        <v>565</v>
      </c>
    </row>
    <row r="24" spans="1:3" x14ac:dyDescent="0.15">
      <c r="A24" s="333">
        <v>44390.590821759259</v>
      </c>
      <c r="B24" s="14" t="s">
        <v>582</v>
      </c>
      <c r="C2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7" zoomScaleNormal="100" workbookViewId="0">
      <selection activeCell="J32" sqref="J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1382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1383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1372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1373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K18" sqref="K1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8" t="s">
        <v>436</v>
      </c>
      <c r="E4" s="388"/>
      <c r="F4" s="388"/>
      <c r="G4" s="388"/>
      <c r="H4" s="388"/>
      <c r="I4" s="388"/>
      <c r="J4" s="155"/>
      <c r="K4" s="155"/>
      <c r="L4" s="155"/>
      <c r="M4" s="155"/>
      <c r="N4" s="155"/>
    </row>
    <row r="5" spans="1:16" ht="19.5" customHeight="1" x14ac:dyDescent="0.15">
      <c r="C5" s="86"/>
      <c r="D5" s="389" t="str">
        <f>IF(org=0,"Не определено",org)</f>
        <v>ООО "Тюмень Водоканал"</v>
      </c>
      <c r="E5" s="389"/>
      <c r="F5" s="389"/>
      <c r="G5" s="389"/>
      <c r="H5" s="389"/>
      <c r="I5" s="389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1371</v>
      </c>
      <c r="D10" s="383">
        <v>1</v>
      </c>
      <c r="E10" s="384" t="s">
        <v>1171</v>
      </c>
      <c r="F10" s="167"/>
      <c r="G10" s="383">
        <v>1</v>
      </c>
      <c r="H10" s="390" t="s">
        <v>1171</v>
      </c>
      <c r="I10" s="381" t="s">
        <v>1172</v>
      </c>
      <c r="J10" s="382"/>
      <c r="K10" s="377" t="s">
        <v>1374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3"/>
      <c r="E11" s="385"/>
      <c r="F11" s="157"/>
      <c r="G11" s="383"/>
      <c r="H11" s="391"/>
      <c r="I11" s="381"/>
      <c r="J11" s="382"/>
      <c r="K11" s="378"/>
      <c r="L11" s="184"/>
      <c r="M11" s="379"/>
      <c r="N11" s="380"/>
      <c r="O11" s="54"/>
    </row>
    <row r="12" spans="1:16" ht="15" customHeight="1" x14ac:dyDescent="0.15">
      <c r="A12" s="54"/>
      <c r="C12" s="86"/>
      <c r="D12" s="383"/>
      <c r="E12" s="386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1371</v>
      </c>
      <c r="D13" s="383">
        <v>2</v>
      </c>
      <c r="E13" s="384" t="s">
        <v>1362</v>
      </c>
      <c r="F13" s="167"/>
      <c r="G13" s="383">
        <v>1</v>
      </c>
      <c r="H13" s="387" t="s">
        <v>1362</v>
      </c>
      <c r="I13" s="381" t="s">
        <v>1363</v>
      </c>
      <c r="J13" s="382"/>
      <c r="K13" s="377" t="s">
        <v>1374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3"/>
      <c r="E14" s="385"/>
      <c r="F14" s="157"/>
      <c r="G14" s="383"/>
      <c r="H14" s="387"/>
      <c r="I14" s="381"/>
      <c r="J14" s="382"/>
      <c r="K14" s="378"/>
      <c r="L14" s="184"/>
      <c r="M14" s="379"/>
      <c r="N14" s="380"/>
      <c r="O14" s="54"/>
    </row>
    <row r="15" spans="1:16" ht="15" customHeight="1" x14ac:dyDescent="0.15">
      <c r="A15" s="54"/>
      <c r="C15" s="86"/>
      <c r="D15" s="383"/>
      <c r="E15" s="386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1371</v>
      </c>
      <c r="D16" s="383">
        <v>3</v>
      </c>
      <c r="E16" s="384" t="s">
        <v>1038</v>
      </c>
      <c r="F16" s="167"/>
      <c r="G16" s="383">
        <v>1</v>
      </c>
      <c r="H16" s="387" t="s">
        <v>1038</v>
      </c>
      <c r="I16" s="381" t="s">
        <v>1039</v>
      </c>
      <c r="J16" s="382"/>
      <c r="K16" s="377" t="s">
        <v>1374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3"/>
      <c r="E17" s="385"/>
      <c r="F17" s="157"/>
      <c r="G17" s="383"/>
      <c r="H17" s="387"/>
      <c r="I17" s="381"/>
      <c r="J17" s="382"/>
      <c r="K17" s="378"/>
      <c r="L17" s="184"/>
      <c r="M17" s="379"/>
      <c r="N17" s="380"/>
      <c r="O17" s="54"/>
    </row>
    <row r="18" spans="1:15" ht="15" customHeight="1" x14ac:dyDescent="0.15">
      <c r="A18" s="54"/>
      <c r="C18" s="86"/>
      <c r="D18" s="383"/>
      <c r="E18" s="386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J10:J11"/>
    <mergeCell ref="K10:K11"/>
    <mergeCell ref="M11:N11"/>
    <mergeCell ref="E21:N21"/>
    <mergeCell ref="D22:K22"/>
    <mergeCell ref="D13:D15"/>
    <mergeCell ref="E13:E15"/>
    <mergeCell ref="G13:G14"/>
    <mergeCell ref="H13:H14"/>
    <mergeCell ref="D4:I4"/>
    <mergeCell ref="D5:I5"/>
    <mergeCell ref="D10:D12"/>
    <mergeCell ref="E10:E12"/>
    <mergeCell ref="G10:G11"/>
    <mergeCell ref="H10:H11"/>
    <mergeCell ref="I10:I11"/>
    <mergeCell ref="D16:D18"/>
    <mergeCell ref="E16:E18"/>
    <mergeCell ref="G16:G17"/>
    <mergeCell ref="H16:H17"/>
    <mergeCell ref="I16:I17"/>
    <mergeCell ref="J16:J17"/>
    <mergeCell ref="K16:K17"/>
    <mergeCell ref="M17:N17"/>
    <mergeCell ref="I13:I14"/>
    <mergeCell ref="J13:J14"/>
    <mergeCell ref="K13:K14"/>
    <mergeCell ref="M14:N1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18" sqref="F18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1375</v>
      </c>
      <c r="G12" s="332" t="s">
        <v>1374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2" t="s">
        <v>1374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2" t="s">
        <v>1374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1376</v>
      </c>
      <c r="G15" s="332" t="s">
        <v>1374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1377</v>
      </c>
      <c r="G16" s="332" t="s">
        <v>1374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2" t="s">
        <v>1374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1373</v>
      </c>
      <c r="G18" s="332" t="s">
        <v>1374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2" t="s">
        <v>1374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2" t="s">
        <v>1374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21" t="s">
        <v>1370</v>
      </c>
      <c r="G21" s="332" t="s">
        <v>1374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1378</v>
      </c>
      <c r="G23" s="332" t="s">
        <v>1374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1378</v>
      </c>
      <c r="G24" s="332" t="s">
        <v>1374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1378</v>
      </c>
      <c r="G25" s="332" t="s">
        <v>1374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1379</v>
      </c>
      <c r="G26" s="332" t="s">
        <v>1374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1" t="s">
        <v>1380</v>
      </c>
      <c r="F32" s="329"/>
      <c r="G32" s="329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30"/>
      <c r="F34" s="330"/>
      <c r="G34" s="330"/>
    </row>
    <row r="35" spans="4:7" ht="27" customHeight="1" x14ac:dyDescent="0.15">
      <c r="D35" s="208"/>
      <c r="E35" s="330"/>
      <c r="F35" s="330"/>
      <c r="G35" s="330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23" sqref="L2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8" t="s">
        <v>448</v>
      </c>
      <c r="E4" s="388"/>
      <c r="F4" s="388"/>
      <c r="G4" s="388"/>
      <c r="H4" s="388"/>
      <c r="I4" s="388"/>
      <c r="J4" s="388"/>
      <c r="K4" s="388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9" t="str">
        <f>IF(org=0,"Не определено",org)</f>
        <v>ООО "Тюмень Водоканал"</v>
      </c>
      <c r="E5" s="389"/>
      <c r="F5" s="389"/>
      <c r="G5" s="389"/>
      <c r="H5" s="389"/>
      <c r="I5" s="389"/>
      <c r="J5" s="389"/>
      <c r="K5" s="389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3"/>
      <c r="P7" s="323"/>
      <c r="Q7" s="323"/>
      <c r="R7" s="323"/>
      <c r="S7" s="323"/>
      <c r="T7" s="323"/>
      <c r="U7" s="323"/>
      <c r="V7" s="324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3"/>
      <c r="P8" s="323"/>
      <c r="Q8" s="324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3">
        <v>1</v>
      </c>
      <c r="E12" s="430"/>
      <c r="F12" s="413"/>
      <c r="G12" s="432"/>
      <c r="H12" s="235"/>
      <c r="I12" s="161" t="s">
        <v>45</v>
      </c>
      <c r="J12" s="341"/>
      <c r="K12" s="309" t="s">
        <v>580</v>
      </c>
      <c r="L12" s="261">
        <v>971.53</v>
      </c>
      <c r="M12" s="262">
        <v>98</v>
      </c>
      <c r="N12" s="262">
        <v>91</v>
      </c>
      <c r="O12" s="326"/>
      <c r="P12" s="327"/>
      <c r="Q12" s="326"/>
      <c r="R12" s="325"/>
      <c r="S12" s="326"/>
      <c r="T12" s="325"/>
      <c r="U12" s="326"/>
      <c r="V12" s="325"/>
      <c r="W12" s="342" t="s">
        <v>1374</v>
      </c>
      <c r="X12" s="54"/>
    </row>
    <row r="13" spans="1:24" x14ac:dyDescent="0.15">
      <c r="A13" s="54"/>
      <c r="C13" s="86"/>
      <c r="D13" s="383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2"/>
      <c r="M19" s="322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8" t="s">
        <v>544</v>
      </c>
    </row>
    <row r="5" spans="4:7" x14ac:dyDescent="0.15">
      <c r="F5" s="328" t="s">
        <v>545</v>
      </c>
    </row>
    <row r="6" spans="4:7" x14ac:dyDescent="0.15">
      <c r="F6" s="328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550</v>
      </c>
      <c r="F20" s="304" t="str">
        <f>IF(url="","",url)</f>
        <v>www.vodokanal.info</v>
      </c>
      <c r="G20" s="336"/>
    </row>
    <row r="21" spans="1:7" x14ac:dyDescent="0.15">
      <c r="D21" s="334"/>
      <c r="E21" s="315" t="s">
        <v>299</v>
      </c>
      <c r="F21" s="304" t="str">
        <f>IF(email="","",email)</f>
        <v>priemnaya@vodokanal.info</v>
      </c>
      <c r="G21" s="336"/>
    </row>
    <row r="22" spans="1:7" ht="45" x14ac:dyDescent="0.15">
      <c r="D22" s="334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33.75" x14ac:dyDescent="0.15">
      <c r="A23" s="74" t="s">
        <v>517</v>
      </c>
      <c r="D23" s="334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7"/>
    </row>
    <row r="24" spans="1:7" ht="22.5" x14ac:dyDescent="0.15">
      <c r="A24" s="74" t="s">
        <v>518</v>
      </c>
      <c r="D24" s="334"/>
      <c r="E24" s="315" t="s">
        <v>578</v>
      </c>
      <c r="F24" s="306">
        <f>'Общая информация (показатели)'!L12</f>
        <v>971.53</v>
      </c>
      <c r="G24" s="338"/>
    </row>
    <row r="25" spans="1:7" x14ac:dyDescent="0.15">
      <c r="A25" s="74" t="s">
        <v>519</v>
      </c>
      <c r="D25" s="334"/>
      <c r="E25" s="315" t="s">
        <v>548</v>
      </c>
      <c r="F25" s="307">
        <f>'Общая информация (показатели)'!M12</f>
        <v>98</v>
      </c>
      <c r="G25" s="338"/>
    </row>
    <row r="26" spans="1:7" x14ac:dyDescent="0.15">
      <c r="A26" s="74" t="s">
        <v>520</v>
      </c>
      <c r="D26" s="334"/>
      <c r="E26" s="315" t="s">
        <v>542</v>
      </c>
      <c r="F26" s="307">
        <f>'Общая информация (показатели)'!N12</f>
        <v>91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