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75" yWindow="120" windowWidth="16425" windowHeight="8460" tabRatio="923" firstSheet="1" activeTab="12"/>
  </bookViews>
  <sheets>
    <sheet name="modList01" sheetId="542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Показатели (факт)" sheetId="526" r:id="rId6"/>
    <sheet name="Показатели (2)" sheetId="532" state="veryHidden" r:id="rId7"/>
    <sheet name="Потр. характеристики" sheetId="534" r:id="rId8"/>
    <sheet name="Инвестиции" sheetId="536" r:id="rId9"/>
    <sheet name="Инвестиции исправления" sheetId="539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SelectData" sheetId="538" state="veryHidden" r:id="rId21"/>
    <sheet name="modfrmReestr" sheetId="434" state="veryHidden" r:id="rId22"/>
    <sheet name="modUpdTemplMain" sheetId="424" state="veryHidden" r:id="rId23"/>
    <sheet name="REESTR_ORG" sheetId="390" state="veryHidden" r:id="rId24"/>
    <sheet name="modClassifierValidate" sheetId="400" state="veryHidden" r:id="rId25"/>
    <sheet name="modProv" sheetId="520" state="veryHidden" r:id="rId26"/>
    <sheet name="modHyp" sheetId="398" state="veryHidden" r:id="rId27"/>
    <sheet name="modList00" sheetId="498" state="veryHidden" r:id="rId28"/>
    <sheet name="modList02" sheetId="504" state="veryHidden" r:id="rId29"/>
    <sheet name="modList03" sheetId="516" state="veryHidden" r:id="rId30"/>
    <sheet name="modList04" sheetId="533" state="veryHidden" r:id="rId31"/>
    <sheet name="modList05" sheetId="535" state="veryHidden" r:id="rId32"/>
    <sheet name="modList06" sheetId="537" state="veryHidden" r:id="rId33"/>
    <sheet name="modList07" sheetId="540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  <sheet name="CopyList" sheetId="541" state="veryHidden" r:id="rId41"/>
  </sheets>
  <externalReferences>
    <externalReference r:id="rId42"/>
  </externalReferences>
  <definedNames>
    <definedName name="_xlnm._FilterDatabase" localSheetId="12" hidden="1">Проверка!$B$4:$E$4</definedName>
    <definedName name="anscount" hidden="1">1</definedName>
    <definedName name="blnWR1">TEHSHEET!$V$2</definedName>
    <definedName name="buhg_flag">Титульный!$F$26</definedName>
    <definedName name="checkCell_List01">'Список МО'!$D$13:$H$16</definedName>
    <definedName name="checkCell_List01_1">'Список МО'!$F$8:$H$9</definedName>
    <definedName name="checkCell_List02">'Показатели (факт)'!$D$10:$G$68</definedName>
    <definedName name="checkCell_List03">'Ссылки на публикации'!$E$11:$K$18</definedName>
    <definedName name="checkCell_List04">'Показатели (2)'!$D$10:$P$15</definedName>
    <definedName name="checkCell_List04_1">'Показатели (2)'!$D$11:$P$12</definedName>
    <definedName name="checkCell_List04_2">'Показатели (2)'!$D$14:$P$15</definedName>
    <definedName name="checkCell_List05">'Потр. характеристики'!$D$10:$F$30</definedName>
    <definedName name="checkCell_List06">Инвестиции!$E$11:$AX$155</definedName>
    <definedName name="checkCell_List07">'Инвестиции исправления'!$D$10:$F$11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Титульный!$F$28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4">et_union_hor!$34:$34</definedName>
    <definedName name="et_List02_5">et_union_hor!$38:$38</definedName>
    <definedName name="et_List03">et_union_hor!$16:$18</definedName>
    <definedName name="et_List04_1">et_union_hor!$43:$46</definedName>
    <definedName name="et_List04_2">et_union_hor!$44:$45</definedName>
    <definedName name="et_List04_3">et_union_hor!$44:$44</definedName>
    <definedName name="et_List05_1">et_union_hor!$56:$57</definedName>
    <definedName name="et_List06_1">Инвестиции!$19:$21</definedName>
    <definedName name="et_List06_2">Инвестиции!$61:$63</definedName>
    <definedName name="et_List06_3">Инвестиции!$125:$129</definedName>
    <definedName name="et_List06_4">Инвестиции!$20:$20</definedName>
    <definedName name="et_List07_1">et_union_hor!$51:$51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Титульный!$F$34</definedName>
    <definedName name="flag_ipr">Титульный!$F$32</definedName>
    <definedName name="flag_publication">Титульный!$F$11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TEHSHEET!$J$13:$J$15</definedName>
    <definedName name="kind_of_activity_01">TEHSHEET!$J$3:$J$5</definedName>
    <definedName name="kind_of_activity_02">TEHSHEET!$J$8:$J$10</definedName>
    <definedName name="kind_of_activity_03">TEHSHEET!$J$13:$J$15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REESTR_MO!$A$2:$D$321</definedName>
    <definedName name="List02_cons_ee">'Показатели (факт)'!$F$66:$G$67</definedName>
    <definedName name="List02_costs_OPS">'Показатели (факт)'!$G$32</definedName>
    <definedName name="List02_costs_PH">'Показатели (факт)'!$G$34</definedName>
    <definedName name="List02_flag_index_2">'Показатели (факт)'!$G$33</definedName>
    <definedName name="List02_flag_index_2_2">'Показатели (факт)'!$G$35</definedName>
    <definedName name="List02_p1">'Показатели (факт)'!$G$10</definedName>
    <definedName name="List02_p1_minus_p3">'Показатели (факт)'!$G$10,'Показатели (факт)'!$G$14</definedName>
    <definedName name="List02_p3">'Показатели (факт)'!$G$14</definedName>
    <definedName name="List02_p4">'Показатели (факт)'!$G$60</definedName>
    <definedName name="List02_revenue_from_activity_80_flag">'Показатели (факт)'!$G$61</definedName>
    <definedName name="List03_ipr_pub">'Ссылки на публикации'!$D$16:$K$17</definedName>
    <definedName name="List06_date_ip">Инвестиции!$H$12</definedName>
    <definedName name="List06_date_r_ip">Инвестиции!$H$16:$AX$17</definedName>
    <definedName name="List06_flag_year">Инвестиции!$AX$19:$AX$29</definedName>
    <definedName name="List06_main_column">Инвестиции!$H$11:$H$155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МО'!$G$13:$G$16</definedName>
    <definedName name="MONTH">TEHSHEET!$F$2:$F$13</definedName>
    <definedName name="mr_List01">'Список МО'!$E$13:$E$16</definedName>
    <definedName name="nalog">Титульный!$F$24</definedName>
    <definedName name="objective_of_IPR">TEHSHEET!$Q$2:$Q$6</definedName>
    <definedName name="org">Титульный!$F$17</definedName>
    <definedName name="Org_Address">Титульный!$F$37:$F$38</definedName>
    <definedName name="Org_buhg">Титульный!$F$45:$F$46</definedName>
    <definedName name="Org_main">Титульный!$F$41:$F$42</definedName>
    <definedName name="Org_otv_lico">Титульный!$F$49:$F$52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Комментарии!$C$12:$C$15</definedName>
    <definedName name="pDel_List01_1">'Список МО'!$C$13:$C$16</definedName>
    <definedName name="pDel_List01_2">'Список МО'!$I$13:$I$16</definedName>
    <definedName name="pDel_List02_1">'Показатели (факт)'!$C$11:$C$13</definedName>
    <definedName name="pDel_List02_5">'Показатели (факт)'!$C$37:$C$53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4_4">'Показатели (2)'!$C$14:$C$15</definedName>
    <definedName name="pDel_List04_5">'Показатели (2)'!$F$14:$F$15</definedName>
    <definedName name="pDel_List04_6">'Показатели (2)'!$J$14:$J$15</definedName>
    <definedName name="pDel_List06_1">Инвестиции!$C$19:$C$29</definedName>
    <definedName name="pDel_List06_2">Инвестиции!$D$61:$D$118</definedName>
    <definedName name="pDel_List06_3">Инвестиции!$D$125:$D$155</definedName>
    <definedName name="pDel_List06_4">Инвестиции!$D$19:$D$29</definedName>
    <definedName name="pDel_List07_1">'Инвестиции исправления'!$C$10:$C$11</definedName>
    <definedName name="pIns_Comm">Комментарии!$E$15</definedName>
    <definedName name="pIns_List01_1">'Список МО'!$E$16</definedName>
    <definedName name="pIns_List02_1">'Показатели (факт)'!$E$13</definedName>
    <definedName name="pIns_List02_5">'Показатели (факт)'!$E$53</definedName>
    <definedName name="pIns_List03">'Ссылки на публикации'!$E$18</definedName>
    <definedName name="pIns_List04_1">'Показатели (2)'!$E$12</definedName>
    <definedName name="pIns_List04_4">'Показатели (2)'!$E$15</definedName>
    <definedName name="pIns_List06_1">Инвестиции!$F$29</definedName>
    <definedName name="pIns_List06_2">Инвестиции!$F$118</definedName>
    <definedName name="pIns_List06_3">Инвестиции!$F$155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Инвестиции!$I$8:$AX$8</definedName>
    <definedName name="pVIns_List06_1">Инвестиции!$AX$9</definedName>
    <definedName name="QUARTER">TEHSHEET!$G$2:$G$5</definedName>
    <definedName name="REESTR_ORG_RANGE">REESTR_ORG!$A$2:$L$152</definedName>
    <definedName name="REGION">TEHSHEET!$A$2:$A$85</definedName>
    <definedName name="region_name">Титульный!$F$7</definedName>
    <definedName name="RegulatoryPeriod">Титульный!$F$13:$F$13</definedName>
    <definedName name="revenue_from_activity_80_flag">Титульный!$F$30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(2)'!$P$10:$P$15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nit_for_List02">TEHSHEET!$T$2:$T$3</definedName>
    <definedName name="UpdStatus">Инструкция!$AA$1</definedName>
    <definedName name="vdet">Титульный!$F$22</definedName>
    <definedName name="version">Инструкция!$B$3</definedName>
    <definedName name="Vet_List06_1">Инвестиции!$I:$I</definedName>
    <definedName name="Website_address_internet">'Ссылки на публикации'!$K$11:$K$18</definedName>
    <definedName name="year_list">TEHSHEET!$D$2:$D$6</definedName>
  </definedNames>
  <calcPr calcId="144525" fullCalcOnLoad="1" iterate="1"/>
</workbook>
</file>

<file path=xl/calcChain.xml><?xml version="1.0" encoding="utf-8"?>
<calcChain xmlns="http://schemas.openxmlformats.org/spreadsheetml/2006/main">
  <c r="G51" i="526" l="1"/>
  <c r="G30" i="526"/>
  <c r="G31" i="526"/>
  <c r="G15" i="526"/>
  <c r="G17" i="526"/>
  <c r="G12" i="526"/>
  <c r="G28" i="526"/>
  <c r="G27" i="526"/>
  <c r="G16" i="526"/>
  <c r="G18" i="526"/>
  <c r="G117" i="536"/>
  <c r="E117" i="536"/>
  <c r="G116" i="536"/>
  <c r="E116" i="536"/>
  <c r="E115" i="536"/>
  <c r="G114" i="536"/>
  <c r="E114" i="536"/>
  <c r="G113" i="536"/>
  <c r="E113" i="536"/>
  <c r="E112" i="536"/>
  <c r="G111" i="536"/>
  <c r="E111" i="536"/>
  <c r="G110" i="536"/>
  <c r="E110" i="536"/>
  <c r="E109" i="536"/>
  <c r="G108" i="536"/>
  <c r="E108" i="536"/>
  <c r="G107" i="536"/>
  <c r="E107" i="536"/>
  <c r="E106" i="536"/>
  <c r="G105" i="536"/>
  <c r="E105" i="536"/>
  <c r="G104" i="536"/>
  <c r="E104" i="536"/>
  <c r="E103" i="536"/>
  <c r="G102" i="536"/>
  <c r="E102" i="536"/>
  <c r="G101" i="536"/>
  <c r="E101" i="536"/>
  <c r="E100" i="536"/>
  <c r="G99" i="536"/>
  <c r="E99" i="536"/>
  <c r="G98" i="536"/>
  <c r="E98" i="536"/>
  <c r="E97" i="536"/>
  <c r="G96" i="536"/>
  <c r="E96" i="536"/>
  <c r="G95" i="536"/>
  <c r="E95" i="536"/>
  <c r="E94" i="536"/>
  <c r="G93" i="536"/>
  <c r="E93" i="536"/>
  <c r="G92" i="536"/>
  <c r="E92" i="536"/>
  <c r="E91" i="536"/>
  <c r="G90" i="536"/>
  <c r="E90" i="536"/>
  <c r="G89" i="536"/>
  <c r="E89" i="536"/>
  <c r="E88" i="536"/>
  <c r="G87" i="536"/>
  <c r="E87" i="536"/>
  <c r="G86" i="536"/>
  <c r="E86" i="536"/>
  <c r="E85" i="536"/>
  <c r="H154" i="536"/>
  <c r="E154" i="536"/>
  <c r="H153" i="536"/>
  <c r="E153" i="536"/>
  <c r="H152" i="536"/>
  <c r="E152" i="536"/>
  <c r="H151" i="536"/>
  <c r="H150" i="536"/>
  <c r="E151" i="536"/>
  <c r="AW150" i="536"/>
  <c r="AV150" i="536"/>
  <c r="AU150" i="536"/>
  <c r="AT150" i="536"/>
  <c r="AS150" i="536"/>
  <c r="AR150" i="536"/>
  <c r="AQ150" i="536"/>
  <c r="AP150" i="536"/>
  <c r="AO150" i="536"/>
  <c r="AN150" i="536"/>
  <c r="AM150" i="536"/>
  <c r="AL150" i="536"/>
  <c r="AK150" i="536"/>
  <c r="AJ150" i="536"/>
  <c r="AI150" i="536"/>
  <c r="AH150" i="536"/>
  <c r="AG150" i="536"/>
  <c r="AF150" i="536"/>
  <c r="AE150" i="536"/>
  <c r="AD150" i="536"/>
  <c r="AC150" i="536"/>
  <c r="AB150" i="536"/>
  <c r="AA150" i="536"/>
  <c r="Z150" i="536"/>
  <c r="Y150" i="536"/>
  <c r="X150" i="536"/>
  <c r="W150" i="536"/>
  <c r="V150" i="536"/>
  <c r="U150" i="536"/>
  <c r="T150" i="536"/>
  <c r="S150" i="536"/>
  <c r="R150" i="536"/>
  <c r="Q150" i="536"/>
  <c r="P150" i="536"/>
  <c r="O150" i="536"/>
  <c r="N150" i="536"/>
  <c r="M150" i="536"/>
  <c r="L150" i="536"/>
  <c r="K150" i="536"/>
  <c r="J150" i="536"/>
  <c r="I150" i="536"/>
  <c r="E150" i="536"/>
  <c r="H149" i="536"/>
  <c r="E149" i="536"/>
  <c r="H148" i="536"/>
  <c r="E148" i="536"/>
  <c r="H147" i="536"/>
  <c r="E147" i="536"/>
  <c r="H146" i="536"/>
  <c r="H145" i="536"/>
  <c r="E146" i="536"/>
  <c r="AW145" i="536"/>
  <c r="AV145" i="536"/>
  <c r="AU145" i="536"/>
  <c r="AT145" i="536"/>
  <c r="AS145" i="536"/>
  <c r="AR145" i="536"/>
  <c r="AQ145" i="536"/>
  <c r="AP145" i="536"/>
  <c r="AO145" i="536"/>
  <c r="AN145" i="536"/>
  <c r="AM145" i="536"/>
  <c r="AL145" i="536"/>
  <c r="AK145" i="536"/>
  <c r="AJ145" i="536"/>
  <c r="AI145" i="536"/>
  <c r="AH145" i="536"/>
  <c r="AG145" i="536"/>
  <c r="AF145" i="536"/>
  <c r="AE145" i="536"/>
  <c r="AD145" i="536"/>
  <c r="AC145" i="536"/>
  <c r="AB145" i="536"/>
  <c r="AA145" i="536"/>
  <c r="Z145" i="536"/>
  <c r="Y145" i="536"/>
  <c r="X145" i="536"/>
  <c r="W145" i="536"/>
  <c r="V145" i="536"/>
  <c r="U145" i="536"/>
  <c r="T145" i="536"/>
  <c r="S145" i="536"/>
  <c r="R145" i="536"/>
  <c r="Q145" i="536"/>
  <c r="P145" i="536"/>
  <c r="O145" i="536"/>
  <c r="N145" i="536"/>
  <c r="M145" i="536"/>
  <c r="L145" i="536"/>
  <c r="K145" i="536"/>
  <c r="J145" i="536"/>
  <c r="I145" i="536"/>
  <c r="E145" i="536"/>
  <c r="H144" i="536"/>
  <c r="E144" i="536"/>
  <c r="H143" i="536"/>
  <c r="E143" i="536"/>
  <c r="H142" i="536"/>
  <c r="H140" i="536"/>
  <c r="E142" i="536"/>
  <c r="H141" i="536"/>
  <c r="E141" i="536"/>
  <c r="AW140" i="536"/>
  <c r="AV140" i="536"/>
  <c r="AU140" i="536"/>
  <c r="AT140" i="536"/>
  <c r="AS140" i="536"/>
  <c r="AR140" i="536"/>
  <c r="AQ140" i="536"/>
  <c r="AP140" i="536"/>
  <c r="AO140" i="536"/>
  <c r="AN140" i="536"/>
  <c r="AM140" i="536"/>
  <c r="AL140" i="536"/>
  <c r="AK140" i="536"/>
  <c r="AJ140" i="536"/>
  <c r="AI140" i="536"/>
  <c r="AH140" i="536"/>
  <c r="AG140" i="536"/>
  <c r="AF140" i="536"/>
  <c r="AE140" i="536"/>
  <c r="AD140" i="536"/>
  <c r="AC140" i="536"/>
  <c r="AB140" i="536"/>
  <c r="AA140" i="536"/>
  <c r="Z140" i="536"/>
  <c r="Y140" i="536"/>
  <c r="X140" i="536"/>
  <c r="W140" i="536"/>
  <c r="V140" i="536"/>
  <c r="U140" i="536"/>
  <c r="T140" i="536"/>
  <c r="S140" i="536"/>
  <c r="R140" i="536"/>
  <c r="Q140" i="536"/>
  <c r="P140" i="536"/>
  <c r="O140" i="536"/>
  <c r="N140" i="536"/>
  <c r="M140" i="536"/>
  <c r="L140" i="536"/>
  <c r="K140" i="536"/>
  <c r="J140" i="536"/>
  <c r="I140" i="536"/>
  <c r="E140" i="536"/>
  <c r="H139" i="536"/>
  <c r="E139" i="536"/>
  <c r="H138" i="536"/>
  <c r="E138" i="536"/>
  <c r="H137" i="536"/>
  <c r="H135" i="536"/>
  <c r="E137" i="536"/>
  <c r="H136" i="536"/>
  <c r="E136" i="536"/>
  <c r="AW135" i="536"/>
  <c r="AV135" i="536"/>
  <c r="AU135" i="536"/>
  <c r="AT135" i="536"/>
  <c r="AS135" i="536"/>
  <c r="AR135" i="536"/>
  <c r="AQ135" i="536"/>
  <c r="AP135" i="536"/>
  <c r="AO135" i="536"/>
  <c r="AN135" i="536"/>
  <c r="AM135" i="536"/>
  <c r="AL135" i="536"/>
  <c r="AK135" i="536"/>
  <c r="AJ135" i="536"/>
  <c r="AI135" i="536"/>
  <c r="AH135" i="536"/>
  <c r="AG135" i="536"/>
  <c r="AF135" i="536"/>
  <c r="AE135" i="536"/>
  <c r="AD135" i="536"/>
  <c r="AC135" i="536"/>
  <c r="AB135" i="536"/>
  <c r="AA135" i="536"/>
  <c r="Z135" i="536"/>
  <c r="Y135" i="536"/>
  <c r="X135" i="536"/>
  <c r="W135" i="536"/>
  <c r="V135" i="536"/>
  <c r="U135" i="536"/>
  <c r="T135" i="536"/>
  <c r="S135" i="536"/>
  <c r="R135" i="536"/>
  <c r="Q135" i="536"/>
  <c r="P135" i="536"/>
  <c r="O135" i="536"/>
  <c r="N135" i="536"/>
  <c r="M135" i="536"/>
  <c r="L135" i="536"/>
  <c r="K135" i="536"/>
  <c r="J135" i="536"/>
  <c r="I135" i="536"/>
  <c r="E135" i="536"/>
  <c r="AW130" i="536"/>
  <c r="AW125" i="536"/>
  <c r="AW124" i="536"/>
  <c r="AW123" i="536"/>
  <c r="AW122" i="536"/>
  <c r="AW121" i="536"/>
  <c r="AW120" i="536"/>
  <c r="AW22" i="536"/>
  <c r="AW19" i="536"/>
  <c r="AW18" i="536"/>
  <c r="AW9" i="536"/>
  <c r="AV130" i="536"/>
  <c r="AV125" i="536"/>
  <c r="AV124" i="536"/>
  <c r="AV123" i="536"/>
  <c r="AV120" i="536"/>
  <c r="AV122" i="536"/>
  <c r="AV121" i="536"/>
  <c r="AV22" i="536"/>
  <c r="AV18" i="536"/>
  <c r="AV19" i="536"/>
  <c r="AV9" i="536"/>
  <c r="AU130" i="536"/>
  <c r="AU125" i="536"/>
  <c r="AU124" i="536"/>
  <c r="AU123" i="536"/>
  <c r="AU122" i="536"/>
  <c r="AU120" i="536"/>
  <c r="AU121" i="536"/>
  <c r="AU22" i="536"/>
  <c r="AU19" i="536"/>
  <c r="AU9" i="536"/>
  <c r="AT130" i="536"/>
  <c r="AT125" i="536"/>
  <c r="AT124" i="536"/>
  <c r="AT123" i="536"/>
  <c r="AT120" i="536"/>
  <c r="AT122" i="536"/>
  <c r="AT121" i="536"/>
  <c r="AT22" i="536"/>
  <c r="AT19" i="536"/>
  <c r="AT18" i="536"/>
  <c r="AT9" i="536"/>
  <c r="AS130" i="536"/>
  <c r="AS125" i="536"/>
  <c r="AS124" i="536"/>
  <c r="AS123" i="536"/>
  <c r="AS122" i="536"/>
  <c r="AS120" i="536"/>
  <c r="AS121" i="536"/>
  <c r="AS22" i="536"/>
  <c r="AS19" i="536"/>
  <c r="AS18" i="536"/>
  <c r="AS9" i="536"/>
  <c r="AR130" i="536"/>
  <c r="AR125" i="536"/>
  <c r="AR124" i="536"/>
  <c r="AR123" i="536"/>
  <c r="AR122" i="536"/>
  <c r="AR120" i="536"/>
  <c r="AR121" i="536"/>
  <c r="AR22" i="536"/>
  <c r="AR19" i="536"/>
  <c r="AR18" i="536"/>
  <c r="AR9" i="536"/>
  <c r="AQ130" i="536"/>
  <c r="AQ125" i="536"/>
  <c r="AQ124" i="536"/>
  <c r="AQ120" i="536"/>
  <c r="AQ123" i="536"/>
  <c r="AQ122" i="536"/>
  <c r="AQ121" i="536"/>
  <c r="AQ22" i="536"/>
  <c r="AQ19" i="536"/>
  <c r="AQ18" i="536"/>
  <c r="AQ9" i="536"/>
  <c r="AP130" i="536"/>
  <c r="AP125" i="536"/>
  <c r="AP124" i="536"/>
  <c r="AP123" i="536"/>
  <c r="AP122" i="536"/>
  <c r="AP121" i="536"/>
  <c r="AP120" i="536"/>
  <c r="AP22" i="536"/>
  <c r="AP18" i="536"/>
  <c r="AP19" i="536"/>
  <c r="AP9" i="536"/>
  <c r="AO130" i="536"/>
  <c r="AO125" i="536"/>
  <c r="AO124" i="536"/>
  <c r="AO123" i="536"/>
  <c r="AO122" i="536"/>
  <c r="AO121" i="536"/>
  <c r="AO120" i="536"/>
  <c r="AO22" i="536"/>
  <c r="AO19" i="536"/>
  <c r="AO18" i="536"/>
  <c r="AO9" i="536"/>
  <c r="AN130" i="536"/>
  <c r="AN125" i="536"/>
  <c r="AN124" i="536"/>
  <c r="AN123" i="536"/>
  <c r="AN120" i="536"/>
  <c r="AN122" i="536"/>
  <c r="AN121" i="536"/>
  <c r="AN22" i="536"/>
  <c r="AN19" i="536"/>
  <c r="AN18" i="536"/>
  <c r="AN9" i="536"/>
  <c r="AM130" i="536"/>
  <c r="AM125" i="536"/>
  <c r="AM124" i="536"/>
  <c r="AM123" i="536"/>
  <c r="AM122" i="536"/>
  <c r="AM121" i="536"/>
  <c r="AM120" i="536"/>
  <c r="AM22" i="536"/>
  <c r="AM19" i="536"/>
  <c r="AM18" i="536"/>
  <c r="AM9" i="536"/>
  <c r="AL130" i="536"/>
  <c r="AL125" i="536"/>
  <c r="AL124" i="536"/>
  <c r="AL120" i="536"/>
  <c r="AL123" i="536"/>
  <c r="AL122" i="536"/>
  <c r="AL121" i="536"/>
  <c r="AL22" i="536"/>
  <c r="AL19" i="536"/>
  <c r="AL18" i="536"/>
  <c r="AL9" i="536"/>
  <c r="AK130" i="536"/>
  <c r="AK125" i="536"/>
  <c r="AK124" i="536"/>
  <c r="AK123" i="536"/>
  <c r="AK120" i="536"/>
  <c r="AK122" i="536"/>
  <c r="AK121" i="536"/>
  <c r="AK22" i="536"/>
  <c r="AK19" i="536"/>
  <c r="AK18" i="536"/>
  <c r="AK9" i="536"/>
  <c r="AJ130" i="536"/>
  <c r="AJ125" i="536"/>
  <c r="AJ124" i="536"/>
  <c r="AJ123" i="536"/>
  <c r="AJ122" i="536"/>
  <c r="AJ120" i="536"/>
  <c r="AJ121" i="536"/>
  <c r="AJ22" i="536"/>
  <c r="AJ19" i="536"/>
  <c r="AJ18" i="536"/>
  <c r="AJ9" i="536"/>
  <c r="AI130" i="536"/>
  <c r="AI125" i="536"/>
  <c r="AI124" i="536"/>
  <c r="AI123" i="536"/>
  <c r="AI122" i="536"/>
  <c r="AI120" i="536"/>
  <c r="AI121" i="536"/>
  <c r="AI22" i="536"/>
  <c r="AI19" i="536"/>
  <c r="AI18" i="536"/>
  <c r="AI9" i="536"/>
  <c r="AH130" i="536"/>
  <c r="AH125" i="536"/>
  <c r="AH124" i="536"/>
  <c r="AH120" i="536"/>
  <c r="AH123" i="536"/>
  <c r="AH122" i="536"/>
  <c r="AH121" i="536"/>
  <c r="AH22" i="536"/>
  <c r="AH19" i="536"/>
  <c r="AH18" i="536"/>
  <c r="AH9" i="536"/>
  <c r="AG130" i="536"/>
  <c r="AG125" i="536"/>
  <c r="AG124" i="536"/>
  <c r="AG123" i="536"/>
  <c r="AG120" i="536"/>
  <c r="AG122" i="536"/>
  <c r="AG121" i="536"/>
  <c r="AG22" i="536"/>
  <c r="AG18" i="536"/>
  <c r="AG19" i="536"/>
  <c r="AG9" i="536"/>
  <c r="AF130" i="536"/>
  <c r="AF125" i="536"/>
  <c r="AF124" i="536"/>
  <c r="AF123" i="536"/>
  <c r="AF122" i="536"/>
  <c r="AF120" i="536"/>
  <c r="AF121" i="536"/>
  <c r="AF22" i="536"/>
  <c r="AF18" i="536"/>
  <c r="AF19" i="536"/>
  <c r="AF9" i="536"/>
  <c r="AE130" i="536"/>
  <c r="AE125" i="536"/>
  <c r="AE124" i="536"/>
  <c r="AE123" i="536"/>
  <c r="AE122" i="536"/>
  <c r="AE120" i="536"/>
  <c r="AE121" i="536"/>
  <c r="AE22" i="536"/>
  <c r="AE19" i="536"/>
  <c r="AE18" i="536"/>
  <c r="AE9" i="536"/>
  <c r="AD130" i="536"/>
  <c r="AD125" i="536"/>
  <c r="AD124" i="536"/>
  <c r="AD120" i="536"/>
  <c r="AD123" i="536"/>
  <c r="AD122" i="536"/>
  <c r="AD121" i="536"/>
  <c r="AD22" i="536"/>
  <c r="AD19" i="536"/>
  <c r="AD18" i="536"/>
  <c r="AD9" i="536"/>
  <c r="AC130" i="536"/>
  <c r="AC125" i="536"/>
  <c r="AC124" i="536"/>
  <c r="AC123" i="536"/>
  <c r="AC120" i="536"/>
  <c r="AC122" i="536"/>
  <c r="AC121" i="536"/>
  <c r="AC22" i="536"/>
  <c r="AC19" i="536"/>
  <c r="AC18" i="536"/>
  <c r="AC9" i="536"/>
  <c r="AB130" i="536"/>
  <c r="AB125" i="536"/>
  <c r="AB124" i="536"/>
  <c r="AB123" i="536"/>
  <c r="AB120" i="536"/>
  <c r="AB122" i="536"/>
  <c r="AB121" i="536"/>
  <c r="AB22" i="536"/>
  <c r="AB19" i="536"/>
  <c r="AB18" i="536"/>
  <c r="AB9" i="536"/>
  <c r="AA130" i="536"/>
  <c r="AA125" i="536"/>
  <c r="AA124" i="536"/>
  <c r="AA123" i="536"/>
  <c r="AA122" i="536"/>
  <c r="AA121" i="536"/>
  <c r="AA120" i="536"/>
  <c r="AA22" i="536"/>
  <c r="AA19" i="536"/>
  <c r="AA9" i="536"/>
  <c r="Z130" i="536"/>
  <c r="Z125" i="536"/>
  <c r="Z124" i="536"/>
  <c r="Z123" i="536"/>
  <c r="Z122" i="536"/>
  <c r="Z121" i="536"/>
  <c r="Z120" i="536"/>
  <c r="Z22" i="536"/>
  <c r="Z18" i="536"/>
  <c r="Z19" i="536"/>
  <c r="Z9" i="536"/>
  <c r="Y130" i="536"/>
  <c r="Y125" i="536"/>
  <c r="Y124" i="536"/>
  <c r="Y123" i="536"/>
  <c r="Y122" i="536"/>
  <c r="Y120" i="536"/>
  <c r="Y121" i="536"/>
  <c r="Y22" i="536"/>
  <c r="Y19" i="536"/>
  <c r="Y18" i="536"/>
  <c r="Y9" i="536"/>
  <c r="X130" i="536"/>
  <c r="X125" i="536"/>
  <c r="X124" i="536"/>
  <c r="X123" i="536"/>
  <c r="X122" i="536"/>
  <c r="X121" i="536"/>
  <c r="X120" i="536"/>
  <c r="X22" i="536"/>
  <c r="X19" i="536"/>
  <c r="X18" i="536"/>
  <c r="X9" i="536"/>
  <c r="W130" i="536"/>
  <c r="W125" i="536"/>
  <c r="W124" i="536"/>
  <c r="W123" i="536"/>
  <c r="W122" i="536"/>
  <c r="W121" i="536"/>
  <c r="W120" i="536"/>
  <c r="W22" i="536"/>
  <c r="W19" i="536"/>
  <c r="W18" i="536"/>
  <c r="W9" i="536"/>
  <c r="V130" i="536"/>
  <c r="V125" i="536"/>
  <c r="V124" i="536"/>
  <c r="V123" i="536"/>
  <c r="V122" i="536"/>
  <c r="V121" i="536"/>
  <c r="V120" i="536"/>
  <c r="V22" i="536"/>
  <c r="V18" i="536"/>
  <c r="V19" i="536"/>
  <c r="V9" i="536"/>
  <c r="U130" i="536"/>
  <c r="U125" i="536"/>
  <c r="U124" i="536"/>
  <c r="U123" i="536"/>
  <c r="U120" i="536"/>
  <c r="U122" i="536"/>
  <c r="U121" i="536"/>
  <c r="U22" i="536"/>
  <c r="U18" i="536"/>
  <c r="U19" i="536"/>
  <c r="U9" i="536"/>
  <c r="T130" i="536"/>
  <c r="T125" i="536"/>
  <c r="T124" i="536"/>
  <c r="T123" i="536"/>
  <c r="T122" i="536"/>
  <c r="T121" i="536"/>
  <c r="T120" i="536"/>
  <c r="T22" i="536"/>
  <c r="T19" i="536"/>
  <c r="T18" i="536"/>
  <c r="T9" i="536"/>
  <c r="S130" i="536"/>
  <c r="S125" i="536"/>
  <c r="S124" i="536"/>
  <c r="S123" i="536"/>
  <c r="S122" i="536"/>
  <c r="S121" i="536"/>
  <c r="S120" i="536"/>
  <c r="S22" i="536"/>
  <c r="S19" i="536"/>
  <c r="S18" i="536"/>
  <c r="S9" i="536"/>
  <c r="R130" i="536"/>
  <c r="R125" i="536"/>
  <c r="R124" i="536"/>
  <c r="R123" i="536"/>
  <c r="R120" i="536"/>
  <c r="R122" i="536"/>
  <c r="R121" i="536"/>
  <c r="R22" i="536"/>
  <c r="R19" i="536"/>
  <c r="R18" i="536"/>
  <c r="R9" i="536"/>
  <c r="Q130" i="536"/>
  <c r="Q125" i="536"/>
  <c r="Q124" i="536"/>
  <c r="Q123" i="536"/>
  <c r="Q120" i="536"/>
  <c r="Q122" i="536"/>
  <c r="Q121" i="536"/>
  <c r="Q22" i="536"/>
  <c r="Q19" i="536"/>
  <c r="Q18" i="536"/>
  <c r="Q9" i="536"/>
  <c r="P130" i="536"/>
  <c r="P125" i="536"/>
  <c r="P124" i="536"/>
  <c r="P123" i="536"/>
  <c r="P122" i="536"/>
  <c r="P120" i="536"/>
  <c r="P121" i="536"/>
  <c r="P22" i="536"/>
  <c r="P19" i="536"/>
  <c r="P18" i="536"/>
  <c r="P9" i="536"/>
  <c r="O130" i="536"/>
  <c r="O125" i="536"/>
  <c r="O124" i="536"/>
  <c r="O120" i="536"/>
  <c r="O123" i="536"/>
  <c r="O122" i="536"/>
  <c r="O121" i="536"/>
  <c r="O22" i="536"/>
  <c r="O18" i="536"/>
  <c r="O19" i="536"/>
  <c r="O9" i="536"/>
  <c r="E27" i="536"/>
  <c r="H27" i="536"/>
  <c r="E26" i="536"/>
  <c r="H26" i="536"/>
  <c r="E25" i="536"/>
  <c r="H25" i="536"/>
  <c r="E24" i="536"/>
  <c r="H24" i="536"/>
  <c r="N130" i="536"/>
  <c r="N125" i="536"/>
  <c r="N124" i="536"/>
  <c r="N120" i="536"/>
  <c r="N123" i="536"/>
  <c r="N122" i="536"/>
  <c r="N121" i="536"/>
  <c r="N22" i="536"/>
  <c r="N18" i="536"/>
  <c r="N19" i="536"/>
  <c r="N9" i="536"/>
  <c r="M130" i="536"/>
  <c r="M125" i="536"/>
  <c r="M124" i="536"/>
  <c r="M123" i="536"/>
  <c r="M122" i="536"/>
  <c r="M121" i="536"/>
  <c r="M120" i="536"/>
  <c r="M22" i="536"/>
  <c r="M19" i="536"/>
  <c r="M18" i="536"/>
  <c r="M9" i="536"/>
  <c r="L130" i="536"/>
  <c r="L125" i="536"/>
  <c r="L124" i="536"/>
  <c r="L123" i="536"/>
  <c r="L122" i="536"/>
  <c r="L121" i="536"/>
  <c r="L120" i="536"/>
  <c r="L22" i="536"/>
  <c r="L19" i="536"/>
  <c r="L18" i="536"/>
  <c r="L9" i="536"/>
  <c r="K130" i="536"/>
  <c r="K125" i="536"/>
  <c r="K124" i="536"/>
  <c r="K123" i="536"/>
  <c r="K122" i="536"/>
  <c r="K121" i="536"/>
  <c r="K22" i="536"/>
  <c r="K19" i="536"/>
  <c r="K18" i="536"/>
  <c r="K9" i="536"/>
  <c r="H134" i="536"/>
  <c r="H133" i="536"/>
  <c r="H132" i="536"/>
  <c r="H131" i="536"/>
  <c r="H130" i="536"/>
  <c r="H129" i="536"/>
  <c r="H128" i="536"/>
  <c r="H125" i="536"/>
  <c r="H127" i="536"/>
  <c r="H126" i="536"/>
  <c r="H23" i="536"/>
  <c r="H22" i="536"/>
  <c r="H20" i="536"/>
  <c r="H19" i="536"/>
  <c r="J130" i="536"/>
  <c r="J125" i="536"/>
  <c r="J124" i="536"/>
  <c r="J123" i="536"/>
  <c r="J122" i="536"/>
  <c r="J121" i="536"/>
  <c r="J120" i="536"/>
  <c r="J22" i="536"/>
  <c r="J19" i="536"/>
  <c r="J18" i="536"/>
  <c r="J9" i="536"/>
  <c r="G84" i="536"/>
  <c r="E84" i="536"/>
  <c r="G83" i="536"/>
  <c r="E83" i="536"/>
  <c r="E82" i="536"/>
  <c r="G81" i="536"/>
  <c r="E81" i="536"/>
  <c r="G80" i="536"/>
  <c r="E80" i="536"/>
  <c r="E79" i="536"/>
  <c r="G78" i="536"/>
  <c r="E78" i="536"/>
  <c r="G77" i="536"/>
  <c r="E77" i="536"/>
  <c r="E76" i="536"/>
  <c r="G75" i="536"/>
  <c r="E75" i="536"/>
  <c r="G74" i="536"/>
  <c r="E74" i="536"/>
  <c r="E73" i="536"/>
  <c r="G72" i="536"/>
  <c r="E72" i="536"/>
  <c r="G71" i="536"/>
  <c r="E71" i="536"/>
  <c r="E70" i="536"/>
  <c r="G69" i="536"/>
  <c r="E69" i="536"/>
  <c r="G68" i="536"/>
  <c r="E68" i="536"/>
  <c r="E67" i="536"/>
  <c r="G66" i="536"/>
  <c r="E66" i="536"/>
  <c r="G65" i="536"/>
  <c r="E65" i="536"/>
  <c r="E64" i="536"/>
  <c r="D17" i="527"/>
  <c r="D16" i="527"/>
  <c r="E134" i="536"/>
  <c r="E133" i="536"/>
  <c r="E132" i="536"/>
  <c r="E131" i="536"/>
  <c r="I130" i="536"/>
  <c r="E130" i="536"/>
  <c r="E23" i="536"/>
  <c r="I22" i="536"/>
  <c r="E22" i="536"/>
  <c r="D68" i="526"/>
  <c r="D56" i="471"/>
  <c r="D57" i="471"/>
  <c r="O13" i="532"/>
  <c r="D18" i="471"/>
  <c r="D17" i="471"/>
  <c r="D16" i="471"/>
  <c r="D24" i="471"/>
  <c r="D25" i="471"/>
  <c r="O43" i="471"/>
  <c r="D8" i="431"/>
  <c r="D6" i="527"/>
  <c r="D11" i="527"/>
  <c r="D12" i="527"/>
  <c r="D13" i="527"/>
  <c r="D14" i="527"/>
  <c r="D15" i="527"/>
  <c r="D6" i="539"/>
  <c r="E6" i="536"/>
  <c r="I9" i="536"/>
  <c r="E19" i="536"/>
  <c r="I19" i="536"/>
  <c r="I18" i="536"/>
  <c r="E20" i="536"/>
  <c r="E61" i="536"/>
  <c r="E62" i="536"/>
  <c r="G62" i="536"/>
  <c r="E63" i="536"/>
  <c r="G63" i="536"/>
  <c r="E120" i="536"/>
  <c r="E121" i="536"/>
  <c r="I121" i="536"/>
  <c r="I120" i="536"/>
  <c r="E122" i="536"/>
  <c r="I122" i="536"/>
  <c r="E123" i="536"/>
  <c r="I123" i="536"/>
  <c r="H123" i="536"/>
  <c r="E124" i="536"/>
  <c r="I124" i="536"/>
  <c r="H124" i="536"/>
  <c r="E125" i="536"/>
  <c r="I125" i="536"/>
  <c r="E126" i="536"/>
  <c r="E127" i="536"/>
  <c r="E128" i="536"/>
  <c r="E129" i="536"/>
  <c r="D6" i="534"/>
  <c r="D6" i="532"/>
  <c r="D6" i="526"/>
  <c r="D5" i="497"/>
  <c r="AA18" i="536"/>
  <c r="AU18" i="536"/>
  <c r="H122" i="536"/>
  <c r="G10" i="526"/>
  <c r="K120" i="536"/>
  <c r="B3" i="525"/>
  <c r="B2" i="525"/>
  <c r="F4" i="437"/>
  <c r="H120" i="536"/>
  <c r="H18" i="536"/>
  <c r="H121" i="536"/>
  <c r="G47" i="526"/>
  <c r="G48" i="526"/>
  <c r="G43" i="526"/>
  <c r="G25" i="526"/>
  <c r="G42" i="526"/>
  <c r="G39" i="526"/>
  <c r="G41" i="526"/>
  <c r="G40" i="526"/>
  <c r="G46" i="526"/>
  <c r="G49" i="526"/>
  <c r="G23" i="526"/>
  <c r="G22" i="526"/>
  <c r="G21" i="526"/>
  <c r="G20" i="526"/>
  <c r="G45" i="526"/>
  <c r="G19" i="526"/>
  <c r="G38" i="526"/>
  <c r="G24" i="526"/>
  <c r="G50" i="526"/>
  <c r="G32" i="526"/>
  <c r="G26" i="526"/>
  <c r="G52" i="526"/>
  <c r="G44" i="526"/>
  <c r="G36" i="526"/>
  <c r="O10" i="532"/>
  <c r="P43" i="471"/>
  <c r="G29" i="526"/>
  <c r="G14" i="526"/>
  <c r="G59" i="526"/>
  <c r="G60" i="526"/>
</calcChain>
</file>

<file path=xl/sharedStrings.xml><?xml version="1.0" encoding="utf-8"?>
<sst xmlns="http://schemas.openxmlformats.org/spreadsheetml/2006/main" count="5639" uniqueCount="1623">
  <si>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</si>
  <si>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</si>
  <si>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</si>
  <si>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</si>
  <si>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</si>
  <si>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</si>
  <si>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</si>
  <si>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</si>
  <si>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</si>
  <si>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</si>
  <si>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</si>
  <si>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</si>
  <si>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</si>
  <si>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</si>
  <si>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</si>
  <si>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</si>
  <si>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</si>
  <si>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</si>
  <si>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</si>
  <si>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</si>
  <si>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</si>
  <si>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</si>
  <si>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</si>
  <si>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</si>
  <si>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</si>
  <si>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</si>
  <si>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</si>
  <si>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</si>
  <si>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</si>
  <si>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</si>
  <si>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</si>
  <si>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</si>
  <si>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</si>
  <si>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</si>
  <si>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</si>
  <si>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</si>
  <si>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</si>
  <si>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</si>
  <si>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</si>
  <si>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</si>
  <si>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</si>
  <si>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</si>
  <si>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</si>
  <si>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</si>
  <si>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</si>
  <si>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</si>
  <si>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</si>
  <si>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</si>
  <si>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</si>
  <si>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</si>
  <si>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</si>
  <si>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</si>
  <si>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</si>
  <si>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</si>
  <si>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</si>
  <si>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</si>
  <si>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</si>
  <si>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</si>
  <si>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</si>
  <si>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</si>
  <si>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</si>
  <si>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</si>
  <si>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</si>
  <si>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</si>
  <si>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</si>
  <si>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</si>
  <si>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</si>
  <si>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</si>
  <si>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</si>
  <si>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</si>
  <si>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</si>
  <si>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</si>
  <si>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</si>
  <si>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</si>
  <si>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</si>
  <si>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</si>
  <si>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</si>
  <si>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</si>
  <si>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</si>
  <si>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</si>
  <si>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</si>
  <si>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</si>
  <si>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</si>
  <si>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</si>
  <si>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</si>
  <si>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</si>
  <si>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</si>
  <si>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</si>
  <si>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</si>
  <si>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</si>
  <si>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</si>
  <si>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</si>
  <si>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</si>
  <si>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</si>
  <si>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</si>
  <si>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</si>
  <si>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</si>
  <si>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</si>
  <si>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</si>
  <si>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</si>
  <si>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</si>
  <si>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</si>
  <si>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</si>
  <si>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</si>
  <si>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</si>
  <si>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</si>
  <si>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</si>
  <si>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</si>
  <si>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</si>
  <si>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</si>
  <si>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</si>
  <si>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</si>
  <si>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</si>
  <si>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</si>
  <si>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</si>
  <si>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</si>
  <si>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</si>
  <si>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</si>
  <si>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</si>
  <si>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</si>
  <si>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</si>
  <si>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</si>
  <si>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</si>
  <si>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</si>
  <si>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</si>
  <si>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</si>
  <si>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</si>
  <si>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</si>
  <si>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</si>
  <si>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</si>
  <si>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</si>
  <si>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</si>
  <si>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</si>
  <si>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</si>
  <si>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</si>
  <si>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</si>
  <si>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</si>
  <si>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</si>
  <si>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</si>
  <si>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</si>
  <si>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</si>
  <si>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</si>
  <si>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</si>
  <si>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</si>
  <si>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</si>
  <si>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</si>
  <si>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</si>
  <si>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</si>
  <si>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</si>
  <si>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</si>
  <si>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</si>
  <si>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</si>
  <si>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</si>
  <si>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</si>
  <si>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</si>
  <si>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</si>
  <si>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</si>
  <si>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</si>
  <si>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</si>
  <si>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</si>
  <si>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</si>
  <si>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</si>
  <si>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</si>
  <si>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</si>
  <si>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</si>
  <si>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</si>
  <si>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</si>
  <si>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</si>
  <si>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</si>
  <si>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</si>
  <si>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</si>
  <si>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</si>
  <si>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</si>
  <si>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</si>
  <si>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</si>
  <si>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</si>
  <si>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</si>
  <si>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</si>
  <si>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</si>
  <si>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</si>
  <si>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</si>
  <si>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</si>
  <si>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</si>
  <si>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</si>
  <si>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</si>
  <si>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</si>
  <si>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</si>
  <si>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</si>
  <si>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</si>
  <si>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</si>
  <si>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</si>
  <si>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</si>
  <si>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</si>
  <si>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</si>
  <si>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</si>
  <si>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</si>
  <si>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</si>
  <si>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</si>
  <si>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</si>
  <si>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</si>
  <si>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</si>
  <si>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</si>
  <si>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</si>
  <si>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</si>
  <si>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</si>
  <si>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</si>
  <si>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</si>
  <si>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</si>
  <si>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</si>
  <si>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</si>
  <si>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</si>
  <si>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</si>
  <si>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</si>
  <si>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</si>
  <si>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</si>
  <si>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</si>
  <si>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</si>
  <si>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</si>
  <si>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</si>
  <si>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</si>
  <si>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</si>
  <si>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</si>
  <si>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</si>
  <si>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</si>
  <si>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</si>
  <si>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</si>
  <si>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</si>
  <si>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</si>
  <si>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</si>
  <si>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</si>
  <si>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</si>
  <si>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</si>
  <si>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</si>
  <si>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</si>
  <si>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</si>
  <si>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</si>
  <si>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</si>
  <si>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</si>
  <si>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Режим налогообложения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</si>
  <si>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</si>
  <si>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</si>
  <si>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et_List02_1</t>
  </si>
  <si>
    <t>et_List02_4</t>
  </si>
  <si>
    <t>modRegion</t>
  </si>
  <si>
    <t xml:space="preserve">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</si>
  <si>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</si>
  <si>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</si>
  <si>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</si>
  <si>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</si>
  <si>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</si>
  <si>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</si>
  <si>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</si>
  <si>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</si>
  <si>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</si>
  <si>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</si>
  <si>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</si>
  <si>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</si>
  <si>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</si>
  <si>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Добавить поставщика</t>
  </si>
  <si>
    <t>Режим налогообложения
/kind_of_NDS/</t>
  </si>
  <si>
    <t>НДС для общего режима налогообложения
/kind_of_NDS_tariff/</t>
  </si>
  <si>
    <t>НДС для прочих режимов налогообложения
/kind_of_NDS_tariff_etc/</t>
  </si>
  <si>
    <t>Обосновывающие материалы (документы) необходимо загружать с помощью "ЕИАС Мониторинг"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</si>
  <si>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</si>
  <si>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</si>
  <si>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</si>
  <si>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</si>
  <si>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Отсутствует Интернет в границах территории муниципальных образований, где организация осуществляет регулируемые услуги</t>
  </si>
  <si>
    <t>Номер печатного издания</t>
  </si>
  <si>
    <t>Дата печатного издания</t>
  </si>
  <si>
    <t>Ссылка на PDF копии издания</t>
  </si>
  <si>
    <t>x</t>
  </si>
  <si>
    <t>Печатное издание</t>
  </si>
  <si>
    <t>edit_List03_ipr_pub</t>
  </si>
  <si>
    <t>Наименование источника публикации</t>
  </si>
  <si>
    <t>Наименование показателя</t>
  </si>
  <si>
    <t>Единица измерения</t>
  </si>
  <si>
    <t xml:space="preserve">Себестоимость производимых товаров (оказываемых услуг) по регулируемому виду деятельности, включая: </t>
  </si>
  <si>
    <t>Способ приобретения</t>
  </si>
  <si>
    <t>Расходы на покупаемую электрическую энергию (мощность), используемую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</si>
  <si>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</si>
  <si>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</si>
  <si>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</si>
  <si>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</si>
  <si>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</si>
  <si>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Среднесписочная численность основного производственного персонала</t>
  </si>
  <si>
    <t>*</t>
  </si>
  <si>
    <t>Раскрывается не позднее 30 дней со дня сдачи годового бухгалтерского баланса в налоговые органы.</t>
  </si>
  <si>
    <t>Добавить вид деятельности</t>
  </si>
  <si>
    <t>logical_two</t>
  </si>
  <si>
    <t>есть</t>
  </si>
  <si>
    <t>отсутствует</t>
  </si>
  <si>
    <t>1.0</t>
  </si>
  <si>
    <t>тыс руб</t>
  </si>
  <si>
    <t>руб</t>
  </si>
  <si>
    <t xml:space="preserve"> чел</t>
  </si>
  <si>
    <t>Средневзвешенная стоимость 1 кВт.ч (с учетом мощности)</t>
  </si>
  <si>
    <t>тыс кВт.ч</t>
  </si>
  <si>
    <t>Чистая прибыль, полученная от регулируемого вида деятельности, в том числе:</t>
  </si>
  <si>
    <t>Расходы на капитальный и текущий ремонт основных производственных средств, в том числе:</t>
  </si>
  <si>
    <t>Стоимость переоценки основных фондов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</si>
  <si>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</si>
  <si>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</si>
  <si>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</si>
  <si>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</si>
  <si>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Общепроизводственные расходы, в том числе отнесенные к ним:</t>
  </si>
  <si>
    <t>Выручка от регулируемой деятельности, в том числе по видам деятельности:</t>
  </si>
  <si>
    <t>**</t>
  </si>
  <si>
    <t>Учитывать любое нарушение системы.</t>
  </si>
  <si>
    <t>Добавить мероприятие</t>
  </si>
  <si>
    <t>Наименование инвестиционной программы (мероприятия)</t>
  </si>
  <si>
    <t>Добавить источники</t>
  </si>
  <si>
    <t>Добавить показатель</t>
  </si>
  <si>
    <t>Всего, в том числе по источникам финансирования:</t>
  </si>
  <si>
    <t>Информация об объемах товаров и услуг, их стоимости и способах приобретения *</t>
  </si>
  <si>
    <t>Наименование поставщика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</si>
  <si>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</si>
  <si>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</si>
  <si>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</si>
  <si>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</si>
  <si>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</si>
  <si>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</si>
  <si>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Итого по поставщику</t>
  </si>
  <si>
    <t>Добавить способ</t>
  </si>
  <si>
    <t>9.1</t>
  </si>
  <si>
    <t>9.2</t>
  </si>
  <si>
    <t>9.3</t>
  </si>
  <si>
    <t>Виды топлива
/kind_of_fuels/</t>
  </si>
  <si>
    <t>газ природный по регулируемой цене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</si>
  <si>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</si>
  <si>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</si>
  <si>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</si>
  <si>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</si>
  <si>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</si>
  <si>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</si>
  <si>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</si>
  <si>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</si>
  <si>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</si>
  <si>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</si>
  <si>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</si>
  <si>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</si>
  <si>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</si>
  <si>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</si>
  <si>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</si>
  <si>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</si>
  <si>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</si>
  <si>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</si>
  <si>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</si>
  <si>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</si>
  <si>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</si>
  <si>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</si>
  <si>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</si>
  <si>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</si>
  <si>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</si>
  <si>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электроэнергия (СН1)</t>
  </si>
  <si>
    <t>электроэнергия (СН2)</t>
  </si>
  <si>
    <t>электроэнергия (ВН)</t>
  </si>
  <si>
    <t>мощность</t>
  </si>
  <si>
    <t>прочее</t>
  </si>
  <si>
    <t>цель инвестиционной программы /kind_of_purchase_method/</t>
  </si>
  <si>
    <t>торги/аукционы</t>
  </si>
  <si>
    <t>прямые договора без торгов</t>
  </si>
  <si>
    <t>тыс м3</t>
  </si>
  <si>
    <t>тыс кВт</t>
  </si>
  <si>
    <t>Добавить товар/услугу</t>
  </si>
  <si>
    <t>et_List04_1</t>
  </si>
  <si>
    <t>et_List04_2</t>
  </si>
  <si>
    <t>et_List04_3</t>
  </si>
  <si>
    <t>0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</si>
  <si>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</si>
  <si>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Потр. Характеристики</t>
  </si>
  <si>
    <t>Дата утверждения инвестиционной программы</t>
  </si>
  <si>
    <t>Наименование органа местного самоуправления, согласовавшего инвестиционную программу</t>
  </si>
  <si>
    <t>Добавить год</t>
  </si>
  <si>
    <t>Целевые показатели инвестиционной программы</t>
  </si>
  <si>
    <t>Факт</t>
  </si>
  <si>
    <t>План</t>
  </si>
  <si>
    <t>9.1.1</t>
  </si>
  <si>
    <t>9.1.2</t>
  </si>
  <si>
    <t>9.2.1</t>
  </si>
  <si>
    <t>9.2.2</t>
  </si>
  <si>
    <t>9.3.1</t>
  </si>
  <si>
    <t>9.3.2</t>
  </si>
  <si>
    <t>9.4</t>
  </si>
  <si>
    <t>9.4.1</t>
  </si>
  <si>
    <t>9.4.2</t>
  </si>
  <si>
    <t>9.5</t>
  </si>
  <si>
    <t>9.5.1</t>
  </si>
  <si>
    <t>9.5.2</t>
  </si>
  <si>
    <t>9.6</t>
  </si>
  <si>
    <t>9.6.1</t>
  </si>
  <si>
    <t>9.6.2</t>
  </si>
  <si>
    <t>9.7</t>
  </si>
  <si>
    <t>9.7.1</t>
  </si>
  <si>
    <t>9.7.2</t>
  </si>
  <si>
    <t>9.8</t>
  </si>
  <si>
    <t>9.8.1</t>
  </si>
  <si>
    <t>9.8.2</t>
  </si>
  <si>
    <t>9.9</t>
  </si>
  <si>
    <t>9.9.1</t>
  </si>
  <si>
    <t>9.9.2</t>
  </si>
  <si>
    <t>9.10</t>
  </si>
  <si>
    <t>9.10.1</t>
  </si>
  <si>
    <t>9.10.2</t>
  </si>
  <si>
    <t>Срок окупаемости</t>
  </si>
  <si>
    <t>лет</t>
  </si>
  <si>
    <t>Перебои в снабжении потребителей</t>
  </si>
  <si>
    <t>часов на потребителя</t>
  </si>
  <si>
    <t>Продолжительность (бесперебойность) поставки товаров и услуг</t>
  </si>
  <si>
    <t>час/день</t>
  </si>
  <si>
    <t>Уровень потерь и неучтенного потребления</t>
  </si>
  <si>
    <t>%</t>
  </si>
  <si>
    <t>Обеспеченность потребления товаров и услуг приборами учета</t>
  </si>
  <si>
    <t>ед</t>
  </si>
  <si>
    <t>Производительность труда на 1 человека</t>
  </si>
  <si>
    <t>тыс руб/чел</t>
  </si>
  <si>
    <t>Использование инвестиционных средств за отчетный год</t>
  </si>
  <si>
    <t>8.0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</si>
  <si>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</si>
  <si>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</si>
  <si>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</si>
  <si>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</si>
  <si>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</si>
  <si>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</si>
  <si>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</si>
  <si>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</si>
  <si>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</si>
  <si>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</si>
  <si>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</si>
  <si>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</si>
  <si>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
/source_of_funding/</t>
  </si>
  <si>
    <t>10.0</t>
  </si>
  <si>
    <t>автоматизация (с уменьшением штата)</t>
  </si>
  <si>
    <t>уменьшение удельных затрат (повышение КПД)</t>
  </si>
  <si>
    <t>уменьшение издержек на производство</t>
  </si>
  <si>
    <t>снижение аварийности</t>
  </si>
  <si>
    <t>цель инвестиционной программы /objective_of_IPR/</t>
  </si>
  <si>
    <t>Внесение изменений в инвестиционную программу *</t>
  </si>
  <si>
    <t>Дата внесения изменений</t>
  </si>
  <si>
    <t>Внесенные изменения</t>
  </si>
  <si>
    <t>Добавить строку</t>
  </si>
  <si>
    <t>et_List07_1</t>
  </si>
  <si>
    <t>Показатели (факт)</t>
  </si>
  <si>
    <t>Показатели (2)</t>
  </si>
  <si>
    <t>Потр. характеристики</t>
  </si>
  <si>
    <t>Инвестиции</t>
  </si>
  <si>
    <t>Инвестиции исправления</t>
  </si>
  <si>
    <t>modfrmSelectData</t>
  </si>
  <si>
    <t>modList04</t>
  </si>
  <si>
    <t>modList05</t>
  </si>
  <si>
    <t>modList06</t>
  </si>
  <si>
    <t>modList07</t>
  </si>
  <si>
    <t>Рабочие диапазоны</t>
  </si>
  <si>
    <t>Добавить прочие расходы</t>
  </si>
  <si>
    <t>et_List02_5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</si>
  <si>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</si>
  <si>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CopyList</t>
  </si>
  <si>
    <t>Отчетный период (год)</t>
  </si>
  <si>
    <t>Вид услуги, на которую установлен тариф /kind_of_service_WARM/</t>
  </si>
  <si>
    <t>Производство</t>
  </si>
  <si>
    <t>Передача</t>
  </si>
  <si>
    <t>Сбыт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</si>
  <si>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</si>
  <si>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Список с видами деятельности</t>
  </si>
  <si>
    <t>kind_of_activity_01</t>
  </si>
  <si>
    <t>kind_of_activity_02</t>
  </si>
  <si>
    <t>kind_of_activity_03</t>
  </si>
  <si>
    <t>В зависимости от указанного вида деятельности будут доступны для заполнения поля 'Производство', 'Передача' и 'Сбыт'</t>
  </si>
  <si>
    <t>Вид деятельности, на которую установлен тариф /kind_of_activity/</t>
  </si>
  <si>
    <t/>
  </si>
  <si>
    <t>Ссылка1</t>
  </si>
  <si>
    <t>Ссылка2</t>
  </si>
  <si>
    <t>Расходы на аренду имущества, используемого для осуществления регулируемого вида деятельности</t>
  </si>
  <si>
    <t>Расходы на хим.реагенты, используемые в технологическом процессе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</si>
  <si>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</si>
  <si>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</si>
  <si>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</si>
  <si>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</si>
  <si>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</si>
  <si>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</si>
  <si>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</si>
  <si>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</si>
  <si>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</si>
  <si>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</si>
  <si>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</si>
  <si>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7708503727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</si>
  <si>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</si>
  <si>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</si>
  <si>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</si>
  <si>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</si>
  <si>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</si>
  <si>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</si>
  <si>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</si>
  <si>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</si>
  <si>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</si>
  <si>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</si>
  <si>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</si>
  <si>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</si>
  <si>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2.12.1</t>
  </si>
  <si>
    <t>2.13</t>
  </si>
  <si>
    <t>2.13.1</t>
  </si>
  <si>
    <t>2.14</t>
  </si>
  <si>
    <t>В случае, если тариф не дифференцируется по системам холодного водоснабжения, перечислите все муниципальные районы, в которых организация осуществляет услуги</t>
  </si>
  <si>
    <t>В случае, если тариф не дифференцируется по системам холодного водоснабжения, перечислите все муниципальные образования, в которых организация осуществляет услуги</t>
  </si>
  <si>
    <t>В случае, если тариф не дифференцируется по системам холодного водоснабжения, укажите '1'. Введите значение от 1 до 100, чтобы указать очередной условный порядковый номер системы холодного водоснабжения</t>
  </si>
  <si>
    <t>2.2.1</t>
  </si>
  <si>
    <t>2.11.1</t>
  </si>
  <si>
    <t>2.11.2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</si>
  <si>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</si>
  <si>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3.1</t>
  </si>
  <si>
    <t>4.1</t>
  </si>
  <si>
    <t>4.2</t>
  </si>
  <si>
    <t>Валовая прибыль (убытки) от продажи товаров и услуг по регулируемому виду деятельности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</si>
  <si>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</si>
  <si>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</si>
  <si>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За счет ввода в эксплуатацию (вывода из эксплуатации)</t>
  </si>
  <si>
    <t>Годовая бухгалтерская отчетность, включая бухгалтерский баланс и приложения к нему**</t>
  </si>
  <si>
    <t>Ед.измерения лист Показатели (факт)
/unit_for_List02/</t>
  </si>
  <si>
    <t>2.2.2</t>
  </si>
  <si>
    <t>2.10.1</t>
  </si>
  <si>
    <t>2.10.2</t>
  </si>
  <si>
    <t>2.14.0</t>
  </si>
  <si>
    <t>Указывается ссылка на бухгалтерский баланс и приложения к нему, размещенные в сети "Интернет" в соответствии с пунктом 5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утвержденными Приказом ФСТ России от 15.05.2013 №129</t>
  </si>
  <si>
    <t>Информация должна соответствовать  бухгалтерской отчетности за отчетный год.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</si>
  <si>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статье: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</si>
  <si>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процесса. Из них товары и услуги, приобретенные у организаций, сумма оплаты услуг которых превышает 20% суммы расходов по статье:</t>
  </si>
  <si>
    <t>Информация должна соответствовать бухгалтерской отчетности за отчетный год.</t>
  </si>
  <si>
    <t>4.3</t>
  </si>
  <si>
    <t>4.4</t>
  </si>
  <si>
    <t>4.5</t>
  </si>
  <si>
    <t>Доля исполненных в срок договоров о подключении (процент общего количества заключенных договоров о подключении), %</t>
  </si>
  <si>
    <t>c</t>
  </si>
  <si>
    <t>et_List05_1</t>
  </si>
  <si>
    <t>количество случаев, ед</t>
  </si>
  <si>
    <t>срок действия ограничений, часов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</si>
  <si>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*</t>
  </si>
  <si>
    <t>Цель инвестиционной программы</t>
  </si>
  <si>
    <t>Наименование органа исполнительной власти субъекта РФ, утвердившего программу</t>
  </si>
  <si>
    <t>Срок начала реализации инвестиционной программы</t>
  </si>
  <si>
    <t>Срок окончания реализации инвестиционной программы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</si>
  <si>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руб.):</t>
  </si>
  <si>
    <t>Количество аварий на 1 км сетей холодного водоснабжения</t>
  </si>
  <si>
    <t>кВт.ч/м3</t>
  </si>
  <si>
    <t>Численность населения, пользующегося услугами данной организации</t>
  </si>
  <si>
    <t>чел</t>
  </si>
  <si>
    <t>Удельное водопотребление</t>
  </si>
  <si>
    <t>м3/чел</t>
  </si>
  <si>
    <t>Информация об инвестиционных программах и отчетах об их реализации *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</si>
  <si>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(п.18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</si>
  <si>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основных потребительских характеристиках регулируемых товаров и услуг, оказываемых регулируемой организацией, и соответствии их установленным требованиям (п.19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</si>
  <si>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инвестиционных программах регулируемой организации (п.20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</si>
  <si>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</si>
  <si>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Расход электороэнергии на поставку 1 м3 холодной воды</t>
  </si>
  <si>
    <t>Показатели, подлежащие раскрытию организациями, осуществляющими водоотведение</t>
  </si>
  <si>
    <t>Система водоотведения</t>
  </si>
  <si>
    <t>Удельный расход электроэнергии на водоотведение сточных вод</t>
  </si>
  <si>
    <t>Удельный расход электроэнергии на очистку сточных вод</t>
  </si>
  <si>
    <t>Расходы на оплату услуг по приему, транспортировке и очистке сточных вод другими организациями</t>
  </si>
  <si>
    <t>Убытки от продажи товаров и услуг по регулируемому виду деятельности</t>
  </si>
  <si>
    <t>Объем сточных вод, принятых от потребителей оказываемых услуг</t>
  </si>
  <si>
    <t>Объем сточных вод, принятых от других регулируемых организаций в сфере водоотведения и (или) очистки сточных вод</t>
  </si>
  <si>
    <t>Объем сточных вод, пропущенных через очистные сооружения</t>
  </si>
  <si>
    <t>Объем приобретаемой электрической энергии</t>
  </si>
  <si>
    <t>Общее количество проведенных проб на сбросе очищенных (частично очищенных) сточных вод по следующим показателям:</t>
  </si>
  <si>
    <t>Взвешенные вещества</t>
  </si>
  <si>
    <t>3.2</t>
  </si>
  <si>
    <t>БПК5</t>
  </si>
  <si>
    <t>3.3</t>
  </si>
  <si>
    <t>Аммоний-ион</t>
  </si>
  <si>
    <t>3.4</t>
  </si>
  <si>
    <t>Нитрит-анион</t>
  </si>
  <si>
    <t>3.5</t>
  </si>
  <si>
    <t>Фосфаты (по Р)</t>
  </si>
  <si>
    <t>3.6</t>
  </si>
  <si>
    <t>Нефтепродукты</t>
  </si>
  <si>
    <t>3.7</t>
  </si>
  <si>
    <t>Микробиология</t>
  </si>
  <si>
    <t>Количество проведенных проб, выявивших несоответствие очищенных (частично очищенных) сточных вод санитарным нормам (предельно допустимой концентрации) на сбросе очищенных (частично очищенных) сточных вод, по следующим показателям:</t>
  </si>
  <si>
    <t>4.6</t>
  </si>
  <si>
    <t>4.7</t>
  </si>
  <si>
    <t>Средняя продолжительность рассмотрения заявлений о подключении, дней</t>
  </si>
  <si>
    <t>Адрес страницы официального сайта организации в сети интернет, на которой размещена раскрываемая информация</t>
  </si>
  <si>
    <t>Количество засоров на самотечных сетях, единиц на километр</t>
  </si>
  <si>
    <t>Аварийность на канализационных сетях, единиц на километр**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</si>
  <si>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</si>
  <si>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Приложение 3 к приказу ФСТ России от 15 мая 2013 г. N 129, Форма 3.5</t>
  </si>
  <si>
    <t>Приложение 3 к приказу ФСТ России от 15 мая 2013 г. N 129, Форма 3.11</t>
  </si>
  <si>
    <t>Приложение 3 к приказу ФСТ России от 15 мая 2013 г. N 129, Форма 3.6</t>
  </si>
  <si>
    <t>Приложение 3 к приказу ФСТ России от 15 мая 2013 г. N 129, Форма 3.7</t>
  </si>
  <si>
    <t>водоотведение, в том числе очистка сточных вод и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</si>
  <si>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</si>
  <si>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</si>
  <si>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1.1</t>
  </si>
  <si>
    <t>8.1</t>
  </si>
  <si>
    <t>10.1</t>
  </si>
  <si>
    <t>тыс кВт.ч/тыс м3</t>
  </si>
  <si>
    <t>Проверка доступных обновлений...</t>
  </si>
  <si>
    <t>Информация</t>
  </si>
  <si>
    <t>Версия шаблона 6.0.3 актуальна, обновление не требуется</t>
  </si>
  <si>
    <t>Тюменский муниципальный район</t>
  </si>
  <si>
    <t>71644000</t>
  </si>
  <si>
    <t>Каскаринское</t>
  </si>
  <si>
    <t>71644430</t>
  </si>
  <si>
    <t>26360435</t>
  </si>
  <si>
    <t>7224005872</t>
  </si>
  <si>
    <t>722401001</t>
  </si>
  <si>
    <t>Оказание услуг в сфере водоотведения и очистки сточных вод</t>
  </si>
  <si>
    <t>Чикчинское</t>
  </si>
  <si>
    <t>71644485</t>
  </si>
  <si>
    <t>26360450</t>
  </si>
  <si>
    <t>7224037151</t>
  </si>
  <si>
    <t>Армизонский муниципальный район</t>
  </si>
  <si>
    <t>71605000</t>
  </si>
  <si>
    <t>Рабочий поселок Богандинский</t>
  </si>
  <si>
    <t>71644410</t>
  </si>
  <si>
    <t>город Тюмень</t>
  </si>
  <si>
    <t>71701000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</si>
  <si>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</si>
  <si>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</si>
  <si>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</si>
  <si>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</si>
  <si>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город Заводоуковск</t>
  </si>
  <si>
    <t>71703000</t>
  </si>
  <si>
    <t>721501001</t>
  </si>
  <si>
    <t>Онохинское</t>
  </si>
  <si>
    <t>71644458</t>
  </si>
  <si>
    <t>28147556</t>
  </si>
  <si>
    <t>ЗАО "Птицефабрика "Пышминская"</t>
  </si>
  <si>
    <t>7224006227</t>
  </si>
  <si>
    <t>Салаирское</t>
  </si>
  <si>
    <t>71644470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</si>
  <si>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</si>
  <si>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</si>
  <si>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</si>
  <si>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</si>
  <si>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</si>
  <si>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</si>
  <si>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</si>
  <si>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</si>
  <si>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</si>
  <si>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Оказание услуг по перекачке</t>
  </si>
  <si>
    <t>26375362</t>
  </si>
  <si>
    <t>МП "Ивановское КП"</t>
  </si>
  <si>
    <t>7225004649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</si>
  <si>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</si>
  <si>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</si>
  <si>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</si>
  <si>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</si>
  <si>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</si>
  <si>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</si>
  <si>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</si>
  <si>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</si>
  <si>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</si>
  <si>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720701001</t>
  </si>
  <si>
    <t>26433646</t>
  </si>
  <si>
    <t>МУЖЭП с.Онохино</t>
  </si>
  <si>
    <t>7224031897</t>
  </si>
  <si>
    <t>Тобольский муниципальный район</t>
  </si>
  <si>
    <t>71642000</t>
  </si>
  <si>
    <t>Ембаевское</t>
  </si>
  <si>
    <t>71644420</t>
  </si>
  <si>
    <t>7224043765</t>
  </si>
  <si>
    <t>Ишимский муниципальный район</t>
  </si>
  <si>
    <t>71626000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</si>
  <si>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</si>
  <si>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</si>
  <si>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</si>
  <si>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</si>
  <si>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</si>
  <si>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</si>
  <si>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</si>
  <si>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</si>
  <si>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</si>
  <si>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</si>
  <si>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</si>
  <si>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</si>
  <si>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</si>
  <si>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26375354</t>
  </si>
  <si>
    <t>МУП "Чикча"</t>
  </si>
  <si>
    <t>7224036662</t>
  </si>
  <si>
    <t>Омутинский муниципальный район</t>
  </si>
  <si>
    <t>71634000</t>
  </si>
  <si>
    <t>Исетский муниципальный район</t>
  </si>
  <si>
    <t>71624000</t>
  </si>
  <si>
    <t>Мальковское</t>
  </si>
  <si>
    <t>71644445</t>
  </si>
  <si>
    <t>Горьковское</t>
  </si>
  <si>
    <t>71644417</t>
  </si>
  <si>
    <t>Казанский муниципальный район</t>
  </si>
  <si>
    <t>71630000</t>
  </si>
  <si>
    <t>27915687</t>
  </si>
  <si>
    <t>МУП ЖКХ Тобольского района</t>
  </si>
  <si>
    <t>7206045872</t>
  </si>
  <si>
    <t>720601001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</si>
  <si>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</si>
  <si>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</si>
  <si>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</si>
  <si>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</si>
  <si>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</si>
  <si>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</si>
  <si>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</si>
  <si>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</si>
  <si>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</si>
  <si>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28821857</t>
  </si>
  <si>
    <t>ОАО "Аэропорт Сургут"</t>
  </si>
  <si>
    <t>8602060523</t>
  </si>
  <si>
    <t>720343001</t>
  </si>
  <si>
    <t>Город Ишим</t>
  </si>
  <si>
    <t>71705000</t>
  </si>
  <si>
    <t>26375272</t>
  </si>
  <si>
    <t>7205010267</t>
  </si>
  <si>
    <t>26375346</t>
  </si>
  <si>
    <t>7224008030</t>
  </si>
  <si>
    <t>28792615</t>
  </si>
  <si>
    <t>7205011944</t>
  </si>
  <si>
    <t>Ялуторовский муниципальный район</t>
  </si>
  <si>
    <t>71656000</t>
  </si>
  <si>
    <t>26776132</t>
  </si>
  <si>
    <t>7204003108</t>
  </si>
  <si>
    <t>7203162698</t>
  </si>
  <si>
    <t>720302001</t>
  </si>
  <si>
    <t>26320027</t>
  </si>
  <si>
    <t>ОАО ТТК "КРОСНО"</t>
  </si>
  <si>
    <t>7203001250</t>
  </si>
  <si>
    <t>Аромашевский муниципальный район</t>
  </si>
  <si>
    <t>71607000</t>
  </si>
  <si>
    <t>26522800</t>
  </si>
  <si>
    <t>7736186950</t>
  </si>
  <si>
    <t>860202001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</si>
  <si>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</si>
  <si>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</si>
  <si>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</si>
  <si>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</si>
  <si>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</si>
  <si>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Бердюжский муниципальный район</t>
  </si>
  <si>
    <t>71610000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</si>
  <si>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</si>
  <si>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</si>
  <si>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</si>
  <si>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</si>
  <si>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</si>
  <si>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</si>
  <si>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</si>
  <si>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</si>
  <si>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</si>
  <si>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</si>
  <si>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</si>
  <si>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</si>
  <si>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</si>
  <si>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</si>
  <si>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</si>
  <si>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</si>
  <si>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Борковское</t>
  </si>
  <si>
    <t>71644415</t>
  </si>
  <si>
    <t>26375352</t>
  </si>
  <si>
    <t>ООО "Ромист"</t>
  </si>
  <si>
    <t>7224032562</t>
  </si>
  <si>
    <t>28858595</t>
  </si>
  <si>
    <t>ООО "Санаторий "Геолог"</t>
  </si>
  <si>
    <t>7224054816</t>
  </si>
  <si>
    <t>Сорокинский муниципальный район</t>
  </si>
  <si>
    <t>71638000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</si>
  <si>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</si>
  <si>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</si>
  <si>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</si>
  <si>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</si>
  <si>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</si>
  <si>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</si>
  <si>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</si>
  <si>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</si>
  <si>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Абатский муниципальный район</t>
  </si>
  <si>
    <t>71603000</t>
  </si>
  <si>
    <t>Абатское</t>
  </si>
  <si>
    <t>71603402</t>
  </si>
  <si>
    <t>26375283</t>
  </si>
  <si>
    <t>ООО "Теплосервис с. Абатское"</t>
  </si>
  <si>
    <t>7208003980</t>
  </si>
  <si>
    <t>город Тобольск</t>
  </si>
  <si>
    <t>71710000</t>
  </si>
  <si>
    <t>26375276</t>
  </si>
  <si>
    <t>7206025040</t>
  </si>
  <si>
    <t>26381312</t>
  </si>
  <si>
    <t>ООО "Тюмень Водоканал"</t>
  </si>
  <si>
    <t>7204095194</t>
  </si>
  <si>
    <t>Червишевское</t>
  </si>
  <si>
    <t>71644480</t>
  </si>
  <si>
    <t>26434973</t>
  </si>
  <si>
    <t>ООО "Червишевское ЖКХ"</t>
  </si>
  <si>
    <t>7224041334</t>
  </si>
  <si>
    <t>Викуловский муниципальный район</t>
  </si>
  <si>
    <t>71615000</t>
  </si>
  <si>
    <t>Переваловское</t>
  </si>
  <si>
    <t>71644460</t>
  </si>
  <si>
    <t>Кулаковское</t>
  </si>
  <si>
    <t>71644440</t>
  </si>
  <si>
    <t>26867519</t>
  </si>
  <si>
    <t>Каменское</t>
  </si>
  <si>
    <t>71644425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</si>
  <si>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</si>
  <si>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</si>
  <si>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</si>
  <si>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Сладковский муниципальный район</t>
  </si>
  <si>
    <t>71636000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</si>
  <si>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</si>
  <si>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</si>
  <si>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</si>
  <si>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</si>
  <si>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</si>
  <si>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</si>
  <si>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</si>
  <si>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</si>
  <si>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</si>
  <si>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Юргинский муниципальный район</t>
  </si>
  <si>
    <t>71653000</t>
  </si>
  <si>
    <t>26375366</t>
  </si>
  <si>
    <t>Юргинское МПП ЖКХ</t>
  </si>
  <si>
    <t>7227000960</t>
  </si>
  <si>
    <t>VO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</si>
  <si>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</si>
  <si>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</si>
  <si>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</si>
  <si>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</si>
  <si>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</si>
  <si>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</si>
  <si>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</si>
  <si>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</si>
  <si>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</si>
  <si>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</si>
  <si>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</si>
  <si>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</si>
  <si>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</si>
  <si>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</si>
  <si>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</si>
  <si>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</si>
  <si>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</si>
  <si>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</si>
  <si>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</si>
  <si>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</si>
  <si>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</si>
  <si>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</si>
  <si>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</si>
  <si>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</si>
  <si>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</si>
  <si>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</si>
  <si>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</si>
  <si>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</si>
  <si>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</si>
  <si>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</si>
  <si>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</si>
  <si>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</si>
  <si>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</si>
  <si>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</si>
  <si>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</si>
  <si>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</si>
  <si>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</si>
  <si>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</si>
  <si>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</si>
  <si>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</si>
  <si>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</si>
  <si>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</si>
  <si>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</si>
  <si>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</si>
  <si>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</si>
  <si>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</si>
  <si>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</si>
  <si>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</si>
  <si>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</si>
  <si>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</si>
  <si>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</si>
  <si>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</si>
  <si>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</si>
  <si>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</si>
  <si>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</si>
  <si>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</si>
  <si>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</si>
  <si>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</si>
  <si>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</si>
  <si>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</si>
  <si>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</si>
  <si>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</si>
  <si>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</si>
  <si>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</si>
  <si>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</si>
  <si>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</si>
  <si>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</si>
  <si>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</si>
  <si>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</si>
  <si>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</si>
  <si>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</si>
  <si>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</si>
  <si>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</si>
  <si>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</si>
  <si>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</si>
  <si>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</si>
  <si>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</si>
  <si>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</si>
  <si>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</si>
  <si>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</si>
  <si>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</si>
  <si>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</si>
  <si>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</si>
  <si>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</si>
  <si>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</si>
  <si>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</si>
  <si>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</si>
  <si>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</si>
  <si>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</si>
  <si>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</si>
  <si>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</si>
  <si>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</si>
  <si>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</si>
  <si>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</si>
  <si>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</si>
  <si>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</si>
  <si>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</si>
  <si>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</si>
  <si>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</si>
  <si>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</si>
  <si>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</si>
  <si>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</si>
  <si>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</si>
  <si>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</si>
  <si>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</si>
  <si>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</si>
  <si>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</si>
  <si>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</si>
  <si>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</si>
  <si>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</si>
  <si>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</si>
  <si>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</si>
  <si>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</si>
  <si>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</si>
  <si>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</si>
  <si>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</si>
  <si>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</si>
  <si>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</si>
  <si>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</si>
  <si>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</si>
  <si>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</si>
  <si>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</si>
  <si>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</si>
  <si>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</si>
  <si>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</si>
  <si>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</si>
  <si>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</si>
  <si>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</si>
  <si>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</si>
  <si>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</si>
  <si>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</si>
  <si>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</si>
  <si>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</si>
  <si>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</si>
  <si>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</si>
  <si>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</si>
  <si>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</si>
  <si>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</si>
  <si>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</si>
  <si>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</si>
  <si>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</si>
  <si>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</si>
  <si>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</si>
  <si>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</si>
  <si>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</si>
  <si>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</si>
  <si>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</si>
  <si>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</si>
  <si>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</si>
  <si>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</si>
  <si>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</si>
  <si>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</si>
  <si>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</si>
  <si>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</si>
  <si>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</si>
  <si>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</si>
  <si>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</si>
  <si>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</si>
  <si>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</si>
  <si>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</si>
  <si>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</si>
  <si>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</si>
  <si>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</si>
  <si>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</si>
  <si>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</si>
  <si>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</si>
  <si>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</si>
  <si>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</si>
  <si>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</si>
  <si>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</si>
  <si>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</si>
  <si>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</si>
  <si>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</si>
  <si>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</si>
  <si>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</si>
  <si>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</si>
  <si>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</si>
  <si>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</si>
  <si>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</si>
  <si>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</si>
  <si>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</si>
  <si>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</si>
  <si>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</si>
  <si>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</si>
  <si>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</si>
  <si>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</si>
  <si>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</si>
  <si>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</si>
  <si>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</si>
  <si>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</si>
  <si>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</si>
  <si>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</si>
  <si>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</si>
  <si>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</si>
  <si>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</si>
  <si>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</si>
  <si>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</si>
  <si>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</si>
  <si>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</si>
  <si>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</si>
  <si>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</si>
  <si>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</si>
  <si>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</si>
  <si>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</si>
  <si>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</si>
  <si>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</si>
  <si>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</si>
  <si>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</si>
  <si>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</si>
  <si>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</si>
  <si>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</si>
  <si>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</si>
  <si>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</si>
  <si>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</si>
  <si>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</si>
  <si>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</si>
  <si>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</si>
  <si>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</si>
  <si>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</si>
  <si>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</si>
  <si>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</si>
  <si>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</si>
  <si>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</si>
  <si>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</si>
  <si>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</si>
  <si>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</si>
  <si>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</si>
  <si>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</si>
  <si>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</si>
  <si>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</si>
  <si>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</si>
  <si>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</si>
  <si>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</si>
  <si>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</si>
  <si>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</si>
  <si>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</si>
  <si>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</si>
  <si>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</si>
  <si>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</si>
  <si>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</si>
  <si>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</si>
  <si>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</si>
  <si>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</si>
  <si>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</si>
  <si>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</si>
  <si>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</si>
  <si>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</si>
  <si>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</si>
  <si>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</si>
  <si>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</si>
  <si>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</si>
  <si>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</si>
  <si>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</si>
  <si>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</si>
  <si>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</si>
  <si>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</si>
  <si>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</si>
  <si>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</si>
  <si>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</si>
  <si>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</si>
  <si>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</si>
  <si>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</si>
  <si>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</si>
  <si>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</si>
  <si>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</si>
  <si>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</si>
  <si>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</si>
  <si>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</si>
  <si>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</si>
  <si>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</si>
  <si>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</si>
  <si>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</si>
  <si>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</si>
  <si>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</si>
  <si>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</si>
  <si>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</si>
  <si>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</si>
  <si>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</si>
  <si>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</si>
  <si>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</si>
  <si>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</si>
  <si>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</si>
  <si>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</si>
  <si>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</si>
  <si>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</si>
  <si>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</si>
  <si>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</si>
  <si>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</si>
  <si>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</si>
  <si>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</si>
  <si>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</si>
  <si>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</si>
  <si>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</si>
  <si>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</si>
  <si>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</si>
  <si>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</si>
  <si>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</si>
  <si>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</si>
  <si>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</si>
  <si>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</si>
  <si>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</si>
  <si>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</si>
  <si>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</si>
  <si>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</si>
  <si>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</si>
  <si>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</si>
  <si>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</si>
  <si>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</si>
  <si>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</si>
  <si>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</si>
  <si>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</si>
  <si>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</si>
  <si>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</si>
  <si>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</si>
  <si>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</si>
  <si>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</si>
  <si>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</si>
  <si>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</si>
  <si>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</si>
  <si>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</si>
  <si>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</si>
  <si>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</si>
  <si>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</si>
  <si>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</si>
  <si>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</si>
  <si>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</si>
  <si>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</si>
  <si>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</si>
  <si>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</si>
  <si>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</si>
  <si>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</si>
  <si>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</si>
  <si>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</si>
  <si>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</si>
  <si>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</si>
  <si>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</si>
  <si>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</si>
  <si>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</si>
  <si>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</si>
  <si>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</si>
  <si>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</si>
  <si>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</si>
  <si>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</si>
  <si>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</si>
  <si>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</si>
  <si>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</si>
  <si>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</si>
  <si>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</si>
  <si>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</si>
  <si>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</si>
  <si>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</si>
  <si>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</si>
  <si>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</si>
  <si>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</si>
  <si>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</si>
  <si>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</si>
  <si>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</si>
  <si>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</si>
  <si>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</si>
  <si>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</si>
  <si>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</si>
  <si>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</si>
  <si>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</si>
  <si>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</si>
  <si>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</si>
  <si>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</si>
  <si>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</si>
  <si>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</si>
  <si>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</si>
  <si>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</si>
  <si>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</si>
  <si>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</si>
  <si>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</si>
  <si>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</si>
  <si>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</si>
  <si>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</si>
  <si>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</si>
  <si>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</si>
  <si>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</si>
  <si>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</si>
  <si>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</si>
  <si>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</si>
  <si>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</si>
  <si>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</si>
  <si>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</si>
  <si>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</si>
  <si>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</si>
  <si>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</si>
  <si>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</si>
  <si>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</si>
  <si>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</si>
  <si>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</si>
  <si>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</si>
  <si>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</si>
  <si>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</si>
  <si>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</si>
  <si>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</si>
  <si>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</si>
  <si>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</si>
  <si>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</si>
  <si>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</si>
  <si>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</si>
  <si>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</si>
  <si>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</si>
  <si>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</si>
  <si>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</si>
  <si>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</si>
  <si>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</si>
  <si>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</si>
  <si>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</si>
  <si>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</si>
  <si>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</si>
  <si>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</si>
  <si>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</si>
  <si>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</si>
  <si>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</si>
  <si>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</si>
  <si>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</si>
  <si>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</si>
  <si>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</si>
  <si>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</si>
  <si>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</si>
  <si>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</si>
  <si>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</si>
  <si>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</si>
  <si>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</si>
  <si>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</si>
  <si>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</si>
  <si>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</si>
  <si>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</si>
  <si>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</si>
  <si>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</si>
  <si>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</si>
  <si>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</si>
  <si>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</si>
  <si>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</si>
  <si>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</si>
  <si>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</si>
  <si>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</si>
  <si>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</si>
  <si>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</si>
  <si>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</si>
  <si>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</si>
  <si>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</si>
  <si>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</si>
  <si>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</si>
  <si>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</si>
  <si>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</si>
  <si>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</si>
  <si>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</si>
  <si>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</si>
  <si>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</si>
  <si>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</si>
  <si>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</si>
  <si>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</si>
  <si>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</si>
  <si>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</si>
  <si>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</si>
  <si>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</si>
  <si>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</si>
  <si>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</si>
  <si>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</si>
  <si>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</si>
  <si>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</si>
  <si>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</si>
  <si>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</si>
  <si>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</si>
  <si>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</si>
  <si>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</si>
  <si>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</si>
  <si>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</si>
  <si>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</si>
  <si>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</si>
  <si>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</si>
  <si>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</si>
  <si>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</si>
  <si>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</si>
  <si>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</si>
  <si>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</si>
  <si>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</si>
  <si>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</si>
  <si>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</si>
  <si>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</si>
  <si>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</si>
  <si>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</si>
  <si>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</si>
  <si>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</si>
  <si>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</si>
  <si>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</si>
  <si>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</si>
  <si>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</si>
  <si>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</si>
  <si>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</si>
  <si>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</si>
  <si>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</si>
  <si>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</si>
  <si>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</si>
  <si>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</si>
  <si>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</si>
  <si>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</si>
  <si>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</si>
  <si>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</si>
  <si>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</si>
  <si>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</si>
  <si>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</si>
  <si>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</si>
  <si>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</si>
  <si>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</si>
  <si>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</si>
  <si>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</si>
  <si>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</si>
  <si>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</si>
  <si>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</si>
  <si>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</si>
  <si>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</si>
  <si>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</si>
  <si>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</si>
  <si>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</si>
  <si>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</si>
  <si>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</si>
  <si>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</si>
  <si>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</si>
  <si>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</si>
  <si>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</si>
  <si>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</si>
  <si>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</si>
  <si>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</si>
  <si>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</si>
  <si>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</si>
  <si>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</si>
  <si>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</si>
  <si>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</si>
  <si>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</si>
  <si>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</si>
  <si>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</si>
  <si>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</si>
  <si>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</si>
  <si>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625007 г.Тюмень, ул. 30 лет Победы, 31</t>
  </si>
  <si>
    <t>Галиуллин Мугаммир Файзуллович</t>
  </si>
  <si>
    <t>(3452) 540 922</t>
  </si>
  <si>
    <t>(3452) 520 457</t>
  </si>
  <si>
    <t>(3452) 520 454</t>
  </si>
  <si>
    <t>Централизованная система водоотведения</t>
  </si>
  <si>
    <t>О</t>
  </si>
  <si>
    <t>2.14.1</t>
  </si>
  <si>
    <t>2.14.2</t>
  </si>
  <si>
    <t>2.14.3</t>
  </si>
  <si>
    <t>2.14.4</t>
  </si>
  <si>
    <t>внереализационные расходы</t>
  </si>
  <si>
    <t>налог на имущество</t>
  </si>
  <si>
    <t>аренда земли</t>
  </si>
  <si>
    <t>www.vodokanal.info</t>
  </si>
  <si>
    <t>http://www.vodokanal.info/about/information/</t>
  </si>
  <si>
    <t>Предупреждение</t>
  </si>
  <si>
    <t>9.11</t>
  </si>
  <si>
    <t>9.12</t>
  </si>
  <si>
    <t>9.13</t>
  </si>
  <si>
    <t>9.14</t>
  </si>
  <si>
    <t>9.15</t>
  </si>
  <si>
    <t>9.16</t>
  </si>
  <si>
    <t>9.17</t>
  </si>
  <si>
    <t>АО "ГУ ЖКХ"</t>
  </si>
  <si>
    <t>5116000922</t>
  </si>
  <si>
    <t>30391854</t>
  </si>
  <si>
    <t>АО "Терминал-Рощино"</t>
  </si>
  <si>
    <t>7204003620</t>
  </si>
  <si>
    <t>АО "Тюменский электромеханический завод"</t>
  </si>
  <si>
    <t>30357202</t>
  </si>
  <si>
    <t>7203001556</t>
  </si>
  <si>
    <t>Богандинское</t>
  </si>
  <si>
    <t>28277194</t>
  </si>
  <si>
    <t>МУП ЖКХ "Заречье"</t>
  </si>
  <si>
    <t>7207012950</t>
  </si>
  <si>
    <t>28966128</t>
  </si>
  <si>
    <t>УЭСО АО "Транснефть-Сибирь"</t>
  </si>
  <si>
    <t>720343002</t>
  </si>
  <si>
    <t>АО "Водоканал"</t>
  </si>
  <si>
    <t>28960152</t>
  </si>
  <si>
    <t>511601005</t>
  </si>
  <si>
    <t>26375356</t>
  </si>
  <si>
    <t>ООО "Ембаевское ЖКХ"</t>
  </si>
  <si>
    <t>27506018</t>
  </si>
  <si>
    <t>ООО "Партнер"</t>
  </si>
  <si>
    <t>7224036976</t>
  </si>
  <si>
    <t>ПАО "Птицефабрика "Боровская"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</si>
  <si>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</si>
  <si>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</si>
  <si>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</si>
  <si>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26375311</t>
  </si>
  <si>
    <t>МУ по ОСС и Н "Падунское"</t>
  </si>
  <si>
    <t>7215009831</t>
  </si>
  <si>
    <t>ООО "СИБУР Тобольск"</t>
  </si>
  <si>
    <t>АО "Аэропорт Рощино"</t>
  </si>
  <si>
    <t>30794853</t>
  </si>
  <si>
    <t>АО "ЮТэйр-Инжиниринг"</t>
  </si>
  <si>
    <t>7204002009</t>
  </si>
  <si>
    <t>Публичное акционерное общество "Тюменские моторостроители"</t>
  </si>
  <si>
    <t>Низамова Оксана Владимировна</t>
  </si>
  <si>
    <t>Шпагина Ольга Валентиновна</t>
  </si>
  <si>
    <t>начальник отдела</t>
  </si>
  <si>
    <t>o.shpagina@vodokanal.info</t>
  </si>
  <si>
    <t>Нет доступных обновлений для шаблона с кодом JKH.OPEN.INFO.BALANCE.VO!</t>
  </si>
  <si>
    <t>30903763</t>
  </si>
  <si>
    <t>ФГБУ "ЦЖКУ" МИНОБОРОНЫ РОССИИ</t>
  </si>
  <si>
    <t>7729314745</t>
  </si>
  <si>
    <t>770101001</t>
  </si>
  <si>
    <t>Оказание услуг в сфере водоотведения</t>
  </si>
  <si>
    <t>АО "ПРОДО Тюменский бройлер"</t>
  </si>
  <si>
    <t>26320028</t>
  </si>
  <si>
    <t>ООО "ДСК-Энерго"</t>
  </si>
  <si>
    <t>7203144385</t>
  </si>
  <si>
    <t>ПАО "Фортум"</t>
  </si>
  <si>
    <t>745301001</t>
  </si>
  <si>
    <t>МП "Городские водопроводно-канализационные сети"</t>
  </si>
  <si>
    <t>Инвестиционная программа ООО "Тюмень Водоканал" в сфере холодного водоснабжения и водоотведения на 2017-2025 годы  (в ред. от 30.11.2017г. №194/01-05-ос)</t>
  </si>
  <si>
    <t>30.11.2016</t>
  </si>
  <si>
    <t>автоматизация (с уменьшением штата); уменьшение удельных затрат (повышение КПД); уменьшение издержек на производство; снижение аварийности; прочее</t>
  </si>
  <si>
    <t>Департамент тарифной и ценовой политики Тюменской области</t>
  </si>
  <si>
    <t>Администрация города Тюмени</t>
  </si>
  <si>
    <t>01.01.2017</t>
  </si>
  <si>
    <t>31.12.2025</t>
  </si>
  <si>
    <t>Строительство напорной канализации за границами ЗУ, 2d450мм, ориентировочной протяженностью 2х3300м</t>
  </si>
  <si>
    <t>01.01.2019</t>
  </si>
  <si>
    <t>31.12.2020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</si>
  <si>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</si>
  <si>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</si>
  <si>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</si>
  <si>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</si>
  <si>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</si>
  <si>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</si>
  <si>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</si>
  <si>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</si>
  <si>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</si>
  <si>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</si>
  <si>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</si>
  <si>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</si>
  <si>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</si>
  <si>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</si>
  <si>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</si>
  <si>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</si>
  <si>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</si>
  <si>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</si>
  <si>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</si>
  <si>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</si>
  <si>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</si>
  <si>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</si>
  <si>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</si>
  <si>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</si>
  <si>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Строительство сетей водоотведения d500 мм ориантировочная протяженность 200 м</t>
  </si>
  <si>
    <t>Строительство квартальных сетей водоотведения d500 мм ориентировочная протяженность 1,6 км</t>
  </si>
  <si>
    <t>Строительство квартальных сетей водоотведения d400 мм ориентировочная протяженность 1,3 км</t>
  </si>
  <si>
    <t>Строительство канализационных сетей для обеспечения водоотведения с районов перспективной застройки общей протяженностью 122 км. (2025-2040 гг)</t>
  </si>
  <si>
    <t>Реконструкция  самотечного канализационного коллектора d 600 мм с увеличением диаметра до 800 мм по ул. Монтажников (через ул. Широтную), ориентировочная протяженность - 500 м</t>
  </si>
  <si>
    <t>Реконструкция самотечного канализационного коллектора d 1000 мм по ул. Монтажников от ул. Широтной до ул. 30 лет Победы с увеличением диаметра до 1200 мм (ориентировочная протяженность - 700 м)</t>
  </si>
  <si>
    <t>Реконструкция самотечного подводящего канализационного коллектора d 1500 мм к КНС-7 от ул. 50 лет ВЛКСМ до КНС-7 (ориентировочная протяженность - 1500 м)</t>
  </si>
  <si>
    <t>Реконструкция самотечного канализационного коллектора d 300 - 500 мм по ул. Московский тракт от ул. Ставропольской до ул. Магнитогорской (ориентировочная протяженность - 1500 м)</t>
  </si>
  <si>
    <t>Реконструкция самотечного канализационного коллектора по ул. Интернациональной от а/п "Плеханово" до ул. Волгоградской с увеличением диаметра до d 800 мм (ориентировочная протяженность - 1200 м)</t>
  </si>
  <si>
    <t>Реконструкция самотечного подводящего канализационного коллектора к КНС-3 с увеличением диаметра до d 800 мм (ориентировочная протяженность - 900 м)</t>
  </si>
  <si>
    <t>Реконструкция самотечного подводящего канализационного коллектора к КНС-43 п. Антипино d 600 мм (ориентировочная протяженность - 200 м)</t>
  </si>
  <si>
    <t>Реконструкция  сети системы водоотведения (87 км), реконструкция КНС. Реконструкция канализационных коллекторов 2Д630мм, Д720мм от КНС-2 до КНС-8 (участок от КНС-2 до р.Тура)</t>
  </si>
  <si>
    <t>Реконструкция КНС-3 по ул. Беляева</t>
  </si>
  <si>
    <t>Реконструкция КНС-43 п. Антипино, с увеличением производительности</t>
  </si>
  <si>
    <t>Реконструкция КНС-2 по ул. Мельникайте</t>
  </si>
  <si>
    <t>Строительство сливной станции перед КОС</t>
  </si>
  <si>
    <t>Диспетчеризация и автоматизация сооружений водоотведения</t>
  </si>
  <si>
    <t>Реконструкция здания УФ обеззараживания</t>
  </si>
  <si>
    <t>Реконструкция  прочих сетей системы водоотведения</t>
  </si>
  <si>
    <t>Реконструкция самотечного канализационного коллектора Д800-900-1000 мм по  ул. Полевая (2 этап - 1065 п.м.)</t>
  </si>
  <si>
    <t>1-ая очередь КОС, в т.ч. ПСД. Модернизация песколовок на очистных сооружениях канализацией г.Тюмени</t>
  </si>
  <si>
    <t>Автоматизация системы возвратного и избыточного ила в аэротенке</t>
  </si>
  <si>
    <t>Строительство илоуплотнителя</t>
  </si>
  <si>
    <t xml:space="preserve">Строительство III блока биологической очистки с учетом увеличения общей пропускной способности сооружений  до 260 тыс.м3/сут:
 -строительство аэротенков;
- вторичных отстойников </t>
  </si>
  <si>
    <t>Модернизация вторичных отстойников (№1,3)</t>
  </si>
  <si>
    <t>Модернизация вторичных отстойников (№4,5,6)</t>
  </si>
  <si>
    <t>Модернизация песколовок на очистных сооружениях канализации г. Тюмени (2-я очередь КОС) (с системой автоматического регулирования подачи стоков)</t>
  </si>
  <si>
    <t>Реконструкция первичных отстойников (строительство одного отстойника)</t>
  </si>
  <si>
    <t>Модернизация воздуходувных станций I и II очередей</t>
  </si>
  <si>
    <t>Реконструкция I и II очереди сооружений биологической очистки с организацией процесса денитрификации и дефосфотации</t>
  </si>
  <si>
    <t>Компостирование осадка сточных вод</t>
  </si>
  <si>
    <t>Реконструкция самотечного канализационного коллектора Д800-900-1000 мм по  ул. Полевая (1 этап – 1010 п.м)</t>
  </si>
  <si>
    <t>Замена трубопровода системы опорожнения вторичных отстойников 2-очереди</t>
  </si>
  <si>
    <t>Замена декантера №2</t>
  </si>
  <si>
    <t>Завершение строительства, реконструкции объектов НЗС (КНС, КОС, сети)</t>
  </si>
  <si>
    <t>Строительство ЛОС 16 шт.</t>
  </si>
  <si>
    <t>Проведение телевизионного инспекционного обследования сети</t>
  </si>
  <si>
    <t>Строительство ливневых коллекторов общей протяженностью 118 000 м.  d800-1900</t>
  </si>
  <si>
    <t>Строительство аккумулирующих резервуаров</t>
  </si>
  <si>
    <t>31.12.2019</t>
  </si>
  <si>
    <t>01.01.2025</t>
  </si>
  <si>
    <t>31.12.2017</t>
  </si>
  <si>
    <t>31.12.2018</t>
  </si>
  <si>
    <t>01.01.2021</t>
  </si>
  <si>
    <t>31.12.2022</t>
  </si>
  <si>
    <t>01.01.2018</t>
  </si>
  <si>
    <t>01.01.2022</t>
  </si>
  <si>
    <t>31.12.2023</t>
  </si>
  <si>
    <t>01.01.2020</t>
  </si>
  <si>
    <t>31.12.2021</t>
  </si>
  <si>
    <t>01.01.2024</t>
  </si>
  <si>
    <t>01.01.2023</t>
  </si>
  <si>
    <t>31.12.2024</t>
  </si>
  <si>
    <t>10.2</t>
  </si>
  <si>
    <t>10.3</t>
  </si>
  <si>
    <t>10.4</t>
  </si>
  <si>
    <t>10.5</t>
  </si>
  <si>
    <t>Затраты по инвестиционной составляющей: 1) 1, 2-ая очередь канализационных очистных сооружений (КОС). Регулирование подачи воздуха в аэротенки. Самотечный трубопровод и камера 24. г. Тюмень, ул. Раневской, 16 - "-" 237,99 т.р. без НДС; 2) Модер.канализ.кол Газовиков  Алебашевская  2Д=400мм, L=2*898 п.м. - 3010,23 т.р. без НДС</t>
  </si>
  <si>
    <t>9.18</t>
  </si>
  <si>
    <t>9.19</t>
  </si>
  <si>
    <t>9.20</t>
  </si>
  <si>
    <t>9.21</t>
  </si>
  <si>
    <t>9.22</t>
  </si>
  <si>
    <t>9.23</t>
  </si>
  <si>
    <t>9.24</t>
  </si>
  <si>
    <t>9.25</t>
  </si>
  <si>
    <t>доля сточных вод, не подвергающихся очистке, в общем объеме сточных вод, сбрасываемых в централизованные общесплавные или бытовые системы водоотведения</t>
  </si>
  <si>
    <t>объем сточных вод, не подвергшихся очистке</t>
  </si>
  <si>
    <t>куб.м</t>
  </si>
  <si>
    <t>общий объем сточных вод, сбрасываемых в централизованные общесплавные или бытовые системы водоотведения</t>
  </si>
  <si>
    <t>доля поверхностных сточных вод, не подвергающихся очистке, в общем объеме поверхностных сточных вод, принимаемых в централизованную ливневую систему водоотведения</t>
  </si>
  <si>
    <t>объем поверхностных сточных вод, не подвергшихся очистке</t>
  </si>
  <si>
    <t>общий объем поверхностных сточных вод, принимаемых в централизованную ливневую систему водоотведения</t>
  </si>
  <si>
    <t>доля проб сточных вод, не соответствующих установленным нормативам допустимых сбросов, лимитам на сбросы, рассчитанная применительно к видам централизованных систем водоотведения раздельно для централизованной общесплавной (бытовой) и централизованной ливневой систем водоотведения</t>
  </si>
  <si>
    <t>количество проб сточных вод, не соответствующих установленным нормативам допустимых сбросов, лимитам на сбросы</t>
  </si>
  <si>
    <t>ед.</t>
  </si>
  <si>
    <t>общее количество проб сточных вод</t>
  </si>
  <si>
    <t>удельное количество аварий и засоров в расчете на протяженность канализационной сети в год</t>
  </si>
  <si>
    <t>ед./км</t>
  </si>
  <si>
    <t>количество аварий и засоров на канализационных сетях</t>
  </si>
  <si>
    <t>протяженность канализационных сетей</t>
  </si>
  <si>
    <t>км.</t>
  </si>
  <si>
    <t>удельный расход электрической энергии, потребляемой в технологическом процессе очистки сточных вод, на единицу объема очищаемых сточных вод</t>
  </si>
  <si>
    <t>кВт*ч/куб.м</t>
  </si>
  <si>
    <t>9.26</t>
  </si>
  <si>
    <t>9.27</t>
  </si>
  <si>
    <t>общее количество электрической энергии, потребляемой в соответствующем технологическом процессе</t>
  </si>
  <si>
    <t>кВт*ч</t>
  </si>
  <si>
    <t xml:space="preserve"> общий объем сточных вод, подвергающихся очистке</t>
  </si>
  <si>
    <t xml:space="preserve">удельный расход электрической энергии, потребляемой в технологическом процессе транспортировки сточных вод, на единицу объема транспортируемых сточных вод </t>
  </si>
  <si>
    <t>9.28</t>
  </si>
  <si>
    <t>общий объем транспортируемых сточных вод</t>
  </si>
  <si>
    <t>30.03.2018</t>
  </si>
  <si>
    <t>2.14.5</t>
  </si>
  <si>
    <t>2.14.6</t>
  </si>
  <si>
    <t>2.14.7</t>
  </si>
  <si>
    <t>2.14.8</t>
  </si>
  <si>
    <t>2.14.9</t>
  </si>
  <si>
    <t>2.14.10</t>
  </si>
  <si>
    <t>2.14.11</t>
  </si>
  <si>
    <t>2.14.12</t>
  </si>
  <si>
    <t>2.14.13</t>
  </si>
  <si>
    <t>2.14.14</t>
  </si>
  <si>
    <t>2.14.15</t>
  </si>
  <si>
    <t>водный налог, плата за пользование вод.объектами</t>
  </si>
  <si>
    <t>возмещение за сети</t>
  </si>
  <si>
    <t>транспортный налог</t>
  </si>
  <si>
    <t>Лизинговые платежи</t>
  </si>
  <si>
    <t>Прочие налоги и сборы, за исключением налогов и сборов с фонда оплаты труда, учитываемых в составе производственных, ремонтных и административных расходов</t>
  </si>
  <si>
    <t>Горюче-смазочные материалы</t>
  </si>
  <si>
    <t>теплоэнергия</t>
  </si>
  <si>
    <t>топливо(газ)</t>
  </si>
  <si>
    <t>Расходы на уплату процентов по займам и кредитам</t>
  </si>
  <si>
    <t>Сбытовые расходы гарантирующих организаций</t>
  </si>
  <si>
    <t>Расходы на социальные нужды, предусмотренные коллективными договорами, в соответствии с подпунктом 3 пункта 31 Методических указаний</t>
  </si>
  <si>
    <t>эл.энергия на непроизвводственные нужды</t>
  </si>
  <si>
    <t>Показатели (факт)!G61</t>
  </si>
  <si>
    <t xml:space="preserve">  -</t>
  </si>
  <si>
    <t>https://tariff.eias.ru/disclo/get_file?p_guid=cac20ecc-7192-4aff-a3fe-97b04dfaadab</t>
  </si>
  <si>
    <t>Не верно указана гиперссылка на адрес сайта в сети интернет!</t>
  </si>
  <si>
    <t>-</t>
  </si>
  <si>
    <t>Размер финансирования мероприятий, предусмотренных инвестиционной программой 2012-2020 за счет инвестиционной составляющей - 6 342,18 тыс.руб. без НДС</t>
  </si>
  <si>
    <t>13.04.2018</t>
  </si>
  <si>
    <t>Голышмановский</t>
  </si>
  <si>
    <t>71702000</t>
  </si>
  <si>
    <t>722001001</t>
  </si>
  <si>
    <t>26375342</t>
  </si>
  <si>
    <t>Сладковское МУП ЖКХ</t>
  </si>
  <si>
    <t>7221001460</t>
  </si>
  <si>
    <t>Оказание услуг в сфере очистки сточных вод</t>
  </si>
  <si>
    <t>30914574</t>
  </si>
  <si>
    <t>Филиал ФГБУ "ЦЖКУ" МИНОБОРОНЫ РОССИИ (по ЦВО)</t>
  </si>
  <si>
    <t>667043001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</si>
  <si>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</si>
  <si>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</si>
  <si>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</si>
  <si>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</si>
  <si>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31475492</t>
  </si>
  <si>
    <t>МУП "РЖКУ"-западное</t>
  </si>
  <si>
    <t>7224083172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</si>
  <si>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</si>
  <si>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</si>
  <si>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</si>
  <si>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</si>
  <si>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</si>
  <si>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</si>
  <si>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31361692</t>
  </si>
  <si>
    <t>АО "АИЖК по Тюменской области"</t>
  </si>
  <si>
    <t>7204099664</t>
  </si>
  <si>
    <t>28147584</t>
  </si>
  <si>
    <t>ИП Скачков В.К.</t>
  </si>
  <si>
    <t>720412296704</t>
  </si>
  <si>
    <t>26551662</t>
  </si>
  <si>
    <t>997150001</t>
  </si>
  <si>
    <t>Ссылки на публикации!K12</t>
  </si>
  <si>
    <t>Ссылки на публикации!K14</t>
  </si>
  <si>
    <t>Ссылки на публикации!K17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</si>
</sst>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&quot;$&quot;#,##0_);[Red]\(&quot;$&quot;#,##0\)"/>
    <numFmt numFmtId="186" formatCode="_-* #,##0.00[$€-1]_-;\-* #,##0.00[$€-1]_-;_-* &quot;-&quot;??[$€-1]_-"/>
    <numFmt numFmtId="221" formatCode="#,##0.0000"/>
  </numFmts>
  <fonts count="78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b/>
      <u/>
      <sz val="10"/>
      <color indexed="12"/>
      <name val="Tahoma"/>
      <family val="2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sz val="9"/>
      <color rgb="FFFFFFFF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indexed="22"/>
      </left>
      <right/>
      <top style="thin">
        <color rgb="FFC0C0C0"/>
      </top>
      <bottom style="thin">
        <color indexed="22"/>
      </bottom>
      <diagonal/>
    </border>
    <border>
      <left/>
      <right style="thin">
        <color rgb="FFC0C0C0"/>
      </right>
      <top style="thin">
        <color rgb="FFC0C0C0"/>
      </top>
      <bottom style="thin">
        <color indexed="22"/>
      </bottom>
      <diagonal/>
    </border>
    <border>
      <left/>
      <right/>
      <top style="double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indexed="55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indexed="55"/>
      </bottom>
      <diagonal/>
    </border>
    <border>
      <left/>
      <right style="thin">
        <color rgb="FFC0C0C0"/>
      </right>
      <top style="thin">
        <color rgb="FFC0C0C0"/>
      </top>
      <bottom style="double">
        <color indexed="55"/>
      </bottom>
      <diagonal/>
    </border>
    <border>
      <left/>
      <right style="thin">
        <color rgb="FFC0C0C0"/>
      </right>
      <top style="thin">
        <color indexed="22"/>
      </top>
      <bottom style="thin">
        <color rgb="FFC0C0C0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50" fillId="15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2" borderId="1" applyAlignment="0">
      <alignment horizontal="left" vertical="center"/>
    </xf>
    <xf numFmtId="0" fontId="51" fillId="2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8" fillId="4" borderId="1" applyNumberFormat="0" applyAlignment="0"/>
    <xf numFmtId="0" fontId="18" fillId="4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52" fillId="16" borderId="2" applyNumberFormat="0">
      <alignment horizontal="center" vertical="center"/>
    </xf>
    <xf numFmtId="49" fontId="47" fillId="6" borderId="3" applyNumberFormat="0">
      <alignment horizontal="center" vertical="center"/>
    </xf>
    <xf numFmtId="0" fontId="13" fillId="7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8" borderId="5" applyBorder="0">
      <alignment horizontal="right"/>
    </xf>
    <xf numFmtId="49" fontId="5" fillId="0" borderId="0" applyBorder="0">
      <alignment vertical="top"/>
    </xf>
    <xf numFmtId="0" fontId="22" fillId="0" borderId="0"/>
    <xf numFmtId="0" fontId="57" fillId="0" borderId="0"/>
    <xf numFmtId="0" fontId="57" fillId="0" borderId="0"/>
    <xf numFmtId="0" fontId="22" fillId="0" borderId="0"/>
    <xf numFmtId="0" fontId="57" fillId="0" borderId="0"/>
    <xf numFmtId="0" fontId="22" fillId="0" borderId="0"/>
    <xf numFmtId="0" fontId="58" fillId="0" borderId="0"/>
    <xf numFmtId="0" fontId="57" fillId="0" borderId="0"/>
    <xf numFmtId="0" fontId="58" fillId="0" borderId="0"/>
    <xf numFmtId="0" fontId="46" fillId="9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0" fontId="46" fillId="9" borderId="0" applyNumberFormat="0" applyBorder="0" applyAlignment="0">
      <alignment horizontal="left" vertical="center"/>
    </xf>
    <xf numFmtId="0" fontId="46" fillId="9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49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49" fontId="5" fillId="9" borderId="0" applyBorder="0">
      <alignment vertical="top"/>
    </xf>
    <xf numFmtId="49" fontId="5" fillId="9" borderId="0" applyBorder="0">
      <alignment vertical="top"/>
    </xf>
    <xf numFmtId="0" fontId="46" fillId="9" borderId="0" applyNumberFormat="0" applyBorder="0" applyAlignment="0">
      <alignment horizontal="left" vertical="center"/>
    </xf>
    <xf numFmtId="0" fontId="53" fillId="0" borderId="0"/>
    <xf numFmtId="0" fontId="1" fillId="0" borderId="0"/>
    <xf numFmtId="0" fontId="4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10" borderId="0" applyBorder="0">
      <alignment horizontal="right"/>
    </xf>
    <xf numFmtId="4" fontId="5" fillId="10" borderId="0" applyFont="0" applyBorder="0">
      <alignment horizontal="right"/>
    </xf>
    <xf numFmtId="4" fontId="5" fillId="10" borderId="0" applyBorder="0">
      <alignment horizontal="right"/>
    </xf>
    <xf numFmtId="4" fontId="5" fillId="10" borderId="6" applyBorder="0">
      <alignment horizontal="right"/>
    </xf>
    <xf numFmtId="0" fontId="63" fillId="0" borderId="0" applyNumberFormat="0" applyFill="0" applyBorder="0" applyAlignment="0" applyProtection="0"/>
    <xf numFmtId="0" fontId="64" fillId="0" borderId="70" applyNumberFormat="0" applyFill="0" applyAlignment="0" applyProtection="0"/>
    <xf numFmtId="0" fontId="65" fillId="0" borderId="71" applyNumberFormat="0" applyFill="0" applyAlignment="0" applyProtection="0"/>
    <xf numFmtId="0" fontId="66" fillId="0" borderId="72" applyNumberFormat="0" applyFill="0" applyAlignment="0" applyProtection="0"/>
    <xf numFmtId="0" fontId="66" fillId="0" borderId="0" applyNumberFormat="0" applyFill="0" applyBorder="0" applyAlignment="0" applyProtection="0"/>
    <xf numFmtId="0" fontId="67" fillId="21" borderId="0" applyNumberFormat="0" applyBorder="0" applyAlignment="0" applyProtection="0"/>
    <xf numFmtId="0" fontId="68" fillId="22" borderId="0" applyNumberFormat="0" applyBorder="0" applyAlignment="0" applyProtection="0"/>
    <xf numFmtId="0" fontId="69" fillId="23" borderId="0" applyNumberFormat="0" applyBorder="0" applyAlignment="0" applyProtection="0"/>
    <xf numFmtId="0" fontId="70" fillId="24" borderId="73" applyNumberFormat="0" applyAlignment="0" applyProtection="0"/>
    <xf numFmtId="0" fontId="71" fillId="24" borderId="74" applyNumberFormat="0" applyAlignment="0" applyProtection="0"/>
    <xf numFmtId="0" fontId="72" fillId="0" borderId="75" applyNumberFormat="0" applyFill="0" applyAlignment="0" applyProtection="0"/>
    <xf numFmtId="0" fontId="73" fillId="25" borderId="76" applyNumberFormat="0" applyAlignment="0" applyProtection="0"/>
    <xf numFmtId="0" fontId="74" fillId="0" borderId="0" applyNumberFormat="0" applyFill="0" applyBorder="0" applyAlignment="0" applyProtection="0"/>
    <xf numFmtId="0" fontId="5" fillId="26" borderId="77" applyNumberFormat="0" applyFont="0" applyAlignment="0" applyProtection="0"/>
    <xf numFmtId="0" fontId="75" fillId="0" borderId="0" applyNumberFormat="0" applyFill="0" applyBorder="0" applyAlignment="0" applyProtection="0"/>
    <xf numFmtId="0" fontId="76" fillId="0" borderId="78" applyNumberFormat="0" applyFill="0" applyAlignment="0" applyProtection="0"/>
    <xf numFmtId="0" fontId="77" fillId="27" borderId="0" applyNumberFormat="0" applyBorder="0" applyAlignment="0" applyProtection="0"/>
    <xf numFmtId="0" fontId="57" fillId="28" borderId="0" applyNumberFormat="0" applyBorder="0" applyAlignment="0" applyProtection="0"/>
    <xf numFmtId="0" fontId="57" fillId="29" borderId="0" applyNumberFormat="0" applyBorder="0" applyAlignment="0" applyProtection="0"/>
    <xf numFmtId="0" fontId="77" fillId="30" borderId="0" applyNumberFormat="0" applyBorder="0" applyAlignment="0" applyProtection="0"/>
    <xf numFmtId="0" fontId="77" fillId="31" borderId="0" applyNumberFormat="0" applyBorder="0" applyAlignment="0" applyProtection="0"/>
    <xf numFmtId="0" fontId="57" fillId="32" borderId="0" applyNumberFormat="0" applyBorder="0" applyAlignment="0" applyProtection="0"/>
    <xf numFmtId="0" fontId="57" fillId="33" borderId="0" applyNumberFormat="0" applyBorder="0" applyAlignment="0" applyProtection="0"/>
    <xf numFmtId="0" fontId="77" fillId="34" borderId="0" applyNumberFormat="0" applyBorder="0" applyAlignment="0" applyProtection="0"/>
    <xf numFmtId="0" fontId="77" fillId="35" borderId="0" applyNumberFormat="0" applyBorder="0" applyAlignment="0" applyProtection="0"/>
    <xf numFmtId="0" fontId="57" fillId="36" borderId="0" applyNumberFormat="0" applyBorder="0" applyAlignment="0" applyProtection="0"/>
    <xf numFmtId="0" fontId="57" fillId="37" borderId="0" applyNumberFormat="0" applyBorder="0" applyAlignment="0" applyProtection="0"/>
    <xf numFmtId="0" fontId="77" fillId="38" borderId="0" applyNumberFormat="0" applyBorder="0" applyAlignment="0" applyProtection="0"/>
    <xf numFmtId="0" fontId="77" fillId="39" borderId="0" applyNumberForma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77" fillId="42" borderId="0" applyNumberFormat="0" applyBorder="0" applyAlignment="0" applyProtection="0"/>
    <xf numFmtId="0" fontId="77" fillId="43" borderId="0" applyNumberFormat="0" applyBorder="0" applyAlignment="0" applyProtection="0"/>
    <xf numFmtId="0" fontId="57" fillId="44" borderId="0" applyNumberFormat="0" applyBorder="0" applyAlignment="0" applyProtection="0"/>
    <xf numFmtId="0" fontId="57" fillId="45" borderId="0" applyNumberFormat="0" applyBorder="0" applyAlignment="0" applyProtection="0"/>
    <xf numFmtId="0" fontId="77" fillId="46" borderId="0" applyNumberFormat="0" applyBorder="0" applyAlignment="0" applyProtection="0"/>
    <xf numFmtId="0" fontId="77" fillId="47" borderId="0" applyNumberFormat="0" applyBorder="0" applyAlignment="0" applyProtection="0"/>
    <xf numFmtId="0" fontId="57" fillId="48" borderId="0" applyNumberFormat="0" applyBorder="0" applyAlignment="0" applyProtection="0"/>
    <xf numFmtId="0" fontId="57" fillId="49" borderId="0" applyNumberFormat="0" applyBorder="0" applyAlignment="0" applyProtection="0"/>
    <xf numFmtId="0" fontId="77" fillId="50" borderId="0" applyNumberFormat="0" applyBorder="0" applyAlignment="0" applyProtection="0"/>
  </cellStyleXfs>
  <cellXfs count="443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0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1" applyFont="1" applyAlignment="1" applyProtection="1">
      <alignment vertical="center" wrapText="1"/>
    </xf>
    <xf numFmtId="49" fontId="10" fillId="0" borderId="0" xfId="81" applyFont="1" applyAlignment="1" applyProtection="1">
      <alignment vertical="center"/>
    </xf>
    <xf numFmtId="0" fontId="5" fillId="0" borderId="7" xfId="80" applyFont="1" applyFill="1" applyBorder="1" applyAlignment="1" applyProtection="1">
      <alignment horizontal="center" vertical="center" wrapText="1"/>
    </xf>
    <xf numFmtId="0" fontId="10" fillId="0" borderId="0" xfId="80" applyFont="1" applyAlignment="1" applyProtection="1">
      <alignment horizontal="center" vertical="center" wrapText="1"/>
    </xf>
    <xf numFmtId="0" fontId="5" fillId="0" borderId="0" xfId="80" applyFont="1" applyAlignment="1" applyProtection="1">
      <alignment vertical="center" wrapText="1"/>
    </xf>
    <xf numFmtId="0" fontId="5" fillId="0" borderId="0" xfId="80" applyFont="1" applyAlignment="1" applyProtection="1">
      <alignment horizontal="left" vertical="center" wrapText="1"/>
    </xf>
    <xf numFmtId="0" fontId="5" fillId="0" borderId="0" xfId="80" applyFont="1" applyProtection="1"/>
    <xf numFmtId="0" fontId="5" fillId="5" borderId="0" xfId="80" applyFont="1" applyFill="1" applyBorder="1" applyProtection="1"/>
    <xf numFmtId="0" fontId="5" fillId="0" borderId="0" xfId="80" applyFont="1"/>
    <xf numFmtId="0" fontId="25" fillId="0" borderId="0" xfId="80" applyFont="1"/>
    <xf numFmtId="49" fontId="5" fillId="0" borderId="0" xfId="77" applyFont="1" applyProtection="1">
      <alignment vertical="top"/>
    </xf>
    <xf numFmtId="49" fontId="5" fillId="0" borderId="0" xfId="77" applyProtection="1">
      <alignment vertical="top"/>
    </xf>
    <xf numFmtId="0" fontId="10" fillId="0" borderId="0" xfId="83" applyFont="1" applyAlignment="1" applyProtection="1">
      <alignment vertical="center" wrapText="1"/>
    </xf>
    <xf numFmtId="0" fontId="10" fillId="0" borderId="0" xfId="83" applyFont="1" applyAlignment="1" applyProtection="1">
      <alignment horizontal="center" vertical="center" wrapText="1"/>
    </xf>
    <xf numFmtId="0" fontId="23" fillId="0" borderId="0" xfId="83" applyFont="1" applyAlignment="1" applyProtection="1">
      <alignment vertical="center" wrapText="1"/>
    </xf>
    <xf numFmtId="0" fontId="5" fillId="5" borderId="0" xfId="83" applyFont="1" applyFill="1" applyBorder="1" applyAlignment="1" applyProtection="1">
      <alignment vertical="center" wrapText="1"/>
    </xf>
    <xf numFmtId="0" fontId="5" fillId="0" borderId="0" xfId="83" applyFont="1" applyBorder="1" applyAlignment="1" applyProtection="1">
      <alignment vertical="center" wrapText="1"/>
    </xf>
    <xf numFmtId="0" fontId="5" fillId="0" borderId="0" xfId="83" applyFont="1" applyAlignment="1" applyProtection="1">
      <alignment horizontal="right" vertical="center"/>
    </xf>
    <xf numFmtId="0" fontId="5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26" fillId="5" borderId="0" xfId="83" applyFont="1" applyFill="1" applyBorder="1" applyAlignment="1" applyProtection="1">
      <alignment vertical="center" wrapText="1"/>
    </xf>
    <xf numFmtId="0" fontId="7" fillId="5" borderId="0" xfId="83" applyFont="1" applyFill="1" applyBorder="1" applyAlignment="1" applyProtection="1">
      <alignment vertical="center" wrapText="1"/>
    </xf>
    <xf numFmtId="0" fontId="5" fillId="5" borderId="0" xfId="83" applyFont="1" applyFill="1" applyBorder="1" applyAlignment="1" applyProtection="1">
      <alignment horizontal="right" vertical="center" wrapText="1" indent="1"/>
    </xf>
    <xf numFmtId="0" fontId="27" fillId="5" borderId="0" xfId="83" applyFont="1" applyFill="1" applyBorder="1" applyAlignment="1" applyProtection="1">
      <alignment horizontal="center" vertical="center" wrapText="1"/>
    </xf>
    <xf numFmtId="0" fontId="10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Font="1" applyFill="1" applyBorder="1" applyAlignment="1" applyProtection="1">
      <alignment horizontal="center" vertical="center" wrapText="1"/>
    </xf>
    <xf numFmtId="14" fontId="5" fillId="5" borderId="0" xfId="83" applyNumberFormat="1" applyFont="1" applyFill="1" applyBorder="1" applyAlignment="1" applyProtection="1">
      <alignment horizontal="center" vertical="center" wrapText="1"/>
    </xf>
    <xf numFmtId="0" fontId="23" fillId="0" borderId="0" xfId="83" applyFont="1" applyAlignment="1" applyProtection="1">
      <alignment horizontal="center" vertical="center" wrapText="1"/>
    </xf>
    <xf numFmtId="0" fontId="28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right" vertical="center" wrapText="1" indent="1"/>
    </xf>
    <xf numFmtId="0" fontId="5" fillId="0" borderId="0" xfId="83" applyFont="1" applyFill="1" applyAlignment="1" applyProtection="1">
      <alignment vertical="center"/>
    </xf>
    <xf numFmtId="49" fontId="5" fillId="5" borderId="0" xfId="83" applyNumberFormat="1" applyFont="1" applyFill="1" applyBorder="1" applyAlignment="1" applyProtection="1">
      <alignment horizontal="right" vertical="center" wrapText="1" indent="1"/>
    </xf>
    <xf numFmtId="49" fontId="26" fillId="5" borderId="0" xfId="83" applyNumberFormat="1" applyFont="1" applyFill="1" applyBorder="1" applyAlignment="1" applyProtection="1">
      <alignment horizontal="center" vertical="center" wrapText="1"/>
    </xf>
    <xf numFmtId="49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3" applyFont="1" applyAlignment="1" applyProtection="1">
      <alignment vertical="center" wrapText="1"/>
    </xf>
    <xf numFmtId="49" fontId="5" fillId="10" borderId="8" xfId="83" applyNumberFormat="1" applyFont="1" applyFill="1" applyBorder="1" applyAlignment="1" applyProtection="1">
      <alignment horizontal="center" vertical="center" wrapText="1"/>
    </xf>
    <xf numFmtId="49" fontId="0" fillId="12" borderId="0" xfId="0" applyFill="1" applyProtection="1">
      <alignment vertical="top"/>
    </xf>
    <xf numFmtId="0" fontId="5" fillId="0" borderId="0" xfId="85" applyFont="1" applyFill="1" applyAlignment="1" applyProtection="1">
      <alignment vertical="center" wrapText="1"/>
    </xf>
    <xf numFmtId="0" fontId="5" fillId="5" borderId="0" xfId="85" applyFont="1" applyFill="1" applyBorder="1" applyAlignment="1" applyProtection="1">
      <alignment vertical="center" wrapText="1"/>
    </xf>
    <xf numFmtId="0" fontId="5" fillId="5" borderId="0" xfId="85" applyFont="1" applyFill="1" applyBorder="1" applyAlignment="1" applyProtection="1">
      <alignment horizontal="right" vertical="center" wrapText="1"/>
    </xf>
    <xf numFmtId="0" fontId="22" fillId="0" borderId="0" xfId="79" applyProtection="1"/>
    <xf numFmtId="0" fontId="5" fillId="0" borderId="0" xfId="82" applyFont="1" applyFill="1" applyBorder="1" applyAlignment="1" applyProtection="1">
      <alignment horizontal="left" vertical="center" wrapText="1" indent="1"/>
    </xf>
    <xf numFmtId="4" fontId="5" fillId="0" borderId="0" xfId="48" applyFont="1" applyFill="1" applyBorder="1" applyAlignment="1" applyProtection="1">
      <alignment horizontal="right" vertical="center" wrapText="1"/>
    </xf>
    <xf numFmtId="0" fontId="23" fillId="0" borderId="0" xfId="83" applyNumberFormat="1" applyFont="1" applyFill="1" applyBorder="1" applyAlignment="1" applyProtection="1">
      <alignment horizontal="center" vertical="top" wrapText="1"/>
    </xf>
    <xf numFmtId="0" fontId="0" fillId="5" borderId="9" xfId="83" applyFont="1" applyFill="1" applyBorder="1" applyAlignment="1" applyProtection="1">
      <alignment horizontal="right" vertical="center" wrapText="1" indent="1"/>
    </xf>
    <xf numFmtId="0" fontId="0" fillId="5" borderId="0" xfId="83" applyFont="1" applyFill="1" applyBorder="1" applyAlignment="1" applyProtection="1">
      <alignment horizontal="center" vertical="center" wrapText="1"/>
    </xf>
    <xf numFmtId="49" fontId="0" fillId="5" borderId="0" xfId="83" applyNumberFormat="1" applyFont="1" applyFill="1" applyBorder="1" applyAlignment="1" applyProtection="1">
      <alignment horizontal="right" vertical="center" wrapText="1" indent="1"/>
    </xf>
    <xf numFmtId="49" fontId="32" fillId="5" borderId="0" xfId="4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2" borderId="0" xfId="85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8" xfId="82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3" applyFont="1" applyAlignment="1" applyProtection="1">
      <alignment vertical="center" wrapText="1"/>
    </xf>
    <xf numFmtId="0" fontId="0" fillId="0" borderId="8" xfId="82" applyFont="1" applyFill="1" applyBorder="1" applyAlignment="1" applyProtection="1">
      <alignment vertical="center" wrapText="1"/>
    </xf>
    <xf numFmtId="0" fontId="0" fillId="10" borderId="8" xfId="83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85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5" borderId="0" xfId="85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85" applyFont="1" applyFill="1" applyAlignment="1" applyProtection="1">
      <alignment horizontal="center" vertical="center" wrapText="1"/>
    </xf>
    <xf numFmtId="0" fontId="41" fillId="5" borderId="0" xfId="80" applyFont="1" applyFill="1" applyBorder="1" applyAlignment="1" applyProtection="1">
      <alignment horizontal="center"/>
    </xf>
    <xf numFmtId="0" fontId="41" fillId="0" borderId="0" xfId="80" applyFont="1" applyAlignment="1" applyProtection="1">
      <alignment horizontal="center" vertical="center"/>
    </xf>
    <xf numFmtId="0" fontId="41" fillId="5" borderId="0" xfId="80" applyFont="1" applyFill="1" applyBorder="1" applyAlignment="1" applyProtection="1">
      <alignment horizontal="center" vertical="center"/>
    </xf>
    <xf numFmtId="49" fontId="37" fillId="0" borderId="10" xfId="0" applyFont="1" applyBorder="1" applyAlignment="1">
      <alignment vertical="top" wrapText="1"/>
    </xf>
    <xf numFmtId="0" fontId="0" fillId="5" borderId="0" xfId="83" applyNumberFormat="1" applyFont="1" applyFill="1" applyBorder="1" applyAlignment="1" applyProtection="1">
      <alignment horizontal="right" vertical="center" wrapText="1" indent="1"/>
    </xf>
    <xf numFmtId="0" fontId="38" fillId="0" borderId="0" xfId="85" applyFont="1" applyFill="1" applyAlignment="1" applyProtection="1">
      <alignment vertical="center" wrapText="1"/>
    </xf>
    <xf numFmtId="49" fontId="5" fillId="0" borderId="8" xfId="83" applyNumberFormat="1" applyFont="1" applyFill="1" applyBorder="1" applyAlignment="1" applyProtection="1">
      <alignment horizontal="center" vertical="center" wrapText="1"/>
    </xf>
    <xf numFmtId="0" fontId="0" fillId="0" borderId="10" xfId="53" applyFont="1" applyBorder="1" applyAlignment="1" applyProtection="1">
      <alignment horizontal="justify" vertical="top" wrapText="1"/>
    </xf>
    <xf numFmtId="0" fontId="1" fillId="0" borderId="0" xfId="60" applyProtection="1"/>
    <xf numFmtId="49" fontId="0" fillId="10" borderId="8" xfId="83" applyNumberFormat="1" applyFont="1" applyFill="1" applyBorder="1" applyAlignment="1" applyProtection="1">
      <alignment horizontal="center" vertical="center" wrapText="1"/>
    </xf>
    <xf numFmtId="0" fontId="59" fillId="0" borderId="0" xfId="83" applyFont="1" applyAlignment="1" applyProtection="1">
      <alignment horizontal="center" vertical="center" wrapText="1"/>
    </xf>
    <xf numFmtId="0" fontId="0" fillId="0" borderId="0" xfId="82" applyFont="1" applyFill="1" applyBorder="1" applyAlignment="1" applyProtection="1">
      <alignment vertical="center" wrapText="1"/>
    </xf>
    <xf numFmtId="0" fontId="10" fillId="0" borderId="0" xfId="85" applyFont="1" applyFill="1" applyAlignment="1" applyProtection="1">
      <alignment vertical="center" wrapText="1"/>
    </xf>
    <xf numFmtId="4" fontId="0" fillId="0" borderId="0" xfId="48" applyFont="1" applyFill="1" applyBorder="1" applyAlignment="1" applyProtection="1">
      <alignment horizontal="right" vertical="center" wrapText="1"/>
    </xf>
    <xf numFmtId="0" fontId="0" fillId="5" borderId="11" xfId="78" applyNumberFormat="1" applyFont="1" applyFill="1" applyBorder="1" applyAlignment="1" applyProtection="1">
      <alignment horizontal="center" vertical="center" wrapText="1"/>
    </xf>
    <xf numFmtId="49" fontId="24" fillId="5" borderId="12" xfId="71" applyFont="1" applyFill="1" applyBorder="1" applyAlignment="1" applyProtection="1">
      <alignment vertical="center" wrapText="1"/>
    </xf>
    <xf numFmtId="49" fontId="20" fillId="5" borderId="13" xfId="71" applyFont="1" applyFill="1" applyBorder="1" applyAlignment="1">
      <alignment horizontal="left" vertical="center" wrapText="1"/>
    </xf>
    <xf numFmtId="49" fontId="20" fillId="5" borderId="14" xfId="71" applyFont="1" applyFill="1" applyBorder="1" applyAlignment="1">
      <alignment horizontal="left" vertical="center" wrapText="1"/>
    </xf>
    <xf numFmtId="49" fontId="24" fillId="5" borderId="15" xfId="71" applyFont="1" applyFill="1" applyBorder="1" applyAlignment="1" applyProtection="1">
      <alignment vertical="center" wrapText="1"/>
    </xf>
    <xf numFmtId="49" fontId="14" fillId="5" borderId="0" xfId="71" applyFont="1" applyFill="1" applyBorder="1" applyAlignment="1">
      <alignment wrapText="1"/>
    </xf>
    <xf numFmtId="49" fontId="14" fillId="5" borderId="16" xfId="71" applyFont="1" applyFill="1" applyBorder="1" applyAlignment="1">
      <alignment wrapText="1"/>
    </xf>
    <xf numFmtId="49" fontId="11" fillId="5" borderId="0" xfId="37" applyNumberFormat="1" applyFont="1" applyFill="1" applyBorder="1" applyAlignment="1" applyProtection="1">
      <alignment horizontal="left" wrapText="1"/>
    </xf>
    <xf numFmtId="49" fontId="11" fillId="5" borderId="0" xfId="37" applyNumberFormat="1" applyFont="1" applyFill="1" applyBorder="1" applyAlignment="1" applyProtection="1">
      <alignment wrapText="1"/>
    </xf>
    <xf numFmtId="49" fontId="14" fillId="5" borderId="0" xfId="71" applyFont="1" applyFill="1" applyBorder="1" applyAlignment="1">
      <alignment horizontal="right" wrapText="1"/>
    </xf>
    <xf numFmtId="49" fontId="20" fillId="5" borderId="0" xfId="71" applyFont="1" applyFill="1" applyBorder="1" applyAlignment="1">
      <alignment horizontal="left" vertical="center" wrapText="1"/>
    </xf>
    <xf numFmtId="49" fontId="20" fillId="5" borderId="16" xfId="71" applyFont="1" applyFill="1" applyBorder="1" applyAlignment="1">
      <alignment horizontal="left" vertical="center" wrapText="1"/>
    </xf>
    <xf numFmtId="49" fontId="14" fillId="0" borderId="0" xfId="71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1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0" borderId="10" xfId="64" applyNumberFormat="1" applyFont="1" applyFill="1" applyBorder="1" applyAlignment="1" applyProtection="1">
      <alignment horizontal="center" vertical="center" wrapText="1"/>
    </xf>
    <xf numFmtId="49" fontId="42" fillId="8" borderId="10" xfId="64" applyNumberFormat="1" applyFont="1" applyFill="1" applyBorder="1" applyAlignment="1" applyProtection="1">
      <alignment horizontal="center" vertical="center" wrapText="1"/>
    </xf>
    <xf numFmtId="49" fontId="24" fillId="5" borderId="15" xfId="71" applyFont="1" applyFill="1" applyBorder="1" applyAlignment="1" applyProtection="1">
      <alignment horizontal="center" vertical="center" wrapText="1"/>
    </xf>
    <xf numFmtId="49" fontId="42" fillId="17" borderId="10" xfId="64" applyNumberFormat="1" applyFont="1" applyFill="1" applyBorder="1" applyAlignment="1" applyProtection="1">
      <alignment horizontal="center" vertical="center" wrapText="1"/>
    </xf>
    <xf numFmtId="49" fontId="0" fillId="0" borderId="12" xfId="0" applyBorder="1">
      <alignment vertical="top"/>
    </xf>
    <xf numFmtId="49" fontId="0" fillId="0" borderId="14" xfId="0" applyBorder="1">
      <alignment vertical="top"/>
    </xf>
    <xf numFmtId="49" fontId="0" fillId="0" borderId="15" xfId="0" applyBorder="1">
      <alignment vertical="top"/>
    </xf>
    <xf numFmtId="49" fontId="0" fillId="0" borderId="16" xfId="0" applyBorder="1">
      <alignment vertical="top"/>
    </xf>
    <xf numFmtId="49" fontId="59" fillId="0" borderId="0" xfId="0" applyFont="1">
      <alignment vertical="top"/>
    </xf>
    <xf numFmtId="0" fontId="42" fillId="5" borderId="0" xfId="71" applyNumberFormat="1" applyFont="1" applyFill="1" applyBorder="1" applyAlignment="1">
      <alignment horizontal="justify" vertical="center" wrapText="1"/>
    </xf>
    <xf numFmtId="49" fontId="0" fillId="2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0" xfId="83" applyFont="1" applyFill="1" applyBorder="1" applyAlignment="1" applyProtection="1">
      <alignment horizontal="right" vertical="center" wrapText="1" indent="1"/>
    </xf>
    <xf numFmtId="49" fontId="5" fillId="2" borderId="8" xfId="84" applyNumberFormat="1" applyFont="1" applyFill="1" applyBorder="1" applyAlignment="1" applyProtection="1">
      <alignment horizontal="center" vertical="center" wrapText="1"/>
    </xf>
    <xf numFmtId="0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85" applyFont="1" applyFill="1" applyBorder="1" applyAlignment="1" applyProtection="1">
      <alignment horizontal="center" vertical="center" wrapText="1"/>
    </xf>
    <xf numFmtId="0" fontId="5" fillId="5" borderId="0" xfId="85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5" borderId="0" xfId="0" applyNumberFormat="1" applyFont="1" applyFill="1" applyBorder="1" applyAlignment="1" applyProtection="1"/>
    <xf numFmtId="0" fontId="5" fillId="5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35" fillId="5" borderId="0" xfId="0" applyNumberFormat="1" applyFont="1" applyFill="1" applyBorder="1" applyAlignment="1" applyProtection="1">
      <alignment horizontal="center" vertical="center" wrapText="1"/>
    </xf>
    <xf numFmtId="0" fontId="5" fillId="5" borderId="11" xfId="78" applyNumberFormat="1" applyFont="1" applyFill="1" applyBorder="1" applyAlignment="1" applyProtection="1">
      <alignment horizontal="center" vertical="center" wrapText="1"/>
    </xf>
    <xf numFmtId="49" fontId="5" fillId="5" borderId="8" xfId="78" applyNumberFormat="1" applyFont="1" applyFill="1" applyBorder="1" applyAlignment="1" applyProtection="1">
      <alignment horizontal="center" vertical="center" wrapText="1"/>
    </xf>
    <xf numFmtId="16" fontId="5" fillId="5" borderId="8" xfId="78" applyNumberFormat="1" applyFont="1" applyFill="1" applyBorder="1" applyAlignment="1" applyProtection="1">
      <alignment horizontal="center" vertical="center" wrapText="1"/>
    </xf>
    <xf numFmtId="0" fontId="39" fillId="0" borderId="0" xfId="85" applyFont="1" applyFill="1" applyAlignment="1" applyProtection="1">
      <alignment vertical="center" wrapText="1"/>
    </xf>
    <xf numFmtId="49" fontId="41" fillId="0" borderId="0" xfId="0" applyFont="1" applyAlignment="1">
      <alignment horizontal="center" vertical="center" wrapText="1"/>
    </xf>
    <xf numFmtId="0" fontId="0" fillId="5" borderId="8" xfId="78" applyNumberFormat="1" applyFont="1" applyFill="1" applyBorder="1" applyAlignment="1" applyProtection="1">
      <alignment horizontal="left" vertical="center" wrapText="1" indent="1"/>
    </xf>
    <xf numFmtId="0" fontId="59" fillId="0" borderId="0" xfId="85" applyFont="1" applyFill="1" applyAlignment="1" applyProtection="1">
      <alignment vertical="center" wrapText="1"/>
    </xf>
    <xf numFmtId="49" fontId="59" fillId="0" borderId="0" xfId="0" applyFont="1">
      <alignment vertical="top"/>
    </xf>
    <xf numFmtId="0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Alignment="1" applyProtection="1">
      <alignment horizontal="left" vertical="center" wrapText="1"/>
    </xf>
    <xf numFmtId="14" fontId="59" fillId="5" borderId="0" xfId="83" applyNumberFormat="1" applyFont="1" applyFill="1" applyBorder="1" applyAlignment="1" applyProtection="1">
      <alignment horizontal="left" vertical="center" wrapText="1"/>
    </xf>
    <xf numFmtId="14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Border="1" applyAlignment="1" applyProtection="1">
      <alignment horizontal="left" vertical="center" wrapText="1"/>
    </xf>
    <xf numFmtId="49" fontId="59" fillId="0" borderId="0" xfId="8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11" borderId="10" xfId="64" applyNumberFormat="1" applyFont="1" applyFill="1" applyBorder="1" applyAlignment="1" applyProtection="1">
      <alignment horizontal="center" vertical="center" wrapText="1"/>
    </xf>
    <xf numFmtId="0" fontId="59" fillId="0" borderId="8" xfId="85" applyFont="1" applyFill="1" applyBorder="1" applyAlignment="1" applyProtection="1">
      <alignment horizontal="center" vertical="center" wrapText="1"/>
    </xf>
    <xf numFmtId="49" fontId="59" fillId="0" borderId="8" xfId="85" applyNumberFormat="1" applyFont="1" applyFill="1" applyBorder="1" applyAlignment="1" applyProtection="1">
      <alignment horizontal="left" vertical="center" wrapText="1"/>
    </xf>
    <xf numFmtId="49" fontId="32" fillId="5" borderId="17" xfId="4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0" fillId="0" borderId="34" xfId="0" applyBorder="1">
      <alignment vertical="top"/>
    </xf>
    <xf numFmtId="14" fontId="5" fillId="2" borderId="35" xfId="84" applyNumberFormat="1" applyFont="1" applyFill="1" applyBorder="1" applyAlignment="1" applyProtection="1">
      <alignment horizontal="left" vertical="center" wrapText="1"/>
    </xf>
    <xf numFmtId="49" fontId="0" fillId="0" borderId="36" xfId="0" applyBorder="1">
      <alignment vertical="top"/>
    </xf>
    <xf numFmtId="0" fontId="59" fillId="0" borderId="0" xfId="83" applyFont="1" applyAlignment="1" applyProtection="1">
      <alignment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0" applyNumberFormat="1" applyFont="1" applyAlignment="1">
      <alignment horizontal="center" vertical="top"/>
    </xf>
    <xf numFmtId="49" fontId="10" fillId="0" borderId="0" xfId="0" applyFont="1" applyAlignment="1">
      <alignment horizontal="center" vertical="center"/>
    </xf>
    <xf numFmtId="49" fontId="0" fillId="0" borderId="37" xfId="0" applyFill="1" applyBorder="1" applyProtection="1">
      <alignment vertical="top"/>
    </xf>
    <xf numFmtId="14" fontId="5" fillId="0" borderId="21" xfId="84" applyNumberFormat="1" applyFont="1" applyFill="1" applyBorder="1" applyAlignment="1" applyProtection="1">
      <alignment horizontal="center" vertical="center" wrapText="1"/>
    </xf>
    <xf numFmtId="0" fontId="0" fillId="5" borderId="22" xfId="78" applyNumberFormat="1" applyFont="1" applyFill="1" applyBorder="1" applyAlignment="1" applyProtection="1">
      <alignment horizontal="center" vertical="center" wrapText="1"/>
    </xf>
    <xf numFmtId="49" fontId="0" fillId="0" borderId="37" xfId="0" applyBorder="1">
      <alignment vertical="top"/>
    </xf>
    <xf numFmtId="49" fontId="0" fillId="0" borderId="37" xfId="0" applyBorder="1" applyProtection="1">
      <alignment vertical="top"/>
    </xf>
    <xf numFmtId="0" fontId="5" fillId="5" borderId="8" xfId="78" applyNumberFormat="1" applyFont="1" applyFill="1" applyBorder="1" applyAlignment="1" applyProtection="1">
      <alignment horizontal="left" vertical="center" wrapText="1" indent="1"/>
    </xf>
    <xf numFmtId="14" fontId="5" fillId="0" borderId="8" xfId="84" applyNumberFormat="1" applyFont="1" applyFill="1" applyBorder="1" applyAlignment="1" applyProtection="1">
      <alignment horizontal="center" vertical="center" wrapText="1"/>
    </xf>
    <xf numFmtId="0" fontId="5" fillId="0" borderId="37" xfId="76" applyFont="1" applyBorder="1" applyAlignment="1" applyProtection="1">
      <alignment vertical="center" wrapText="1"/>
    </xf>
    <xf numFmtId="49" fontId="31" fillId="18" borderId="38" xfId="0" applyFont="1" applyFill="1" applyBorder="1" applyAlignment="1" applyProtection="1">
      <alignment horizontal="left" vertical="center"/>
    </xf>
    <xf numFmtId="0" fontId="0" fillId="0" borderId="8" xfId="85" applyFont="1" applyFill="1" applyBorder="1" applyAlignment="1" applyProtection="1">
      <alignment horizontal="center" vertical="center" wrapText="1"/>
    </xf>
    <xf numFmtId="49" fontId="7" fillId="18" borderId="39" xfId="0" applyFont="1" applyFill="1" applyBorder="1" applyAlignment="1" applyProtection="1">
      <alignment horizontal="center" vertical="center"/>
    </xf>
    <xf numFmtId="49" fontId="31" fillId="18" borderId="38" xfId="0" applyFont="1" applyFill="1" applyBorder="1" applyAlignment="1" applyProtection="1">
      <alignment horizontal="left" vertical="center" indent="1"/>
    </xf>
    <xf numFmtId="0" fontId="57" fillId="0" borderId="37" xfId="52" applyBorder="1"/>
    <xf numFmtId="49" fontId="0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vertical="center"/>
    </xf>
    <xf numFmtId="0" fontId="5" fillId="0" borderId="0" xfId="76" applyFont="1" applyBorder="1" applyAlignment="1" applyProtection="1">
      <alignment vertical="center" wrapText="1"/>
    </xf>
    <xf numFmtId="0" fontId="5" fillId="0" borderId="0" xfId="76" applyFont="1" applyFill="1" applyBorder="1" applyAlignment="1" applyProtection="1">
      <alignment horizontal="right" vertical="center"/>
    </xf>
    <xf numFmtId="0" fontId="5" fillId="0" borderId="0" xfId="84" applyFont="1" applyProtection="1"/>
    <xf numFmtId="9" fontId="7" fillId="5" borderId="8" xfId="0" applyNumberFormat="1" applyFont="1" applyFill="1" applyBorder="1" applyAlignment="1" applyProtection="1">
      <alignment horizontal="center" vertical="center" wrapText="1"/>
    </xf>
    <xf numFmtId="49" fontId="31" fillId="18" borderId="23" xfId="0" applyFont="1" applyFill="1" applyBorder="1" applyAlignment="1" applyProtection="1">
      <alignment horizontal="left" vertical="center"/>
    </xf>
    <xf numFmtId="49" fontId="31" fillId="18" borderId="24" xfId="0" applyFont="1" applyFill="1" applyBorder="1" applyAlignment="1" applyProtection="1">
      <alignment horizontal="left" vertical="center" indent="1"/>
    </xf>
    <xf numFmtId="49" fontId="7" fillId="18" borderId="21" xfId="0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0" fontId="5" fillId="0" borderId="20" xfId="85" applyFont="1" applyFill="1" applyBorder="1" applyAlignment="1" applyProtection="1">
      <alignment vertical="center" wrapText="1"/>
    </xf>
    <xf numFmtId="0" fontId="5" fillId="0" borderId="37" xfId="85" applyFont="1" applyFill="1" applyBorder="1" applyAlignment="1" applyProtection="1">
      <alignment vertical="center" wrapText="1"/>
    </xf>
    <xf numFmtId="49" fontId="5" fillId="5" borderId="40" xfId="85" applyNumberFormat="1" applyFont="1" applyFill="1" applyBorder="1" applyAlignment="1" applyProtection="1">
      <alignment horizontal="center" vertical="center" wrapText="1"/>
    </xf>
    <xf numFmtId="0" fontId="60" fillId="0" borderId="0" xfId="52" applyFont="1"/>
    <xf numFmtId="0" fontId="5" fillId="0" borderId="0" xfId="85" applyFont="1" applyFill="1" applyAlignment="1" applyProtection="1">
      <alignment horizontal="right" vertical="center" wrapText="1"/>
    </xf>
    <xf numFmtId="0" fontId="60" fillId="0" borderId="0" xfId="76" applyFont="1" applyFill="1" applyBorder="1" applyAlignment="1" applyProtection="1">
      <alignment vertical="center"/>
    </xf>
    <xf numFmtId="49" fontId="5" fillId="0" borderId="37" xfId="0" applyFont="1" applyBorder="1">
      <alignment vertical="top"/>
    </xf>
    <xf numFmtId="49" fontId="5" fillId="0" borderId="0" xfId="0" applyFont="1">
      <alignment vertical="top"/>
    </xf>
    <xf numFmtId="0" fontId="60" fillId="0" borderId="37" xfId="52" applyFont="1" applyBorder="1"/>
    <xf numFmtId="49" fontId="5" fillId="0" borderId="0" xfId="0" applyFont="1" applyBorder="1">
      <alignment vertical="top"/>
    </xf>
    <xf numFmtId="4" fontId="5" fillId="10" borderId="8" xfId="85" applyNumberFormat="1" applyFont="1" applyFill="1" applyBorder="1" applyAlignment="1" applyProtection="1">
      <alignment horizontal="right" vertical="center" wrapText="1"/>
    </xf>
    <xf numFmtId="49" fontId="5" fillId="5" borderId="25" xfId="85" applyNumberFormat="1" applyFont="1" applyFill="1" applyBorder="1" applyAlignment="1" applyProtection="1">
      <alignment horizontal="center" vertical="center" wrapText="1"/>
    </xf>
    <xf numFmtId="0" fontId="5" fillId="0" borderId="0" xfId="86" applyFont="1" applyBorder="1" applyAlignment="1">
      <alignment horizontal="center" vertical="center" wrapText="1"/>
    </xf>
    <xf numFmtId="0" fontId="5" fillId="5" borderId="0" xfId="52" applyNumberFormat="1" applyFont="1" applyFill="1" applyBorder="1" applyAlignment="1" applyProtection="1"/>
    <xf numFmtId="0" fontId="5" fillId="0" borderId="36" xfId="85" applyFont="1" applyFill="1" applyBorder="1" applyAlignment="1" applyProtection="1">
      <alignment vertical="center" wrapText="1"/>
    </xf>
    <xf numFmtId="0" fontId="60" fillId="0" borderId="36" xfId="52" applyFont="1" applyBorder="1"/>
    <xf numFmtId="0" fontId="60" fillId="5" borderId="0" xfId="52" applyNumberFormat="1" applyFont="1" applyFill="1" applyBorder="1" applyAlignment="1" applyProtection="1">
      <alignment horizontal="right"/>
    </xf>
    <xf numFmtId="0" fontId="60" fillId="5" borderId="0" xfId="52" applyNumberFormat="1" applyFont="1" applyFill="1" applyBorder="1" applyAlignment="1" applyProtection="1"/>
    <xf numFmtId="0" fontId="59" fillId="5" borderId="37" xfId="52" applyNumberFormat="1" applyFont="1" applyFill="1" applyBorder="1" applyAlignment="1" applyProtection="1">
      <alignment horizontal="center" wrapText="1"/>
    </xf>
    <xf numFmtId="0" fontId="59" fillId="5" borderId="0" xfId="52" applyNumberFormat="1" applyFont="1" applyFill="1" applyBorder="1" applyAlignment="1" applyProtection="1">
      <alignment horizontal="center" wrapText="1"/>
    </xf>
    <xf numFmtId="0" fontId="59" fillId="5" borderId="37" xfId="52" applyNumberFormat="1" applyFont="1" applyFill="1" applyBorder="1" applyAlignment="1" applyProtection="1"/>
    <xf numFmtId="0" fontId="59" fillId="5" borderId="0" xfId="52" applyNumberFormat="1" applyFont="1" applyFill="1" applyBorder="1" applyAlignment="1" applyProtection="1"/>
    <xf numFmtId="49" fontId="31" fillId="0" borderId="37" xfId="0" applyFont="1" applyFill="1" applyBorder="1" applyAlignment="1" applyProtection="1">
      <alignment horizontal="center" vertical="center"/>
    </xf>
    <xf numFmtId="49" fontId="31" fillId="18" borderId="38" xfId="0" applyFont="1" applyFill="1" applyBorder="1" applyAlignment="1" applyProtection="1">
      <alignment horizontal="left" vertical="center" indent="2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right" vertical="top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3" fillId="0" borderId="0" xfId="74"/>
    <xf numFmtId="49" fontId="0" fillId="0" borderId="8" xfId="84" applyNumberFormat="1" applyFont="1" applyFill="1" applyBorder="1" applyAlignment="1" applyProtection="1">
      <alignment horizontal="center" vertical="center" wrapText="1"/>
    </xf>
    <xf numFmtId="4" fontId="5" fillId="11" borderId="41" xfId="85" applyNumberFormat="1" applyFont="1" applyFill="1" applyBorder="1" applyAlignment="1" applyProtection="1">
      <alignment horizontal="right" vertical="center" wrapText="1"/>
      <protection locked="0"/>
    </xf>
    <xf numFmtId="0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top" wrapText="1"/>
    </xf>
    <xf numFmtId="0" fontId="5" fillId="5" borderId="42" xfId="80" applyFont="1" applyFill="1" applyBorder="1" applyAlignment="1" applyProtection="1">
      <alignment horizontal="center" vertical="center"/>
    </xf>
    <xf numFmtId="49" fontId="5" fillId="8" borderId="42" xfId="80" applyNumberFormat="1" applyFont="1" applyFill="1" applyBorder="1" applyAlignment="1" applyProtection="1">
      <alignment horizontal="left" vertical="center" wrapText="1"/>
      <protection locked="0"/>
    </xf>
    <xf numFmtId="49" fontId="0" fillId="0" borderId="8" xfId="84" applyNumberFormat="1" applyFont="1" applyFill="1" applyBorder="1" applyAlignment="1" applyProtection="1">
      <alignment horizontal="left" vertical="center" wrapText="1"/>
    </xf>
    <xf numFmtId="49" fontId="5" fillId="0" borderId="8" xfId="78" applyNumberFormat="1" applyFont="1" applyFill="1" applyBorder="1" applyAlignment="1" applyProtection="1">
      <alignment horizontal="left" vertical="center" wrapText="1"/>
    </xf>
    <xf numFmtId="49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0" fontId="5" fillId="0" borderId="43" xfId="85" applyFont="1" applyFill="1" applyBorder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" fillId="5" borderId="40" xfId="85" applyNumberFormat="1" applyFont="1" applyFill="1" applyBorder="1" applyAlignment="1" applyProtection="1">
      <alignment horizontal="center" vertical="center" wrapText="1"/>
    </xf>
    <xf numFmtId="0" fontId="0" fillId="0" borderId="0" xfId="85" applyFont="1" applyFill="1" applyAlignment="1" applyProtection="1">
      <alignment vertical="center"/>
    </xf>
    <xf numFmtId="0" fontId="5" fillId="0" borderId="43" xfId="85" applyFont="1" applyFill="1" applyBorder="1" applyAlignment="1" applyProtection="1">
      <alignment horizontal="left" vertical="center" wrapText="1"/>
    </xf>
    <xf numFmtId="49" fontId="5" fillId="5" borderId="40" xfId="85" applyNumberFormat="1" applyFont="1" applyFill="1" applyBorder="1" applyAlignment="1" applyProtection="1">
      <alignment horizontal="center" vertical="center" wrapText="1"/>
    </xf>
    <xf numFmtId="0" fontId="5" fillId="5" borderId="42" xfId="85" applyNumberFormat="1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left" vertical="center" wrapText="1" indent="2"/>
    </xf>
    <xf numFmtId="0" fontId="59" fillId="0" borderId="37" xfId="85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/>
    </xf>
    <xf numFmtId="3" fontId="5" fillId="11" borderId="42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85" applyFont="1" applyFill="1" applyBorder="1" applyAlignment="1" applyProtection="1">
      <alignment vertical="center" wrapText="1"/>
    </xf>
    <xf numFmtId="4" fontId="5" fillId="11" borderId="44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3" xfId="85" applyFont="1" applyFill="1" applyBorder="1" applyAlignment="1" applyProtection="1">
      <alignment horizontal="left" vertical="center" wrapText="1" inden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43" xfId="85" applyFont="1" applyFill="1" applyBorder="1" applyAlignment="1" applyProtection="1">
      <alignment horizontal="left" vertical="center" wrapText="1"/>
    </xf>
    <xf numFmtId="0" fontId="5" fillId="5" borderId="35" xfId="85" applyFont="1" applyFill="1" applyBorder="1" applyAlignment="1" applyProtection="1">
      <alignment horizontal="center" vertical="center" wrapText="1"/>
    </xf>
    <xf numFmtId="0" fontId="5" fillId="0" borderId="43" xfId="85" applyFont="1" applyFill="1" applyBorder="1" applyAlignment="1" applyProtection="1">
      <alignment horizontal="left" vertical="center" wrapText="1"/>
    </xf>
    <xf numFmtId="49" fontId="32" fillId="5" borderId="18" xfId="47" applyNumberFormat="1" applyFont="1" applyFill="1" applyBorder="1" applyAlignment="1" applyProtection="1">
      <alignment horizontal="center" vertical="center" wrapText="1"/>
    </xf>
    <xf numFmtId="0" fontId="5" fillId="5" borderId="45" xfId="85" applyFont="1" applyFill="1" applyBorder="1" applyAlignment="1" applyProtection="1">
      <alignment horizontal="center" vertical="center" wrapText="1"/>
    </xf>
    <xf numFmtId="0" fontId="5" fillId="0" borderId="45" xfId="47" applyFont="1" applyFill="1" applyBorder="1" applyAlignment="1" applyProtection="1">
      <alignment horizontal="center" vertical="center" wrapText="1"/>
    </xf>
    <xf numFmtId="49" fontId="32" fillId="5" borderId="34" xfId="47" applyNumberFormat="1" applyFont="1" applyFill="1" applyBorder="1" applyAlignment="1" applyProtection="1">
      <alignment horizontal="center" vertical="center" wrapText="1"/>
    </xf>
    <xf numFmtId="49" fontId="5" fillId="5" borderId="46" xfId="85" applyNumberFormat="1" applyFont="1" applyFill="1" applyBorder="1" applyAlignment="1" applyProtection="1">
      <alignment horizontal="center" vertical="center" wrapText="1"/>
    </xf>
    <xf numFmtId="0" fontId="5" fillId="0" borderId="35" xfId="85" applyFont="1" applyFill="1" applyBorder="1" applyAlignment="1" applyProtection="1">
      <alignment horizontal="left" vertical="center" wrapText="1"/>
    </xf>
    <xf numFmtId="0" fontId="5" fillId="0" borderId="35" xfId="85" applyFont="1" applyFill="1" applyBorder="1" applyAlignment="1" applyProtection="1">
      <alignment horizontal="center" vertical="center" wrapText="1"/>
    </xf>
    <xf numFmtId="4" fontId="5" fillId="10" borderId="47" xfId="85" applyNumberFormat="1" applyFont="1" applyFill="1" applyBorder="1" applyAlignment="1" applyProtection="1">
      <alignment horizontal="right" vertical="center" wrapText="1"/>
    </xf>
    <xf numFmtId="4" fontId="59" fillId="0" borderId="48" xfId="85" applyNumberFormat="1" applyFont="1" applyFill="1" applyBorder="1" applyAlignment="1" applyProtection="1">
      <alignment horizontal="right" vertical="center" wrapText="1"/>
    </xf>
    <xf numFmtId="4" fontId="59" fillId="0" borderId="47" xfId="85" applyNumberFormat="1" applyFont="1" applyFill="1" applyBorder="1" applyAlignment="1" applyProtection="1">
      <alignment horizontal="right" vertical="center" wrapText="1"/>
    </xf>
    <xf numFmtId="49" fontId="7" fillId="18" borderId="49" xfId="0" applyFont="1" applyFill="1" applyBorder="1" applyAlignment="1" applyProtection="1">
      <alignment horizontal="center" vertical="center"/>
    </xf>
    <xf numFmtId="49" fontId="31" fillId="18" borderId="50" xfId="0" applyFont="1" applyFill="1" applyBorder="1" applyAlignment="1" applyProtection="1">
      <alignment horizontal="left" vertical="center" indent="1"/>
    </xf>
    <xf numFmtId="49" fontId="31" fillId="18" borderId="50" xfId="0" applyFont="1" applyFill="1" applyBorder="1" applyAlignment="1" applyProtection="1">
      <alignment horizontal="left" vertical="center"/>
    </xf>
    <xf numFmtId="49" fontId="31" fillId="18" borderId="51" xfId="0" applyFont="1" applyFill="1" applyBorder="1" applyAlignment="1" applyProtection="1">
      <alignment horizontal="right" vertical="center"/>
    </xf>
    <xf numFmtId="0" fontId="5" fillId="0" borderId="35" xfId="85" applyFont="1" applyFill="1" applyBorder="1" applyAlignment="1" applyProtection="1">
      <alignment horizontal="left" vertical="center" wrapText="1" indent="1"/>
    </xf>
    <xf numFmtId="4" fontId="5" fillId="11" borderId="47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35" xfId="85" applyFont="1" applyFill="1" applyBorder="1" applyAlignment="1" applyProtection="1">
      <alignment horizontal="left" vertical="center" wrapText="1" indent="1"/>
    </xf>
    <xf numFmtId="0" fontId="5" fillId="0" borderId="35" xfId="85" applyFont="1" applyFill="1" applyBorder="1" applyAlignment="1" applyProtection="1">
      <alignment horizontal="left" vertical="center" wrapText="1" indent="2"/>
    </xf>
    <xf numFmtId="0" fontId="5" fillId="0" borderId="35" xfId="85" applyFont="1" applyFill="1" applyBorder="1" applyAlignment="1" applyProtection="1">
      <alignment horizontal="left" vertical="center" wrapText="1" indent="2"/>
    </xf>
    <xf numFmtId="221" fontId="5" fillId="11" borderId="47" xfId="85" applyNumberFormat="1" applyFont="1" applyFill="1" applyBorder="1" applyAlignment="1" applyProtection="1">
      <alignment horizontal="right" vertical="center" wrapText="1"/>
      <protection locked="0"/>
    </xf>
    <xf numFmtId="49" fontId="5" fillId="2" borderId="47" xfId="84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horizontal="left" vertical="center" indent="2"/>
    </xf>
    <xf numFmtId="49" fontId="11" fillId="8" borderId="47" xfId="35" applyNumberFormat="1" applyFont="1" applyFill="1" applyBorder="1" applyAlignment="1" applyProtection="1">
      <alignment horizontal="left" vertical="center" wrapText="1"/>
      <protection locked="0"/>
    </xf>
    <xf numFmtId="0" fontId="5" fillId="5" borderId="46" xfId="85" applyNumberFormat="1" applyFont="1" applyFill="1" applyBorder="1" applyAlignment="1" applyProtection="1">
      <alignment horizontal="center" vertical="center" wrapText="1"/>
    </xf>
    <xf numFmtId="0" fontId="5" fillId="0" borderId="50" xfId="85" applyFont="1" applyFill="1" applyBorder="1" applyAlignment="1" applyProtection="1">
      <alignment vertical="center" wrapText="1"/>
    </xf>
    <xf numFmtId="49" fontId="5" fillId="5" borderId="42" xfId="85" applyNumberFormat="1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left" vertical="center" wrapText="1"/>
    </xf>
    <xf numFmtId="0" fontId="5" fillId="0" borderId="42" xfId="85" applyFont="1" applyFill="1" applyBorder="1" applyAlignment="1" applyProtection="1">
      <alignment horizontal="center" vertical="center" wrapText="1"/>
    </xf>
    <xf numFmtId="49" fontId="5" fillId="11" borderId="42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2" borderId="42" xfId="84" applyNumberFormat="1" applyFont="1" applyFill="1" applyBorder="1" applyAlignment="1" applyProtection="1">
      <alignment horizontal="left" vertical="center" wrapText="1"/>
    </xf>
    <xf numFmtId="4" fontId="5" fillId="10" borderId="42" xfId="85" applyNumberFormat="1" applyFont="1" applyFill="1" applyBorder="1" applyAlignment="1" applyProtection="1">
      <alignment horizontal="right" vertical="center" wrapText="1"/>
    </xf>
    <xf numFmtId="1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0" fontId="5" fillId="5" borderId="52" xfId="85" applyNumberFormat="1" applyFont="1" applyFill="1" applyBorder="1" applyAlignment="1" applyProtection="1">
      <alignment horizontal="center" vertical="center" wrapText="1"/>
    </xf>
    <xf numFmtId="0" fontId="5" fillId="11" borderId="52" xfId="85" applyNumberFormat="1" applyFont="1" applyFill="1" applyBorder="1" applyAlignment="1" applyProtection="1">
      <alignment horizontal="left" vertical="center" wrapText="1" indent="2"/>
      <protection locked="0"/>
    </xf>
    <xf numFmtId="0" fontId="5" fillId="0" borderId="52" xfId="85" applyFont="1" applyFill="1" applyBorder="1" applyAlignment="1" applyProtection="1">
      <alignment horizontal="center" vertical="center" wrapText="1"/>
    </xf>
    <xf numFmtId="4" fontId="5" fillId="11" borderId="52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1"/>
    </xf>
    <xf numFmtId="4" fontId="5" fillId="8" borderId="42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1"/>
    </xf>
    <xf numFmtId="0" fontId="5" fillId="0" borderId="42" xfId="85" applyFont="1" applyFill="1" applyBorder="1" applyAlignment="1" applyProtection="1">
      <alignment horizontal="center" vertical="center" wrapText="1"/>
    </xf>
    <xf numFmtId="49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49" fontId="5" fillId="11" borderId="42" xfId="85" applyNumberFormat="1" applyFont="1" applyFill="1" applyBorder="1" applyAlignment="1" applyProtection="1">
      <alignment horizontal="center" vertical="center" wrapText="1"/>
      <protection locked="0"/>
    </xf>
    <xf numFmtId="0" fontId="5" fillId="0" borderId="42" xfId="85" applyNumberFormat="1" applyFont="1" applyFill="1" applyBorder="1" applyAlignment="1" applyProtection="1">
      <alignment horizontal="center" vertical="center" wrapText="1"/>
    </xf>
    <xf numFmtId="0" fontId="5" fillId="0" borderId="52" xfId="85" applyFont="1" applyFill="1" applyBorder="1" applyAlignment="1" applyProtection="1">
      <alignment horizontal="left" vertical="center" wrapText="1" indent="2"/>
    </xf>
    <xf numFmtId="0" fontId="5" fillId="0" borderId="52" xfId="85" applyNumberFormat="1" applyFont="1" applyFill="1" applyBorder="1" applyAlignment="1" applyProtection="1">
      <alignment horizontal="center" vertical="center" wrapText="1"/>
    </xf>
    <xf numFmtId="4" fontId="5" fillId="8" borderId="52" xfId="85" applyNumberFormat="1" applyFont="1" applyFill="1" applyBorder="1" applyAlignment="1" applyProtection="1">
      <alignment horizontal="right" vertical="center" wrapText="1"/>
      <protection locked="0"/>
    </xf>
    <xf numFmtId="0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4" fontId="5" fillId="11" borderId="42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2"/>
    </xf>
    <xf numFmtId="49" fontId="5" fillId="10" borderId="47" xfId="85" applyNumberFormat="1" applyFont="1" applyFill="1" applyBorder="1" applyAlignment="1" applyProtection="1">
      <alignment horizontal="left" vertical="center" wrapText="1"/>
    </xf>
    <xf numFmtId="49" fontId="7" fillId="18" borderId="48" xfId="0" applyFont="1" applyFill="1" applyBorder="1" applyAlignment="1" applyProtection="1">
      <alignment horizontal="center" vertical="center"/>
    </xf>
    <xf numFmtId="49" fontId="31" fillId="18" borderId="51" xfId="0" applyFont="1" applyFill="1" applyBorder="1" applyAlignment="1" applyProtection="1">
      <alignment horizontal="left" vertical="center" indent="1"/>
    </xf>
    <xf numFmtId="49" fontId="5" fillId="5" borderId="53" xfId="78" applyNumberFormat="1" applyFont="1" applyFill="1" applyBorder="1" applyAlignment="1" applyProtection="1">
      <alignment horizontal="center" vertical="center" wrapText="1"/>
    </xf>
    <xf numFmtId="16" fontId="5" fillId="5" borderId="46" xfId="78" applyNumberFormat="1" applyFont="1" applyFill="1" applyBorder="1" applyAlignment="1" applyProtection="1">
      <alignment horizontal="center" vertical="center" wrapText="1"/>
    </xf>
    <xf numFmtId="0" fontId="5" fillId="5" borderId="35" xfId="78" applyNumberFormat="1" applyFont="1" applyFill="1" applyBorder="1" applyAlignment="1" applyProtection="1">
      <alignment horizontal="left" vertical="center" wrapText="1" indent="1"/>
    </xf>
    <xf numFmtId="49" fontId="5" fillId="11" borderId="35" xfId="84" applyNumberFormat="1" applyFont="1" applyFill="1" applyBorder="1" applyAlignment="1" applyProtection="1">
      <alignment horizontal="left" vertical="center" wrapText="1"/>
      <protection locked="0"/>
    </xf>
    <xf numFmtId="49" fontId="5" fillId="2" borderId="35" xfId="84" applyNumberFormat="1" applyFont="1" applyFill="1" applyBorder="1" applyAlignment="1" applyProtection="1">
      <alignment horizontal="center" vertical="center" wrapText="1"/>
      <protection locked="0"/>
    </xf>
    <xf numFmtId="14" fontId="5" fillId="0" borderId="35" xfId="84" applyNumberFormat="1" applyFont="1" applyFill="1" applyBorder="1" applyAlignment="1" applyProtection="1">
      <alignment horizontal="center" vertical="center" wrapText="1"/>
    </xf>
    <xf numFmtId="49" fontId="5" fillId="11" borderId="47" xfId="78" applyNumberFormat="1" applyFont="1" applyFill="1" applyBorder="1" applyAlignment="1" applyProtection="1">
      <alignment horizontal="left" vertical="center" wrapText="1"/>
      <protection locked="0"/>
    </xf>
    <xf numFmtId="16" fontId="5" fillId="5" borderId="54" xfId="78" applyNumberFormat="1" applyFont="1" applyFill="1" applyBorder="1" applyAlignment="1" applyProtection="1">
      <alignment horizontal="center" vertical="center" wrapText="1"/>
    </xf>
    <xf numFmtId="0" fontId="5" fillId="5" borderId="43" xfId="78" applyNumberFormat="1" applyFont="1" applyFill="1" applyBorder="1" applyAlignment="1" applyProtection="1">
      <alignment horizontal="left" vertical="center" wrapText="1" indent="1"/>
    </xf>
    <xf numFmtId="49" fontId="5" fillId="11" borderId="43" xfId="84" applyNumberFormat="1" applyFont="1" applyFill="1" applyBorder="1" applyAlignment="1" applyProtection="1">
      <alignment horizontal="left" vertical="center" wrapText="1"/>
      <protection locked="0"/>
    </xf>
    <xf numFmtId="49" fontId="5" fillId="2" borderId="43" xfId="84" applyNumberFormat="1" applyFont="1" applyFill="1" applyBorder="1" applyAlignment="1" applyProtection="1">
      <alignment horizontal="center" vertical="center" wrapText="1"/>
      <protection locked="0"/>
    </xf>
    <xf numFmtId="49" fontId="5" fillId="11" borderId="43" xfId="78" applyNumberFormat="1" applyFont="1" applyFill="1" applyBorder="1" applyAlignment="1" applyProtection="1">
      <alignment horizontal="left" vertical="center" wrapText="1"/>
      <protection locked="0"/>
    </xf>
    <xf numFmtId="14" fontId="5" fillId="0" borderId="55" xfId="84" applyNumberFormat="1" applyFont="1" applyFill="1" applyBorder="1" applyAlignment="1" applyProtection="1">
      <alignment horizontal="center" vertical="center" wrapText="1"/>
    </xf>
    <xf numFmtId="0" fontId="5" fillId="5" borderId="43" xfId="78" applyNumberFormat="1" applyFont="1" applyFill="1" applyBorder="1" applyAlignment="1" applyProtection="1">
      <alignment horizontal="left" vertical="center" wrapText="1" indent="1"/>
    </xf>
    <xf numFmtId="14" fontId="5" fillId="0" borderId="43" xfId="84" applyNumberFormat="1" applyFont="1" applyFill="1" applyBorder="1" applyAlignment="1" applyProtection="1">
      <alignment horizontal="center" vertical="center" wrapText="1"/>
    </xf>
    <xf numFmtId="49" fontId="5" fillId="11" borderId="55" xfId="78" applyNumberFormat="1" applyFont="1" applyFill="1" applyBorder="1" applyAlignment="1" applyProtection="1">
      <alignment horizontal="left" vertical="center" wrapText="1"/>
      <protection locked="0"/>
    </xf>
    <xf numFmtId="49" fontId="5" fillId="5" borderId="40" xfId="85" applyNumberFormat="1" applyFont="1" applyFill="1" applyBorder="1" applyAlignment="1" applyProtection="1">
      <alignment horizontal="center" vertical="center" wrapText="1"/>
    </xf>
    <xf numFmtId="0" fontId="39" fillId="0" borderId="38" xfId="85" applyFont="1" applyFill="1" applyBorder="1" applyAlignment="1" applyProtection="1">
      <alignment vertical="center" wrapText="1"/>
    </xf>
    <xf numFmtId="49" fontId="5" fillId="5" borderId="56" xfId="85" applyNumberFormat="1" applyFont="1" applyFill="1" applyBorder="1" applyAlignment="1" applyProtection="1">
      <alignment horizontal="center" vertical="center" wrapText="1"/>
    </xf>
    <xf numFmtId="0" fontId="5" fillId="0" borderId="39" xfId="85" applyFont="1" applyFill="1" applyBorder="1" applyAlignment="1" applyProtection="1">
      <alignment horizontal="left" vertical="center" wrapText="1"/>
    </xf>
    <xf numFmtId="49" fontId="0" fillId="0" borderId="57" xfId="0" applyFont="1" applyBorder="1" applyProtection="1">
      <alignment vertical="top"/>
    </xf>
    <xf numFmtId="49" fontId="0" fillId="0" borderId="39" xfId="0" applyFont="1" applyBorder="1" applyProtection="1">
      <alignment vertical="top"/>
    </xf>
    <xf numFmtId="0" fontId="7" fillId="5" borderId="38" xfId="0" applyNumberFormat="1" applyFont="1" applyFill="1" applyBorder="1" applyAlignment="1" applyProtection="1">
      <alignment horizontal="left" vertical="center" wrapText="1" indent="1"/>
    </xf>
    <xf numFmtId="4" fontId="5" fillId="5" borderId="38" xfId="0" applyNumberFormat="1" applyFont="1" applyFill="1" applyBorder="1" applyAlignment="1" applyProtection="1">
      <alignment vertical="center"/>
    </xf>
    <xf numFmtId="4" fontId="5" fillId="5" borderId="57" xfId="0" applyNumberFormat="1" applyFont="1" applyFill="1" applyBorder="1" applyAlignment="1" applyProtection="1">
      <alignment vertical="center"/>
    </xf>
    <xf numFmtId="4" fontId="5" fillId="10" borderId="56" xfId="85" applyNumberFormat="1" applyFont="1" applyFill="1" applyBorder="1" applyAlignment="1" applyProtection="1">
      <alignment horizontal="right" vertical="center" wrapText="1"/>
    </xf>
    <xf numFmtId="4" fontId="5" fillId="10" borderId="58" xfId="85" applyNumberFormat="1" applyFont="1" applyFill="1" applyBorder="1" applyAlignment="1" applyProtection="1">
      <alignment horizontal="right" vertical="center" wrapText="1"/>
    </xf>
    <xf numFmtId="0" fontId="39" fillId="0" borderId="50" xfId="85" applyFont="1" applyFill="1" applyBorder="1" applyAlignment="1" applyProtection="1">
      <alignment vertical="center" wrapText="1"/>
    </xf>
    <xf numFmtId="49" fontId="5" fillId="5" borderId="35" xfId="85" applyNumberFormat="1" applyFont="1" applyFill="1" applyBorder="1" applyAlignment="1" applyProtection="1">
      <alignment horizontal="center" vertical="center" wrapText="1"/>
    </xf>
    <xf numFmtId="49" fontId="5" fillId="11" borderId="35" xfId="85" applyNumberFormat="1" applyFont="1" applyFill="1" applyBorder="1" applyAlignment="1" applyProtection="1">
      <alignment horizontal="left" vertical="center" wrapText="1"/>
      <protection locked="0"/>
    </xf>
    <xf numFmtId="4" fontId="5" fillId="11" borderId="35" xfId="85" applyNumberFormat="1" applyFont="1" applyFill="1" applyBorder="1" applyAlignment="1" applyProtection="1">
      <alignment horizontal="right" vertical="center" wrapText="1"/>
      <protection locked="0"/>
    </xf>
    <xf numFmtId="49" fontId="5" fillId="11" borderId="35" xfId="85" applyNumberFormat="1" applyFont="1" applyFill="1" applyBorder="1" applyAlignment="1" applyProtection="1">
      <alignment horizontal="left" vertical="center" wrapText="1" indent="1"/>
      <protection locked="0"/>
    </xf>
    <xf numFmtId="0" fontId="39" fillId="0" borderId="59" xfId="85" applyFont="1" applyFill="1" applyBorder="1" applyAlignment="1" applyProtection="1">
      <alignment vertical="center" wrapText="1"/>
    </xf>
    <xf numFmtId="49" fontId="7" fillId="18" borderId="60" xfId="0" applyFont="1" applyFill="1" applyBorder="1" applyAlignment="1" applyProtection="1">
      <alignment horizontal="center" vertical="center"/>
    </xf>
    <xf numFmtId="49" fontId="31" fillId="18" borderId="59" xfId="0" applyFont="1" applyFill="1" applyBorder="1" applyAlignment="1" applyProtection="1">
      <alignment horizontal="left" vertical="center"/>
    </xf>
    <xf numFmtId="49" fontId="31" fillId="18" borderId="61" xfId="0" applyFont="1" applyFill="1" applyBorder="1" applyAlignment="1" applyProtection="1">
      <alignment horizontal="left" vertical="center" indent="1"/>
    </xf>
    <xf numFmtId="49" fontId="5" fillId="11" borderId="41" xfId="85" applyNumberFormat="1" applyFont="1" applyFill="1" applyBorder="1" applyAlignment="1" applyProtection="1">
      <alignment horizontal="left" vertical="center" wrapText="1"/>
      <protection locked="0"/>
    </xf>
    <xf numFmtId="0" fontId="5" fillId="5" borderId="45" xfId="85" applyFont="1" applyFill="1" applyBorder="1" applyAlignment="1" applyProtection="1">
      <alignment horizontal="center" vertical="center" wrapText="1"/>
    </xf>
    <xf numFmtId="49" fontId="32" fillId="5" borderId="62" xfId="47" applyNumberFormat="1" applyFont="1" applyFill="1" applyBorder="1" applyAlignment="1" applyProtection="1">
      <alignment horizontal="center" vertical="center" wrapText="1"/>
    </xf>
    <xf numFmtId="49" fontId="5" fillId="5" borderId="35" xfId="85" applyNumberFormat="1" applyFont="1" applyFill="1" applyBorder="1" applyAlignment="1" applyProtection="1">
      <alignment horizontal="center" vertical="center" wrapText="1"/>
    </xf>
    <xf numFmtId="49" fontId="5" fillId="5" borderId="48" xfId="85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vertical="center"/>
    </xf>
    <xf numFmtId="49" fontId="31" fillId="18" borderId="51" xfId="0" applyFont="1" applyFill="1" applyBorder="1" applyAlignment="1" applyProtection="1">
      <alignment vertical="center"/>
    </xf>
    <xf numFmtId="49" fontId="0" fillId="0" borderId="19" xfId="0" applyBorder="1" applyProtection="1">
      <alignment vertical="top"/>
    </xf>
    <xf numFmtId="0" fontId="5" fillId="0" borderId="45" xfId="47" applyFont="1" applyFill="1" applyBorder="1" applyAlignment="1" applyProtection="1">
      <alignment horizontal="center" vertical="center" wrapText="1"/>
    </xf>
    <xf numFmtId="0" fontId="5" fillId="5" borderId="63" xfId="80" applyFont="1" applyFill="1" applyBorder="1" applyAlignment="1" applyProtection="1">
      <alignment horizontal="center" vertical="center"/>
    </xf>
    <xf numFmtId="49" fontId="5" fillId="0" borderId="63" xfId="80" applyNumberFormat="1" applyFont="1" applyFill="1" applyBorder="1" applyAlignment="1" applyProtection="1">
      <alignment horizontal="left" vertical="center" wrapText="1"/>
    </xf>
    <xf numFmtId="49" fontId="31" fillId="18" borderId="64" xfId="0" applyFont="1" applyFill="1" applyBorder="1" applyAlignment="1" applyProtection="1">
      <alignment horizontal="left" vertical="center"/>
    </xf>
    <xf numFmtId="0" fontId="5" fillId="0" borderId="36" xfId="80" applyFont="1" applyBorder="1" applyProtection="1"/>
    <xf numFmtId="0" fontId="5" fillId="13" borderId="65" xfId="80" applyFont="1" applyFill="1" applyBorder="1" applyAlignment="1">
      <alignment horizontal="center" vertical="center"/>
    </xf>
    <xf numFmtId="49" fontId="5" fillId="5" borderId="40" xfId="85" applyNumberFormat="1" applyFont="1" applyFill="1" applyBorder="1" applyAlignment="1" applyProtection="1">
      <alignment horizontal="center" vertical="center" wrapText="1"/>
    </xf>
    <xf numFmtId="0" fontId="8" fillId="5" borderId="0" xfId="85" applyFont="1" applyFill="1" applyBorder="1" applyAlignment="1" applyProtection="1">
      <alignment horizontal="right" vertical="center"/>
    </xf>
    <xf numFmtId="0" fontId="1" fillId="0" borderId="0" xfId="62" applyProtection="1"/>
    <xf numFmtId="49" fontId="59" fillId="0" borderId="0" xfId="85" applyNumberFormat="1" applyFont="1" applyFill="1" applyAlignment="1" applyProtection="1">
      <alignment horizontal="center" vertical="center" wrapText="1"/>
    </xf>
    <xf numFmtId="14" fontId="5" fillId="2" borderId="35" xfId="84" applyNumberFormat="1" applyFont="1" applyFill="1" applyBorder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22" fontId="5" fillId="0" borderId="0" xfId="80" applyNumberFormat="1" applyFont="1" applyAlignment="1" applyProtection="1">
      <alignment horizontal="left" vertical="center" wrapText="1"/>
    </xf>
    <xf numFmtId="0" fontId="61" fillId="5" borderId="35" xfId="85" applyFont="1" applyFill="1" applyBorder="1" applyAlignment="1" applyProtection="1">
      <alignment horizontal="center" vertical="center" wrapText="1"/>
    </xf>
    <xf numFmtId="221" fontId="61" fillId="5" borderId="47" xfId="85" applyNumberFormat="1" applyFont="1" applyFill="1" applyBorder="1" applyAlignment="1" applyProtection="1">
      <alignment horizontal="right" vertical="center" wrapText="1"/>
      <protection locked="0"/>
    </xf>
    <xf numFmtId="49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49" fontId="5" fillId="8" borderId="47" xfId="85" applyNumberFormat="1" applyFont="1" applyFill="1" applyBorder="1" applyAlignment="1" applyProtection="1">
      <alignment horizontal="left" vertical="center" wrapText="1"/>
      <protection locked="0"/>
    </xf>
    <xf numFmtId="49" fontId="5" fillId="8" borderId="41" xfId="85" applyNumberFormat="1" applyFont="1" applyFill="1" applyBorder="1" applyAlignment="1" applyProtection="1">
      <alignment horizontal="left" vertical="center" wrapText="1"/>
      <protection locked="0"/>
    </xf>
    <xf numFmtId="49" fontId="11" fillId="11" borderId="8" xfId="35" applyNumberFormat="1" applyFont="1" applyFill="1" applyBorder="1" applyAlignment="1" applyProtection="1">
      <alignment horizontal="center" vertical="center" wrapText="1"/>
      <protection locked="0"/>
    </xf>
    <xf numFmtId="0" fontId="5" fillId="13" borderId="66" xfId="80" applyFont="1" applyFill="1" applyBorder="1" applyAlignment="1">
      <alignment horizontal="center" vertical="center"/>
    </xf>
    <xf numFmtId="0" fontId="54" fillId="0" borderId="0" xfId="35" applyFont="1" applyAlignment="1" applyProtection="1">
      <alignment horizontal="center" vertical="center"/>
    </xf>
    <xf numFmtId="0" fontId="5" fillId="0" borderId="0" xfId="80" applyFont="1" applyAlignment="1">
      <alignment vertical="center" wrapText="1"/>
    </xf>
    <xf numFmtId="0" fontId="5" fillId="0" borderId="0" xfId="80" applyFont="1" applyAlignment="1">
      <alignment horizontal="center" vertical="center"/>
    </xf>
    <xf numFmtId="49" fontId="5" fillId="11" borderId="42" xfId="85" applyNumberFormat="1" applyFont="1" applyFill="1" applyBorder="1" applyAlignment="1" applyProtection="1">
      <alignment horizontal="left" vertical="center" wrapText="1"/>
      <protection locked="0"/>
    </xf>
    <xf numFmtId="49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49" fontId="5" fillId="11" borderId="42" xfId="85" applyNumberFormat="1" applyFont="1" applyFill="1" applyBorder="1" applyAlignment="1" applyProtection="1">
      <alignment horizontal="center" vertical="center" wrapText="1"/>
      <protection locked="0"/>
    </xf>
    <xf numFmtId="49" fontId="5" fillId="11" borderId="42" xfId="85" applyNumberFormat="1" applyFont="1" applyFill="1" applyBorder="1" applyAlignment="1" applyProtection="1">
      <alignment horizontal="left" vertical="center" wrapText="1"/>
      <protection locked="0"/>
    </xf>
    <xf numFmtId="4" fontId="5" fillId="10" borderId="52" xfId="85" applyNumberFormat="1" applyFont="1" applyFill="1" applyBorder="1" applyAlignment="1" applyProtection="1">
      <alignment horizontal="right" vertical="center" wrapText="1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0" fontId="41" fillId="5" borderId="0" xfId="80" applyFont="1" applyFill="1" applyBorder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" fillId="19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5" fillId="8" borderId="42" xfId="80" applyNumberFormat="1" applyFont="1" applyFill="1" applyBorder="1" applyAlignment="1" applyProtection="1">
      <alignment horizontal="left" vertical="center" wrapText="1"/>
      <protection locked="0"/>
    </xf>
    <xf numFmtId="49" fontId="14" fillId="5" borderId="29" xfId="71" applyFont="1" applyFill="1" applyBorder="1" applyAlignment="1">
      <alignment horizontal="left" vertical="center" wrapText="1"/>
    </xf>
    <xf numFmtId="49" fontId="14" fillId="5" borderId="0" xfId="71" applyFont="1" applyFill="1" applyBorder="1" applyAlignment="1">
      <alignment horizontal="left" vertical="center" wrapText="1"/>
    </xf>
    <xf numFmtId="0" fontId="14" fillId="5" borderId="0" xfId="71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0" fontId="42" fillId="5" borderId="0" xfId="71" applyNumberFormat="1" applyFont="1" applyFill="1" applyBorder="1" applyAlignment="1">
      <alignment horizontal="justify" vertical="top" wrapText="1"/>
    </xf>
    <xf numFmtId="0" fontId="14" fillId="5" borderId="0" xfId="71" applyNumberFormat="1" applyFont="1" applyFill="1" applyBorder="1" applyAlignment="1">
      <alignment horizontal="justify" vertical="top" wrapText="1"/>
    </xf>
    <xf numFmtId="0" fontId="43" fillId="5" borderId="0" xfId="71" applyNumberFormat="1" applyFont="1" applyFill="1" applyBorder="1" applyAlignment="1">
      <alignment horizontal="left" vertical="center" wrapText="1"/>
    </xf>
    <xf numFmtId="49" fontId="45" fillId="0" borderId="0" xfId="40" applyNumberFormat="1" applyFont="1" applyFill="1" applyBorder="1" applyAlignment="1" applyProtection="1">
      <alignment horizontal="left" vertical="top" wrapText="1"/>
    </xf>
    <xf numFmtId="49" fontId="14" fillId="5" borderId="29" xfId="71" applyFont="1" applyFill="1" applyBorder="1" applyAlignment="1">
      <alignment vertical="center" wrapText="1"/>
    </xf>
    <xf numFmtId="49" fontId="14" fillId="5" borderId="0" xfId="71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6" xfId="33" applyNumberFormat="1" applyFont="1" applyFill="1" applyBorder="1" applyAlignment="1">
      <alignment horizontal="center" vertical="center" wrapText="1"/>
    </xf>
    <xf numFmtId="0" fontId="18" fillId="14" borderId="27" xfId="33" applyNumberFormat="1" applyFont="1" applyFill="1" applyBorder="1" applyAlignment="1">
      <alignment horizontal="center" vertical="center" wrapText="1"/>
    </xf>
    <xf numFmtId="0" fontId="18" fillId="14" borderId="28" xfId="33" applyNumberFormat="1" applyFont="1" applyFill="1" applyBorder="1" applyAlignment="1">
      <alignment horizontal="center" vertical="center" wrapText="1"/>
    </xf>
    <xf numFmtId="0" fontId="14" fillId="5" borderId="0" xfId="71" applyNumberFormat="1" applyFont="1" applyFill="1" applyBorder="1" applyAlignment="1" applyProtection="1">
      <alignment horizontal="justify" vertical="top" wrapText="1"/>
    </xf>
    <xf numFmtId="49" fontId="14" fillId="5" borderId="0" xfId="71" applyFont="1" applyFill="1" applyBorder="1" applyAlignment="1">
      <alignment horizontal="left" vertical="top" wrapText="1" indent="1"/>
    </xf>
    <xf numFmtId="0" fontId="18" fillId="0" borderId="0" xfId="26" applyFont="1" applyFill="1" applyBorder="1" applyAlignment="1" applyProtection="1">
      <alignment horizontal="left" vertical="top" wrapText="1"/>
    </xf>
    <xf numFmtId="49" fontId="45" fillId="0" borderId="0" xfId="40" applyNumberFormat="1" applyFont="1" applyFill="1" applyBorder="1" applyAlignment="1" applyProtection="1">
      <alignment horizontal="left" vertical="top" wrapText="1" indent="1"/>
    </xf>
    <xf numFmtId="0" fontId="62" fillId="0" borderId="0" xfId="36" applyFont="1" applyBorder="1" applyAlignment="1" applyProtection="1">
      <alignment vertical="center" wrapText="1"/>
    </xf>
    <xf numFmtId="0" fontId="42" fillId="5" borderId="0" xfId="71" applyNumberFormat="1" applyFont="1" applyFill="1" applyBorder="1" applyAlignment="1">
      <alignment horizontal="right" vertical="center" wrapText="1" indent="1"/>
    </xf>
    <xf numFmtId="49" fontId="14" fillId="5" borderId="0" xfId="71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45" fillId="0" borderId="0" xfId="40" applyNumberFormat="1" applyFont="1" applyFill="1" applyBorder="1" applyAlignment="1" applyProtection="1">
      <alignment horizontal="left" vertical="center" wrapText="1"/>
    </xf>
    <xf numFmtId="49" fontId="14" fillId="5" borderId="0" xfId="71" applyFont="1" applyFill="1" applyBorder="1" applyAlignment="1">
      <alignment horizontal="justify" vertical="justify" wrapText="1"/>
    </xf>
    <xf numFmtId="0" fontId="18" fillId="0" borderId="30" xfId="86" applyFont="1" applyBorder="1" applyAlignment="1">
      <alignment horizontal="center" vertical="center" wrapText="1"/>
    </xf>
    <xf numFmtId="0" fontId="18" fillId="0" borderId="31" xfId="46" applyFont="1" applyFill="1" applyBorder="1" applyAlignment="1" applyProtection="1">
      <alignment horizontal="center" vertical="center" wrapText="1"/>
    </xf>
    <xf numFmtId="0" fontId="5" fillId="0" borderId="32" xfId="46" applyFont="1" applyFill="1" applyBorder="1" applyAlignment="1" applyProtection="1">
      <alignment horizontal="center" vertical="center" wrapText="1"/>
    </xf>
    <xf numFmtId="4" fontId="0" fillId="0" borderId="0" xfId="48" applyFont="1" applyFill="1" applyBorder="1" applyAlignment="1" applyProtection="1">
      <alignment horizontal="center" vertical="center" wrapText="1"/>
    </xf>
    <xf numFmtId="4" fontId="5" fillId="0" borderId="0" xfId="48" applyFont="1" applyFill="1" applyBorder="1" applyAlignment="1" applyProtection="1">
      <alignment horizontal="center" vertical="center" wrapText="1"/>
    </xf>
    <xf numFmtId="0" fontId="5" fillId="11" borderId="21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3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4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1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3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4" xfId="48" applyNumberFormat="1" applyFont="1" applyFill="1" applyBorder="1" applyAlignment="1" applyProtection="1">
      <alignment horizontal="center" vertical="center" wrapText="1"/>
      <protection locked="0"/>
    </xf>
    <xf numFmtId="0" fontId="5" fillId="5" borderId="46" xfId="85" applyFont="1" applyFill="1" applyBorder="1" applyAlignment="1" applyProtection="1">
      <alignment horizontal="center" vertical="center" wrapText="1"/>
    </xf>
    <xf numFmtId="14" fontId="5" fillId="2" borderId="25" xfId="84" applyNumberFormat="1" applyFont="1" applyFill="1" applyBorder="1" applyAlignment="1" applyProtection="1">
      <alignment horizontal="left" vertical="center" wrapText="1"/>
    </xf>
    <xf numFmtId="14" fontId="5" fillId="2" borderId="33" xfId="84" applyNumberFormat="1" applyFont="1" applyFill="1" applyBorder="1" applyAlignment="1" applyProtection="1">
      <alignment horizontal="left" vertical="center" wrapText="1"/>
    </xf>
    <xf numFmtId="0" fontId="5" fillId="0" borderId="0" xfId="85" applyFont="1" applyFill="1" applyAlignment="1" applyProtection="1">
      <alignment horizontal="justify" vertical="center" wrapText="1"/>
    </xf>
    <xf numFmtId="0" fontId="18" fillId="0" borderId="31" xfId="86" applyFont="1" applyBorder="1" applyAlignment="1">
      <alignment horizontal="center" vertical="center" wrapText="1"/>
    </xf>
    <xf numFmtId="0" fontId="5" fillId="0" borderId="0" xfId="85" applyFont="1" applyFill="1" applyAlignment="1" applyProtection="1">
      <alignment horizontal="justify" vertical="top" wrapText="1"/>
    </xf>
    <xf numFmtId="0" fontId="0" fillId="0" borderId="21" xfId="85" applyFont="1" applyFill="1" applyBorder="1" applyAlignment="1" applyProtection="1">
      <alignment horizontal="left" vertical="center" wrapText="1"/>
    </xf>
    <xf numFmtId="0" fontId="5" fillId="0" borderId="23" xfId="85" applyFont="1" applyFill="1" applyBorder="1" applyAlignment="1" applyProtection="1">
      <alignment horizontal="left" vertical="center" wrapText="1"/>
    </xf>
    <xf numFmtId="0" fontId="5" fillId="0" borderId="24" xfId="85" applyFont="1" applyFill="1" applyBorder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0" fillId="0" borderId="0" xfId="85" applyFont="1" applyFill="1" applyAlignment="1" applyProtection="1">
      <alignment horizontal="justify" vertical="top" wrapText="1"/>
    </xf>
    <xf numFmtId="49" fontId="10" fillId="0" borderId="0" xfId="0" applyFont="1" applyAlignment="1">
      <alignment horizontal="center" vertical="center"/>
    </xf>
    <xf numFmtId="49" fontId="40" fillId="0" borderId="0" xfId="0" applyFont="1" applyAlignment="1">
      <alignment horizontal="center" vertical="center"/>
    </xf>
    <xf numFmtId="0" fontId="5" fillId="20" borderId="39" xfId="78" applyNumberFormat="1" applyFont="1" applyFill="1" applyBorder="1" applyAlignment="1" applyProtection="1">
      <alignment horizontal="left" vertical="center" wrapText="1"/>
    </xf>
    <xf numFmtId="0" fontId="5" fillId="20" borderId="38" xfId="78" applyNumberFormat="1" applyFont="1" applyFill="1" applyBorder="1" applyAlignment="1" applyProtection="1">
      <alignment horizontal="left" vertical="center" wrapText="1"/>
    </xf>
    <xf numFmtId="0" fontId="5" fillId="20" borderId="67" xfId="78" applyNumberFormat="1" applyFont="1" applyFill="1" applyBorder="1" applyAlignment="1" applyProtection="1">
      <alignment horizontal="left" vertical="center" wrapText="1"/>
    </xf>
    <xf numFmtId="0" fontId="18" fillId="0" borderId="68" xfId="46" applyFont="1" applyFill="1" applyBorder="1" applyAlignment="1" applyProtection="1">
      <alignment horizontal="center" vertical="center" wrapText="1"/>
    </xf>
    <xf numFmtId="0" fontId="5" fillId="0" borderId="69" xfId="46" applyFont="1" applyFill="1" applyBorder="1" applyAlignment="1" applyProtection="1">
      <alignment horizontal="center" vertical="center" wrapText="1"/>
    </xf>
    <xf numFmtId="0" fontId="5" fillId="20" borderId="21" xfId="78" applyNumberFormat="1" applyFont="1" applyFill="1" applyBorder="1" applyAlignment="1" applyProtection="1">
      <alignment horizontal="left" vertical="center" wrapText="1"/>
    </xf>
    <xf numFmtId="0" fontId="5" fillId="20" borderId="23" xfId="78" applyNumberFormat="1" applyFont="1" applyFill="1" applyBorder="1" applyAlignment="1" applyProtection="1">
      <alignment horizontal="left" vertical="center" wrapText="1"/>
    </xf>
    <xf numFmtId="0" fontId="18" fillId="0" borderId="30" xfId="86" applyFont="1" applyBorder="1" applyAlignment="1">
      <alignment horizontal="center" vertical="center"/>
    </xf>
    <xf numFmtId="0" fontId="19" fillId="12" borderId="0" xfId="85" applyFont="1" applyFill="1" applyAlignment="1" applyProtection="1">
      <alignment horizontal="center" vertical="center" wrapText="1"/>
    </xf>
    <xf numFmtId="0" fontId="19" fillId="12" borderId="18" xfId="85" applyFont="1" applyFill="1" applyBorder="1" applyAlignment="1" applyProtection="1">
      <alignment horizontal="center" vertical="center" wrapText="1"/>
    </xf>
    <xf numFmtId="14" fontId="5" fillId="2" borderId="35" xfId="84" applyNumberFormat="1" applyFont="1" applyFill="1" applyBorder="1" applyAlignment="1" applyProtection="1">
      <alignment horizontal="left" vertical="center" wrapText="1"/>
    </xf>
    <xf numFmtId="49" fontId="5" fillId="5" borderId="53" xfId="85" applyNumberFormat="1" applyFont="1" applyFill="1" applyBorder="1" applyAlignment="1" applyProtection="1">
      <alignment horizontal="center" vertical="center" wrapText="1"/>
    </xf>
    <xf numFmtId="49" fontId="5" fillId="5" borderId="46" xfId="85" applyNumberFormat="1" applyFont="1" applyFill="1" applyBorder="1" applyAlignment="1" applyProtection="1">
      <alignment horizontal="center" vertical="center" wrapText="1"/>
    </xf>
    <xf numFmtId="49" fontId="5" fillId="5" borderId="54" xfId="85" applyNumberFormat="1" applyFont="1" applyFill="1" applyBorder="1" applyAlignment="1" applyProtection="1">
      <alignment horizontal="center" vertical="center" wrapText="1"/>
    </xf>
    <xf numFmtId="49" fontId="5" fillId="11" borderId="56" xfId="85" applyNumberFormat="1" applyFont="1" applyFill="1" applyBorder="1" applyAlignment="1" applyProtection="1">
      <alignment horizontal="center" vertical="center" wrapText="1"/>
      <protection locked="0"/>
    </xf>
    <xf numFmtId="49" fontId="5" fillId="11" borderId="35" xfId="85" applyNumberFormat="1" applyFont="1" applyFill="1" applyBorder="1" applyAlignment="1" applyProtection="1">
      <alignment horizontal="center" vertical="center" wrapText="1"/>
      <protection locked="0"/>
    </xf>
    <xf numFmtId="49" fontId="5" fillId="11" borderId="43" xfId="85" applyNumberFormat="1" applyFont="1" applyFill="1" applyBorder="1" applyAlignment="1" applyProtection="1">
      <alignment horizontal="center" vertical="center" wrapText="1"/>
      <protection locked="0"/>
    </xf>
    <xf numFmtId="49" fontId="5" fillId="5" borderId="35" xfId="85" applyNumberFormat="1" applyFont="1" applyFill="1" applyBorder="1" applyAlignment="1" applyProtection="1">
      <alignment horizontal="center" vertical="center" wrapText="1"/>
    </xf>
    <xf numFmtId="0" fontId="5" fillId="11" borderId="35" xfId="85" applyNumberFormat="1" applyFont="1" applyFill="1" applyBorder="1" applyAlignment="1" applyProtection="1">
      <alignment horizontal="left" vertical="center" wrapText="1"/>
      <protection locked="0"/>
    </xf>
    <xf numFmtId="0" fontId="5" fillId="11" borderId="56" xfId="78" applyNumberFormat="1" applyFont="1" applyFill="1" applyBorder="1" applyAlignment="1" applyProtection="1">
      <alignment horizontal="left" vertical="center" wrapText="1"/>
      <protection locked="0"/>
    </xf>
    <xf numFmtId="0" fontId="5" fillId="11" borderId="58" xfId="78" applyNumberFormat="1" applyFont="1" applyFill="1" applyBorder="1" applyAlignment="1" applyProtection="1">
      <alignment horizontal="left" vertical="center" wrapText="1"/>
      <protection locked="0"/>
    </xf>
    <xf numFmtId="49" fontId="5" fillId="11" borderId="35" xfId="85" applyNumberFormat="1" applyFont="1" applyFill="1" applyBorder="1" applyAlignment="1" applyProtection="1">
      <alignment horizontal="left" vertical="center" wrapText="1"/>
      <protection locked="0"/>
    </xf>
    <xf numFmtId="0" fontId="54" fillId="0" borderId="31" xfId="35" applyFont="1" applyBorder="1" applyAlignment="1" applyProtection="1">
      <alignment horizontal="center" vertical="center"/>
    </xf>
    <xf numFmtId="0" fontId="5" fillId="0" borderId="31" xfId="80" applyFont="1" applyBorder="1"/>
    <xf numFmtId="0" fontId="5" fillId="0" borderId="31" xfId="80" applyFont="1" applyBorder="1" applyAlignment="1">
      <alignment vertical="center" wrapText="1"/>
    </xf>
    <xf numFmtId="0" fontId="5" fillId="0" borderId="31" xfId="80" applyFont="1" applyBorder="1" applyAlignment="1">
      <alignment horizontal="center" vertical="center"/>
    </xf>
  </cellXfs>
  <cellStyles count="13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11" builtinId="30" hidden="1"/>
    <cellStyle name="20% - Акцент2" xfId="115" builtinId="34" hidden="1"/>
    <cellStyle name="20% - Акцент3" xfId="119" builtinId="38" hidden="1"/>
    <cellStyle name="20% - Акцент4" xfId="123" builtinId="42" hidden="1"/>
    <cellStyle name="20% - Акцент5" xfId="127" builtinId="46" hidden="1"/>
    <cellStyle name="20% - Акцент6" xfId="131" builtinId="50" hidden="1"/>
    <cellStyle name="40% - Акцент1" xfId="112" builtinId="31" hidden="1"/>
    <cellStyle name="40% - Акцент2" xfId="116" builtinId="35" hidden="1"/>
    <cellStyle name="40% - Акцент3" xfId="120" builtinId="39" hidden="1"/>
    <cellStyle name="40% - Акцент4" xfId="124" builtinId="43" hidden="1"/>
    <cellStyle name="40% - Акцент5" xfId="128" builtinId="47" hidden="1"/>
    <cellStyle name="40% - Акцент6" xfId="132" builtinId="51" hidden="1"/>
    <cellStyle name="60% - Акцент1" xfId="113" builtinId="32" hidden="1"/>
    <cellStyle name="60% - Акцент2" xfId="117" builtinId="36" hidden="1"/>
    <cellStyle name="60% - Акцент3" xfId="121" builtinId="40" hidden="1"/>
    <cellStyle name="60% - Акцент4" xfId="125" builtinId="44" hidden="1"/>
    <cellStyle name="60% - Акцент5" xfId="129" builtinId="48" hidden="1"/>
    <cellStyle name="60% - Акцент6" xfId="133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Акцент1" xfId="110" builtinId="29" hidden="1"/>
    <cellStyle name="Акцент2" xfId="114" builtinId="33" hidden="1"/>
    <cellStyle name="Акцент3" xfId="118" builtinId="37" hidden="1"/>
    <cellStyle name="Акцент4" xfId="122" builtinId="41" hidden="1"/>
    <cellStyle name="Акцент5" xfId="126" builtinId="45" hidden="1"/>
    <cellStyle name="Акцент6" xfId="130" builtinId="49" hidden="1"/>
    <cellStyle name="Ввод " xfId="34" builtinId="20" customBuiltin="1"/>
    <cellStyle name="Вывод" xfId="102" builtinId="21" hidden="1"/>
    <cellStyle name="Вычисление" xfId="103" builtinId="22" hidden="1"/>
    <cellStyle name="Гиперссылка" xfId="35" builtinId="8"/>
    <cellStyle name="Гиперссылка 2" xfId="36"/>
    <cellStyle name="Гиперссылка 2 2" xfId="37"/>
    <cellStyle name="Гиперссылка 2 2 2" xfId="38"/>
    <cellStyle name="Гиперссылка 3" xfId="39"/>
    <cellStyle name="Гиперссылка 4" xfId="40"/>
    <cellStyle name="Гиперссылка 4 2" xfId="41"/>
    <cellStyle name="Гиперссылка 4 2 2" xfId="42"/>
    <cellStyle name="Гиперссылка 4 3" xfId="43"/>
    <cellStyle name="Гиперссылка 4 6" xfId="44"/>
    <cellStyle name="Гиперссылка 5" xfId="45"/>
    <cellStyle name="Заголовок" xfId="46"/>
    <cellStyle name="Заголовок 1" xfId="95" builtinId="16" hidden="1"/>
    <cellStyle name="Заголовок 2" xfId="96" builtinId="17" hidden="1"/>
    <cellStyle name="Заголовок 3" xfId="97" builtinId="18" hidden="1"/>
    <cellStyle name="Заголовок 4" xfId="98" builtinId="19" hidden="1"/>
    <cellStyle name="ЗаголовокСтолбца" xfId="47"/>
    <cellStyle name="Значение" xfId="48"/>
    <cellStyle name="Итог" xfId="109" builtinId="25" hidden="1"/>
    <cellStyle name="Контрольная ячейка" xfId="105" builtinId="23" hidden="1"/>
    <cellStyle name="Название" xfId="94" builtinId="15" hidden="1"/>
    <cellStyle name="Нейтральный" xfId="101" builtinId="28" hidden="1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9 2" xfId="75"/>
    <cellStyle name="Обычный_Forma_5_Книга2" xfId="76"/>
    <cellStyle name="Обычный_INVEST.WARM.PLAN.4.78(v0.1)" xfId="77"/>
    <cellStyle name="Обычный_JKH.OPEN.INFO.PRICE.VO_v4.0(10.02.11)" xfId="78"/>
    <cellStyle name="Обычный_KRU.TARIFF.FACT-0.3" xfId="79"/>
    <cellStyle name="Обычный_MINENERGO.340.PRIL79(v0.1)" xfId="80"/>
    <cellStyle name="Обычный_PREDEL.JKH.2010(v1.3)" xfId="81"/>
    <cellStyle name="Обычный_razrabotka_sablonov_po_WKU" xfId="82"/>
    <cellStyle name="Обычный_SIMPLE_1_massive2" xfId="83"/>
    <cellStyle name="Обычный_ЖКУ_проект3" xfId="84"/>
    <cellStyle name="Обычный_Мониторинг инвестиций" xfId="85"/>
    <cellStyle name="Обычный_Шаблон по источникам для Модуля Реестр (2)" xfId="86"/>
    <cellStyle name="Плохой" xfId="100" builtinId="27" hidden="1"/>
    <cellStyle name="Пояснение" xfId="108" builtinId="53" hidden="1"/>
    <cellStyle name="Примечание" xfId="107" builtinId="10" hidden="1"/>
    <cellStyle name="Процентный 10" xfId="87"/>
    <cellStyle name="Процентный 2" xfId="88"/>
    <cellStyle name="Связанная ячейка" xfId="104" builtinId="24" hidden="1"/>
    <cellStyle name="Стиль 1" xfId="89"/>
    <cellStyle name="Текст предупреждения" xfId="106" builtinId="11" hidden="1"/>
    <cellStyle name="Формула" xfId="90"/>
    <cellStyle name="Формула 3" xfId="91"/>
    <cellStyle name="Формула_GRES.2007.5" xfId="92"/>
    <cellStyle name="ФормулаВБ_Мониторинг инвестиций" xfId="93"/>
    <cellStyle name="Хороший" xfId="99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11430</xdr:rowOff>
    </xdr:from>
    <xdr:to>
      <xdr:col>3</xdr:col>
      <xdr:colOff>0</xdr:colOff>
      <xdr:row>18</xdr:row>
      <xdr:rowOff>482579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128905</xdr:rowOff>
    </xdr:from>
    <xdr:to>
      <xdr:col>3</xdr:col>
      <xdr:colOff>0</xdr:colOff>
      <xdr:row>18</xdr:row>
      <xdr:rowOff>11495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128767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90805</xdr:rowOff>
    </xdr:from>
    <xdr:to>
      <xdr:col>3</xdr:col>
      <xdr:colOff>0</xdr:colOff>
      <xdr:row>12</xdr:row>
      <xdr:rowOff>66654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90763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19</xdr:row>
      <xdr:rowOff>0</xdr:rowOff>
    </xdr:from>
    <xdr:to>
      <xdr:col>9</xdr:col>
      <xdr:colOff>177925</xdr:colOff>
      <xdr:row>19</xdr:row>
      <xdr:rowOff>0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255270</xdr:colOff>
      <xdr:row>19</xdr:row>
      <xdr:rowOff>0</xdr:rowOff>
    </xdr:from>
    <xdr:to>
      <xdr:col>15</xdr:col>
      <xdr:colOff>99853</xdr:colOff>
      <xdr:row>19</xdr:row>
      <xdr:rowOff>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3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3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38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2338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2338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2338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2338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2338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2339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2339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339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339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2339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339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339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339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339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2339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2340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340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340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203835</xdr:colOff>
      <xdr:row>1</xdr:row>
      <xdr:rowOff>47625</xdr:rowOff>
    </xdr:from>
    <xdr:to>
      <xdr:col>24</xdr:col>
      <xdr:colOff>263997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320822" name="shCalendar" hidden="1"/>
        <xdr:cNvGrpSpPr>
          <a:grpSpLocks/>
        </xdr:cNvGrpSpPr>
      </xdr:nvGrpSpPr>
      <xdr:grpSpPr bwMode="auto">
        <a:xfrm>
          <a:off x="1172527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8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8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320823" name="shCalendar" hidden="1"/>
        <xdr:cNvGrpSpPr>
          <a:grpSpLocks/>
        </xdr:cNvGrpSpPr>
      </xdr:nvGrpSpPr>
      <xdr:grpSpPr bwMode="auto">
        <a:xfrm>
          <a:off x="13106400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8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8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15</xdr:row>
      <xdr:rowOff>49530</xdr:rowOff>
    </xdr:from>
    <xdr:to>
      <xdr:col>6</xdr:col>
      <xdr:colOff>1</xdr:colOff>
      <xdr:row>15</xdr:row>
      <xdr:rowOff>343003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23695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23696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2369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27</xdr:row>
      <xdr:rowOff>0</xdr:rowOff>
    </xdr:from>
    <xdr:to>
      <xdr:col>6</xdr:col>
      <xdr:colOff>228600</xdr:colOff>
      <xdr:row>27</xdr:row>
      <xdr:rowOff>190500</xdr:rowOff>
    </xdr:to>
    <xdr:grpSp>
      <xdr:nvGrpSpPr>
        <xdr:cNvPr id="323698" name="shCalendar" hidden="1"/>
        <xdr:cNvGrpSpPr>
          <a:grpSpLocks/>
        </xdr:cNvGrpSpPr>
      </xdr:nvGrpSpPr>
      <xdr:grpSpPr bwMode="auto">
        <a:xfrm>
          <a:off x="6210300" y="48577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370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370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3699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1396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143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13964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143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13965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13966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95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60</xdr:row>
      <xdr:rowOff>0</xdr:rowOff>
    </xdr:from>
    <xdr:to>
      <xdr:col>7</xdr:col>
      <xdr:colOff>219075</xdr:colOff>
      <xdr:row>60</xdr:row>
      <xdr:rowOff>219075</xdr:rowOff>
    </xdr:to>
    <xdr:pic macro="[0]!modInfo.MainSheetHelp">
      <xdr:nvPicPr>
        <xdr:cNvPr id="24977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5039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06947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94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94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02018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20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20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1820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18201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16</xdr:row>
      <xdr:rowOff>0</xdr:rowOff>
    </xdr:from>
    <xdr:to>
      <xdr:col>10</xdr:col>
      <xdr:colOff>228600</xdr:colOff>
      <xdr:row>16</xdr:row>
      <xdr:rowOff>190500</xdr:rowOff>
    </xdr:to>
    <xdr:grpSp>
      <xdr:nvGrpSpPr>
        <xdr:cNvPr id="318202" name="shCalendar"/>
        <xdr:cNvGrpSpPr>
          <a:grpSpLocks/>
        </xdr:cNvGrpSpPr>
      </xdr:nvGrpSpPr>
      <xdr:grpSpPr bwMode="auto">
        <a:xfrm>
          <a:off x="6324600" y="28956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206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207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10</xdr:col>
      <xdr:colOff>190500</xdr:colOff>
      <xdr:row>13</xdr:row>
      <xdr:rowOff>190500</xdr:rowOff>
    </xdr:to>
    <xdr:grpSp>
      <xdr:nvGrpSpPr>
        <xdr:cNvPr id="318203" name="shCalendar" hidden="1"/>
        <xdr:cNvGrpSpPr>
          <a:grpSpLocks/>
        </xdr:cNvGrpSpPr>
      </xdr:nvGrpSpPr>
      <xdr:grpSpPr bwMode="auto">
        <a:xfrm>
          <a:off x="62865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20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20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64;&#1087;&#1072;&#1075;&#1080;&#1085;&#1072;\&#1086;&#1090;&#1095;&#1077;&#1090;&#1085;&#1086;&#1089;&#1090;&#1100;\&#1089;&#1090;&#1072;&#1085;&#1076;&#1072;&#1088;&#1090;&#1099;%20&#1088;&#1072;&#1089;&#1082;&#1088;&#1099;&#1090;&#1080;&#1103;%20&#1080;&#1085;&#1092;&#1086;\2017\4.&#1092;&#1072;&#1082;&#1090;%202017\1.&#1042;&#1080;&#1042;\2.&#1088;&#1072;&#1073;&#1086;&#1095;&#1080;&#1077;\1.1.&#1092;&#1086;&#1088;&#1084;&#1099;%20&#1088;&#1072;&#1089;&#1082;&#1088;&#1099;&#1090;&#1080;&#1103;%20&#1042;&#1054;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оказатели Тюмень"/>
      <sheetName val="показатели Тюм.МР"/>
      <sheetName val="потр.характеристики"/>
      <sheetName val="инвестиции"/>
      <sheetName val="инвестиции исправления"/>
      <sheetName val="комментарии"/>
    </sheetNames>
    <sheetDataSet>
      <sheetData sheetId="0"/>
      <sheetData sheetId="1">
        <row r="13">
          <cell r="D13">
            <v>908914.36113999982</v>
          </cell>
        </row>
        <row r="17">
          <cell r="D17">
            <v>124055.97962</v>
          </cell>
        </row>
        <row r="18">
          <cell r="D18">
            <v>4.0840762718406109</v>
          </cell>
        </row>
        <row r="19">
          <cell r="D19">
            <v>30375.529584341104</v>
          </cell>
        </row>
        <row r="20">
          <cell r="D20">
            <v>3843.1712400000001</v>
          </cell>
        </row>
        <row r="21">
          <cell r="D21">
            <v>79865.851760000005</v>
          </cell>
        </row>
        <row r="22">
          <cell r="D22">
            <v>23923.134360000004</v>
          </cell>
        </row>
        <row r="23">
          <cell r="D23">
            <v>87234.652409999995</v>
          </cell>
        </row>
        <row r="24">
          <cell r="D24">
            <v>22947.13495</v>
          </cell>
        </row>
        <row r="25">
          <cell r="D25">
            <v>28923.06655</v>
          </cell>
        </row>
        <row r="26">
          <cell r="D26">
            <v>97336.833859999999</v>
          </cell>
        </row>
        <row r="27">
          <cell r="D27">
            <v>139307.62578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113959.71242000001</v>
          </cell>
        </row>
        <row r="33">
          <cell r="D33">
            <v>94231.120309999998</v>
          </cell>
        </row>
        <row r="39">
          <cell r="D39">
            <v>15107.91092</v>
          </cell>
        </row>
        <row r="40">
          <cell r="D40">
            <v>0</v>
          </cell>
        </row>
        <row r="41">
          <cell r="D41">
            <v>43240.834849999999</v>
          </cell>
        </row>
        <row r="42">
          <cell r="D42">
            <v>5393.0026200000002</v>
          </cell>
        </row>
        <row r="43">
          <cell r="D43">
            <v>195.03277</v>
          </cell>
        </row>
        <row r="44">
          <cell r="D44">
            <v>14002.911480000001</v>
          </cell>
        </row>
        <row r="45">
          <cell r="D45">
            <v>727.95990999999992</v>
          </cell>
        </row>
        <row r="46">
          <cell r="D46">
            <v>9289.1323100000009</v>
          </cell>
        </row>
        <row r="47">
          <cell r="D47">
            <v>1865.7922800000001</v>
          </cell>
        </row>
        <row r="48">
          <cell r="D48">
            <v>1719.7089000000001</v>
          </cell>
        </row>
        <row r="49">
          <cell r="D49">
            <v>8651.9211599999999</v>
          </cell>
        </row>
        <row r="50">
          <cell r="D50">
            <v>35097.371019999999</v>
          </cell>
        </row>
        <row r="51">
          <cell r="D51">
            <v>2630.7922699999999</v>
          </cell>
        </row>
        <row r="52">
          <cell r="D52">
            <v>2906.2009499999881</v>
          </cell>
        </row>
        <row r="53">
          <cell r="D53">
            <v>10107.02706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2.emf"/><Relationship Id="rId4" Type="http://schemas.openxmlformats.org/officeDocument/2006/relationships/control" Target="../activeX/activeX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8" Type="http://schemas.openxmlformats.org/officeDocument/2006/relationships/image" Target="../media/image1.emf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oleObject" Target="../embeddings/_________Microsoft_Word_97-20031.doc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34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>
      <selection activeCell="K47" sqref="K47"/>
    </sheetView>
  </sheetViews>
  <sheetFormatPr defaultColWidth="10.5703125" defaultRowHeight="11.25"/>
  <cols>
    <col min="1" max="1" width="9.140625" style="202" hidden="1" customWidth="1"/>
    <col min="2" max="2" width="9.140625" style="132" hidden="1" customWidth="1"/>
    <col min="3" max="3" width="3.7109375" style="46" customWidth="1"/>
    <col min="4" max="4" width="7.7109375" style="46" customWidth="1"/>
    <col min="5" max="5" width="16.5703125" style="46" bestFit="1" customWidth="1"/>
    <col min="6" max="6" width="57.7109375" style="46" customWidth="1"/>
    <col min="7" max="7" width="3.7109375" style="46" customWidth="1"/>
    <col min="8" max="16384" width="10.5703125" style="46"/>
  </cols>
  <sheetData>
    <row r="1" spans="3:7" hidden="1"/>
    <row r="2" spans="3:7" hidden="1"/>
    <row r="3" spans="3:7" hidden="1"/>
    <row r="4" spans="3:7" ht="12.6" customHeight="1">
      <c r="C4" s="47"/>
      <c r="D4" s="47"/>
      <c r="E4" s="47"/>
      <c r="F4" s="339" t="s">
        <v>588</v>
      </c>
    </row>
    <row r="5" spans="3:7" ht="17.100000000000001" customHeight="1">
      <c r="C5" s="47"/>
      <c r="D5" s="408" t="s">
        <v>437</v>
      </c>
      <c r="E5" s="408"/>
      <c r="F5" s="408"/>
    </row>
    <row r="6" spans="3:7" ht="12.75" customHeight="1">
      <c r="C6" s="47"/>
      <c r="D6" s="395" t="str">
        <f>IF(org=0,"Не определено",org)</f>
        <v>ООО "Тюмень Водоканал"</v>
      </c>
      <c r="E6" s="395"/>
      <c r="F6" s="395"/>
    </row>
    <row r="7" spans="3:7" ht="3" customHeight="1">
      <c r="C7" s="47"/>
      <c r="D7" s="47"/>
      <c r="E7" s="118"/>
      <c r="F7" s="118"/>
    </row>
    <row r="8" spans="3:7" ht="23.25" thickBot="1">
      <c r="D8" s="236" t="s">
        <v>59</v>
      </c>
      <c r="E8" s="325" t="s">
        <v>438</v>
      </c>
      <c r="F8" s="325" t="s">
        <v>439</v>
      </c>
      <c r="G8" s="178"/>
    </row>
    <row r="9" spans="3:7" ht="12" thickTop="1">
      <c r="D9" s="326" t="s">
        <v>60</v>
      </c>
      <c r="E9" s="326" t="s">
        <v>5</v>
      </c>
      <c r="F9" s="326" t="s">
        <v>6</v>
      </c>
    </row>
    <row r="10" spans="3:7" hidden="1">
      <c r="D10" s="327" t="s">
        <v>368</v>
      </c>
      <c r="E10" s="327"/>
      <c r="F10" s="328"/>
      <c r="G10" s="178"/>
    </row>
    <row r="11" spans="3:7" ht="15" customHeight="1">
      <c r="D11" s="286"/>
      <c r="E11" s="329" t="s">
        <v>440</v>
      </c>
      <c r="F11" s="330"/>
      <c r="G11" s="178"/>
    </row>
    <row r="12" spans="3:7" ht="3" customHeight="1">
      <c r="D12" s="191"/>
      <c r="E12" s="191"/>
      <c r="F12" s="191"/>
    </row>
    <row r="13" spans="3:7" ht="38.25" customHeight="1">
      <c r="D13" s="203" t="s">
        <v>286</v>
      </c>
      <c r="E13" s="414" t="s">
        <v>551</v>
      </c>
      <c r="F13" s="414"/>
    </row>
  </sheetData>
  <sheetProtection password="FA9C" sheet="1" objects="1" scenarios="1" formatColumns="0" formatRows="0"/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C4" zoomScaleNormal="100" workbookViewId="0">
      <selection activeCell="G17" sqref="G17"/>
    </sheetView>
  </sheetViews>
  <sheetFormatPr defaultRowHeight="14.25"/>
  <cols>
    <col min="1" max="1" width="9.140625" style="121" hidden="1" customWidth="1"/>
    <col min="2" max="2" width="9.140625" style="120" hidden="1" customWidth="1"/>
    <col min="3" max="3" width="3.7109375" style="124" customWidth="1"/>
    <col min="4" max="4" width="7" style="119" bestFit="1" customWidth="1"/>
    <col min="5" max="5" width="31.7109375" style="119" customWidth="1"/>
    <col min="6" max="6" width="38.140625" style="119" customWidth="1"/>
    <col min="7" max="7" width="13.7109375" style="119" customWidth="1"/>
    <col min="8" max="9" width="13.7109375" style="119" hidden="1" customWidth="1"/>
    <col min="10" max="10" width="35.7109375" style="119" hidden="1" customWidth="1"/>
    <col min="11" max="11" width="39.42578125" style="119" customWidth="1"/>
    <col min="12" max="12" width="3.7109375" style="119" customWidth="1"/>
    <col min="13" max="13" width="5.7109375" style="119" customWidth="1"/>
    <col min="14" max="16384" width="9.140625" style="119"/>
  </cols>
  <sheetData>
    <row r="1" spans="1:13" hidden="1"/>
    <row r="2" spans="1:13" hidden="1"/>
    <row r="3" spans="1:13" hidden="1"/>
    <row r="4" spans="1:13" ht="3" customHeight="1"/>
    <row r="5" spans="1:13" s="46" customFormat="1" ht="18" customHeight="1">
      <c r="A5" s="84"/>
      <c r="C5" s="69"/>
      <c r="D5" s="420" t="s">
        <v>153</v>
      </c>
      <c r="E5" s="420"/>
      <c r="F5" s="420"/>
      <c r="G5" s="420"/>
      <c r="H5" s="420"/>
      <c r="I5" s="420"/>
      <c r="J5" s="420"/>
      <c r="K5" s="420"/>
    </row>
    <row r="6" spans="1:13" s="46" customFormat="1" ht="12.75" customHeight="1">
      <c r="A6" s="84"/>
      <c r="C6" s="69"/>
      <c r="D6" s="421" t="str">
        <f>IF(org=0,"Не определено",org)</f>
        <v>ООО "Тюмень Водоканал"</v>
      </c>
      <c r="E6" s="421"/>
      <c r="F6" s="421"/>
      <c r="G6" s="421"/>
      <c r="H6" s="421"/>
      <c r="I6" s="421"/>
      <c r="J6" s="421"/>
      <c r="K6" s="421"/>
    </row>
    <row r="7" spans="1:13" ht="3" customHeight="1">
      <c r="D7" s="123"/>
      <c r="E7" s="123"/>
      <c r="G7" s="123"/>
      <c r="H7" s="123"/>
      <c r="I7" s="123"/>
      <c r="J7" s="123"/>
      <c r="K7" s="123"/>
    </row>
    <row r="8" spans="1:13" s="121" customFormat="1" hidden="1">
      <c r="B8" s="120"/>
      <c r="C8" s="124"/>
      <c r="D8" s="125"/>
      <c r="E8" s="125"/>
      <c r="G8" s="125"/>
      <c r="H8" s="125"/>
      <c r="I8" s="125"/>
      <c r="J8" s="125"/>
      <c r="K8" s="125"/>
      <c r="L8" s="122"/>
    </row>
    <row r="9" spans="1:13" ht="34.5" thickBot="1">
      <c r="D9" s="126" t="s">
        <v>59</v>
      </c>
      <c r="E9" s="126" t="s">
        <v>152</v>
      </c>
      <c r="F9" s="86" t="s">
        <v>274</v>
      </c>
      <c r="G9" s="126" t="s">
        <v>151</v>
      </c>
      <c r="H9" s="126" t="s">
        <v>268</v>
      </c>
      <c r="I9" s="126" t="s">
        <v>269</v>
      </c>
      <c r="J9" s="126" t="s">
        <v>270</v>
      </c>
      <c r="K9" s="155" t="s">
        <v>581</v>
      </c>
      <c r="L9" s="157"/>
    </row>
    <row r="10" spans="1:13" ht="15" customHeight="1" thickTop="1">
      <c r="D10" s="144" t="s">
        <v>60</v>
      </c>
      <c r="E10" s="144" t="s">
        <v>5</v>
      </c>
      <c r="F10" s="144" t="s">
        <v>6</v>
      </c>
      <c r="G10" s="144" t="s">
        <v>7</v>
      </c>
      <c r="H10" s="144" t="s">
        <v>28</v>
      </c>
      <c r="I10" s="144" t="s">
        <v>29</v>
      </c>
      <c r="J10" s="144" t="s">
        <v>154</v>
      </c>
      <c r="K10" s="144" t="s">
        <v>155</v>
      </c>
      <c r="L10" s="157"/>
    </row>
    <row r="11" spans="1:13" customFormat="1" ht="34.5" customHeight="1">
      <c r="A11" s="415" t="s">
        <v>60</v>
      </c>
      <c r="B11" s="66"/>
      <c r="C11" s="70"/>
      <c r="D11" s="127" t="str">
        <f>A11</f>
        <v>1</v>
      </c>
      <c r="E11" s="422" t="s">
        <v>548</v>
      </c>
      <c r="F11" s="423"/>
      <c r="G11" s="423"/>
      <c r="H11" s="423"/>
      <c r="I11" s="423"/>
      <c r="J11" s="423"/>
      <c r="K11" s="423"/>
      <c r="L11" s="156"/>
      <c r="M11" s="57"/>
    </row>
    <row r="12" spans="1:13" customFormat="1" ht="22.5">
      <c r="A12" s="415"/>
      <c r="B12" s="66"/>
      <c r="C12" s="70"/>
      <c r="D12" s="128" t="str">
        <f>A11&amp;".1"</f>
        <v>1.1</v>
      </c>
      <c r="E12" s="131" t="s">
        <v>205</v>
      </c>
      <c r="F12" s="351" t="s">
        <v>1369</v>
      </c>
      <c r="G12" s="112" t="s">
        <v>1588</v>
      </c>
      <c r="H12" s="159" t="s">
        <v>271</v>
      </c>
      <c r="I12" s="159" t="s">
        <v>271</v>
      </c>
      <c r="J12" s="159" t="s">
        <v>271</v>
      </c>
      <c r="K12" s="351" t="s">
        <v>1370</v>
      </c>
      <c r="L12" s="153"/>
      <c r="M12" s="57"/>
    </row>
    <row r="13" spans="1:13" customFormat="1" ht="33.75" customHeight="1">
      <c r="A13" s="415" t="s">
        <v>5</v>
      </c>
      <c r="B13" s="66"/>
      <c r="C13" s="130"/>
      <c r="D13" s="127" t="str">
        <f>A13</f>
        <v>2</v>
      </c>
      <c r="E13" s="422" t="s">
        <v>549</v>
      </c>
      <c r="F13" s="423"/>
      <c r="G13" s="423"/>
      <c r="H13" s="423"/>
      <c r="I13" s="423"/>
      <c r="J13" s="423"/>
      <c r="K13" s="423"/>
      <c r="L13" s="156"/>
      <c r="M13" s="57"/>
    </row>
    <row r="14" spans="1:13" customFormat="1" ht="22.5">
      <c r="A14" s="415"/>
      <c r="B14" s="66"/>
      <c r="C14" s="70"/>
      <c r="D14" s="128" t="str">
        <f>A13&amp;".1"</f>
        <v>2.1</v>
      </c>
      <c r="E14" s="131" t="s">
        <v>205</v>
      </c>
      <c r="F14" s="351" t="s">
        <v>1369</v>
      </c>
      <c r="G14" s="112" t="s">
        <v>1588</v>
      </c>
      <c r="H14" s="159" t="s">
        <v>271</v>
      </c>
      <c r="I14" s="159" t="s">
        <v>271</v>
      </c>
      <c r="J14" s="159" t="s">
        <v>271</v>
      </c>
      <c r="K14" s="351" t="s">
        <v>1370</v>
      </c>
      <c r="L14" s="153"/>
      <c r="M14" s="57"/>
    </row>
    <row r="15" spans="1:13" customFormat="1" ht="15" hidden="1" customHeight="1">
      <c r="A15" s="152"/>
      <c r="B15" s="66"/>
      <c r="C15" s="70"/>
      <c r="D15" s="128" t="str">
        <f>A13&amp;".2"</f>
        <v>2.2</v>
      </c>
      <c r="E15" s="158" t="s">
        <v>272</v>
      </c>
      <c r="F15" s="212"/>
      <c r="G15" s="206"/>
      <c r="H15" s="213"/>
      <c r="I15" s="213"/>
      <c r="J15" s="213"/>
      <c r="K15" s="154" t="s">
        <v>271</v>
      </c>
      <c r="L15" s="153"/>
      <c r="M15" s="57"/>
    </row>
    <row r="16" spans="1:13" customFormat="1" ht="28.5" customHeight="1">
      <c r="A16" s="415" t="s">
        <v>6</v>
      </c>
      <c r="B16" s="66"/>
      <c r="C16" s="130"/>
      <c r="D16" s="288" t="str">
        <f>A16</f>
        <v>3</v>
      </c>
      <c r="E16" s="417" t="s">
        <v>550</v>
      </c>
      <c r="F16" s="418"/>
      <c r="G16" s="418"/>
      <c r="H16" s="418"/>
      <c r="I16" s="418"/>
      <c r="J16" s="418"/>
      <c r="K16" s="419"/>
      <c r="L16" s="156"/>
      <c r="M16" s="57"/>
    </row>
    <row r="17" spans="1:13" customFormat="1" ht="22.5">
      <c r="A17" s="416"/>
      <c r="B17" s="66"/>
      <c r="C17" s="70"/>
      <c r="D17" s="295" t="str">
        <f>A16&amp;".1"</f>
        <v>3.1</v>
      </c>
      <c r="E17" s="301" t="s">
        <v>205</v>
      </c>
      <c r="F17" s="351" t="s">
        <v>1369</v>
      </c>
      <c r="G17" s="112" t="s">
        <v>1588</v>
      </c>
      <c r="H17" s="302" t="s">
        <v>271</v>
      </c>
      <c r="I17" s="302" t="s">
        <v>271</v>
      </c>
      <c r="J17" s="302" t="s">
        <v>271</v>
      </c>
      <c r="K17" s="351" t="s">
        <v>1370</v>
      </c>
      <c r="L17" s="156"/>
      <c r="M17" s="57"/>
    </row>
    <row r="18" spans="1:13" ht="15" customHeight="1">
      <c r="A18" s="119"/>
      <c r="B18" s="119"/>
      <c r="C18" s="119"/>
      <c r="D18" s="175"/>
      <c r="E18" s="173" t="s">
        <v>144</v>
      </c>
      <c r="F18" s="173"/>
      <c r="G18" s="173"/>
      <c r="H18" s="173"/>
      <c r="I18" s="173"/>
      <c r="J18" s="173"/>
      <c r="K18" s="174"/>
      <c r="L18" s="157"/>
    </row>
    <row r="19" spans="1:13" ht="18.75" customHeight="1">
      <c r="A19" s="119"/>
      <c r="B19" s="119"/>
      <c r="C19" s="119"/>
      <c r="D19" s="331"/>
      <c r="E19" s="331"/>
      <c r="F19" s="331"/>
      <c r="G19" s="331"/>
      <c r="H19" s="331"/>
      <c r="I19" s="331"/>
      <c r="J19" s="331"/>
      <c r="K19" s="331"/>
    </row>
  </sheetData>
  <sheetProtection password="FA9C" sheet="1" objects="1" scenarios="1" formatColumns="0" formatRows="0"/>
  <mergeCells count="8">
    <mergeCell ref="A16:A17"/>
    <mergeCell ref="E16:K16"/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 F14:F15 H15:I15 E13 F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 G17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4 K12 K17">
      <formula1>900</formula1>
    </dataValidation>
  </dataValidations>
  <hyperlinks>
    <hyperlink ref="F12" location="'Ссылки на публикации'!$F$16" tooltip="Кликните по гиперссылке, чтобы перейти на сайт организации или отредактировать её" display="www.vodokanal.info"/>
    <hyperlink ref="K12" location="'Ссылки на публикации'!$K$12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6" tooltip="Кликните по гиперссылке, чтобы перейти на сайт организации или отредактировать её" display="www.vodokanal.info"/>
    <hyperlink ref="F17" location="'Ссылки на публикации'!$F$16" tooltip="Кликните по гиперссылке, чтобы перейти на сайт организации или отредактировать её" display="www.vodokanal.info"/>
    <hyperlink ref="K14" location="'Ссылки на публикации'!$K$14" tooltip="Кликните по гиперссылке, чтобы перейти на сайт организации или отредактировать её" display="http://www.vodokanal.info/about/information/"/>
    <hyperlink ref="K17" location="'Ссылки на публикации'!$K$17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6"/>
  <sheetViews>
    <sheetView showGridLines="0" topLeftCell="C6" zoomScaleNormal="100" workbookViewId="0">
      <selection activeCell="G21" sqref="G21"/>
    </sheetView>
  </sheetViews>
  <sheetFormatPr defaultRowHeight="14.25"/>
  <cols>
    <col min="1" max="2" width="9.140625" style="14" hidden="1" customWidth="1"/>
    <col min="3" max="3" width="3.7109375" style="73" customWidth="1"/>
    <col min="4" max="4" width="6.28515625" style="14" bestFit="1" customWidth="1"/>
    <col min="5" max="5" width="94.85546875" style="14" customWidth="1"/>
    <col min="6" max="6" width="3.7109375" style="14" customWidth="1"/>
    <col min="7" max="16384" width="9.140625" style="14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74"/>
      <c r="D6" s="15"/>
      <c r="E6" s="15"/>
    </row>
    <row r="7" spans="3:5">
      <c r="C7" s="74"/>
      <c r="D7" s="394" t="s">
        <v>12</v>
      </c>
      <c r="E7" s="394"/>
    </row>
    <row r="8" spans="3:5" ht="24" customHeight="1">
      <c r="C8" s="74"/>
      <c r="D8" s="395" t="str">
        <f>IF(org=0,"Не определено",org)</f>
        <v>ООО "Тюмень Водоканал"</v>
      </c>
      <c r="E8" s="395"/>
    </row>
    <row r="9" spans="3:5" ht="3" customHeight="1">
      <c r="C9" s="74"/>
      <c r="D9" s="15"/>
      <c r="E9" s="15"/>
    </row>
    <row r="10" spans="3:5" ht="15.95" customHeight="1" thickBot="1">
      <c r="C10" s="74"/>
      <c r="D10" s="236" t="s">
        <v>59</v>
      </c>
      <c r="E10" s="332" t="s">
        <v>143</v>
      </c>
    </row>
    <row r="11" spans="3:5" ht="12" customHeight="1" thickTop="1">
      <c r="C11" s="74"/>
      <c r="D11" s="326" t="s">
        <v>60</v>
      </c>
      <c r="E11" s="326" t="s">
        <v>5</v>
      </c>
    </row>
    <row r="12" spans="3:5" ht="15" hidden="1" customHeight="1">
      <c r="C12" s="74"/>
      <c r="D12" s="333">
        <v>0</v>
      </c>
      <c r="E12" s="334"/>
    </row>
    <row r="13" spans="3:5" ht="54" customHeight="1">
      <c r="C13" s="363" t="s">
        <v>1361</v>
      </c>
      <c r="D13" s="210">
        <v>1</v>
      </c>
      <c r="E13" s="211" t="s">
        <v>1523</v>
      </c>
    </row>
    <row r="14" spans="3:5" ht="41.25" customHeight="1">
      <c r="C14" s="363" t="s">
        <v>1361</v>
      </c>
      <c r="D14" s="210">
        <v>2</v>
      </c>
      <c r="E14" s="366" t="s">
        <v>1587</v>
      </c>
    </row>
    <row r="15" spans="3:5" ht="12" customHeight="1">
      <c r="C15" s="74"/>
      <c r="D15" s="286"/>
      <c r="E15" s="335" t="s">
        <v>144</v>
      </c>
    </row>
    <row r="16" spans="3:5">
      <c r="D16" s="336"/>
      <c r="E16" s="336"/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4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8"/>
  <sheetViews>
    <sheetView showGridLines="0" tabSelected="1" zoomScaleNormal="100" workbookViewId="0"/>
  </sheetViews>
  <sheetFormatPr defaultRowHeight="11.25"/>
  <cols>
    <col min="1" max="1" width="3.7109375" style="16" customWidth="1"/>
    <col min="2" max="3" width="27.28515625" style="16" customWidth="1"/>
    <col min="4" max="4" width="94.85546875" style="16" customWidth="1"/>
    <col min="5" max="5" width="17.7109375" style="16" customWidth="1"/>
    <col min="6" max="6" width="3.7109375" style="16" customWidth="1"/>
    <col min="7" max="16384" width="9.140625" style="16"/>
  </cols>
  <sheetData>
    <row r="1" spans="2:5" ht="3" customHeight="1"/>
    <row r="2" spans="2:5" ht="20.100000000000001" customHeight="1">
      <c r="B2" s="424" t="s">
        <v>13</v>
      </c>
      <c r="C2" s="424"/>
      <c r="D2" s="424"/>
      <c r="E2" s="424"/>
    </row>
    <row r="3" spans="2:5" ht="3" customHeight="1"/>
    <row r="4" spans="2:5" ht="21.75" customHeight="1" thickBot="1">
      <c r="B4" s="337" t="s">
        <v>470</v>
      </c>
      <c r="C4" s="337" t="s">
        <v>471</v>
      </c>
      <c r="D4" s="337" t="s">
        <v>58</v>
      </c>
      <c r="E4" s="352" t="s">
        <v>32</v>
      </c>
    </row>
    <row r="5" spans="2:5" ht="13.5" thickTop="1">
      <c r="B5" s="353" t="s">
        <v>1582</v>
      </c>
      <c r="D5" s="354" t="s">
        <v>1585</v>
      </c>
      <c r="E5" s="355" t="s">
        <v>1371</v>
      </c>
    </row>
    <row r="6" spans="2:5" ht="12.75">
      <c r="B6" s="439" t="s">
        <v>1620</v>
      </c>
      <c r="C6" s="440"/>
      <c r="D6" s="441" t="s">
        <v>1585</v>
      </c>
      <c r="E6" s="442" t="s">
        <v>1371</v>
      </c>
    </row>
    <row r="7" spans="2:5" ht="12.75">
      <c r="B7" s="439" t="s">
        <v>1621</v>
      </c>
      <c r="C7" s="440"/>
      <c r="D7" s="441" t="s">
        <v>1585</v>
      </c>
      <c r="E7" s="442" t="s">
        <v>1371</v>
      </c>
    </row>
    <row r="8" spans="2:5" ht="12.75">
      <c r="B8" s="439" t="s">
        <v>1622</v>
      </c>
      <c r="C8" s="440"/>
      <c r="D8" s="441" t="s">
        <v>1585</v>
      </c>
      <c r="E8" s="442" t="s">
        <v>1371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казатели (факт)'!G61" tooltip="Предупреждение" display="Показатели (факт)!G61"/>
    <hyperlink ref="B6" location="'Ссылки на публикации'!K12" tooltip="Предупреждение" display="Ссылки на публикации!K12"/>
    <hyperlink ref="B7" location="'Ссылки на публикации'!K14" tooltip="Предупреждение" display="Ссылки на публикации!K14"/>
    <hyperlink ref="B8" location="'Ссылки на публикации'!K17" tooltip="Предупреждение" display="Ссылки на публикации!K17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87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34</v>
      </c>
    </row>
    <row r="3" spans="1:2">
      <c r="A3" t="s">
        <v>35</v>
      </c>
      <c r="B3" t="s">
        <v>19</v>
      </c>
    </row>
    <row r="4" spans="1:2">
      <c r="A4" t="s">
        <v>18</v>
      </c>
      <c r="B4" t="s">
        <v>17</v>
      </c>
    </row>
    <row r="5" spans="1:2">
      <c r="A5" t="s">
        <v>183</v>
      </c>
      <c r="B5" t="s">
        <v>214</v>
      </c>
    </row>
    <row r="6" spans="1:2">
      <c r="A6" t="s">
        <v>442</v>
      </c>
      <c r="B6" t="s">
        <v>215</v>
      </c>
    </row>
    <row r="7" spans="1:2">
      <c r="A7" t="s">
        <v>443</v>
      </c>
      <c r="B7" t="s">
        <v>148</v>
      </c>
    </row>
    <row r="8" spans="1:2">
      <c r="A8" t="s">
        <v>444</v>
      </c>
      <c r="B8" t="s">
        <v>243</v>
      </c>
    </row>
    <row r="9" spans="1:2">
      <c r="A9" t="s">
        <v>445</v>
      </c>
      <c r="B9" t="s">
        <v>36</v>
      </c>
    </row>
    <row r="10" spans="1:2">
      <c r="A10" t="s">
        <v>446</v>
      </c>
      <c r="B10" t="s">
        <v>447</v>
      </c>
    </row>
    <row r="11" spans="1:2">
      <c r="A11" t="s">
        <v>153</v>
      </c>
      <c r="B11" t="s">
        <v>23</v>
      </c>
    </row>
    <row r="12" spans="1:2">
      <c r="A12" t="s">
        <v>12</v>
      </c>
      <c r="B12" t="s">
        <v>37</v>
      </c>
    </row>
    <row r="13" spans="1:2">
      <c r="A13" t="s">
        <v>20</v>
      </c>
      <c r="B13" t="s">
        <v>21</v>
      </c>
    </row>
    <row r="14" spans="1:2">
      <c r="A14"/>
      <c r="B14" t="s">
        <v>33</v>
      </c>
    </row>
    <row r="15" spans="1:2">
      <c r="A15"/>
      <c r="B15" t="s">
        <v>22</v>
      </c>
    </row>
    <row r="16" spans="1:2">
      <c r="A16"/>
      <c r="B16" t="s">
        <v>24</v>
      </c>
    </row>
    <row r="17" spans="1:2">
      <c r="A17"/>
      <c r="B17" t="s">
        <v>38</v>
      </c>
    </row>
    <row r="18" spans="1:2">
      <c r="A18"/>
      <c r="B18" t="s">
        <v>45</v>
      </c>
    </row>
    <row r="19" spans="1:2">
      <c r="A19"/>
      <c r="B19" t="s">
        <v>171</v>
      </c>
    </row>
    <row r="20" spans="1:2">
      <c r="A20"/>
      <c r="B20" t="s">
        <v>448</v>
      </c>
    </row>
    <row r="21" spans="1:2">
      <c r="A21"/>
      <c r="B21" t="s">
        <v>449</v>
      </c>
    </row>
    <row r="22" spans="1:2">
      <c r="A22"/>
      <c r="B22" t="s">
        <v>450</v>
      </c>
    </row>
    <row r="23" spans="1:2">
      <c r="A23"/>
      <c r="B23" t="s">
        <v>451</v>
      </c>
    </row>
    <row r="24" spans="1:2">
      <c r="A24"/>
      <c r="B24" t="s">
        <v>172</v>
      </c>
    </row>
    <row r="25" spans="1:2">
      <c r="A25"/>
      <c r="B25" t="s">
        <v>149</v>
      </c>
    </row>
    <row r="26" spans="1:2">
      <c r="A26"/>
      <c r="B26" t="s">
        <v>146</v>
      </c>
    </row>
    <row r="27" spans="1:2">
      <c r="A27"/>
      <c r="B27" t="s">
        <v>198</v>
      </c>
    </row>
    <row r="28" spans="1:2">
      <c r="A28"/>
      <c r="B28" t="s">
        <v>199</v>
      </c>
    </row>
    <row r="29" spans="1:2">
      <c r="A29"/>
      <c r="B29" t="s">
        <v>147</v>
      </c>
    </row>
    <row r="30" spans="1:2">
      <c r="A30"/>
      <c r="B30" t="s">
        <v>456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V85"/>
  <sheetViews>
    <sheetView showGridLines="0" zoomScaleNormal="100" workbookViewId="0"/>
  </sheetViews>
  <sheetFormatPr defaultRowHeight="11.25"/>
  <cols>
    <col min="1" max="1" width="32.5703125" style="7" bestFit="1" customWidth="1"/>
    <col min="2" max="2" width="32.5703125" style="7" customWidth="1"/>
    <col min="3" max="3" width="9" customWidth="1"/>
    <col min="4" max="4" width="9.140625" style="62"/>
    <col min="5" max="5" width="11.42578125" style="62" bestFit="1" customWidth="1"/>
    <col min="6" max="6" width="9.140625" style="5"/>
    <col min="7" max="7" width="11.140625" style="5" customWidth="1"/>
    <col min="8" max="8" width="31.42578125" style="5" bestFit="1" customWidth="1"/>
    <col min="9" max="11" width="35.28515625" style="5" customWidth="1"/>
    <col min="12" max="12" width="14.5703125" style="5" bestFit="1" customWidth="1"/>
    <col min="13" max="13" width="30" style="171" bestFit="1" customWidth="1"/>
    <col min="14" max="14" width="8.7109375" style="171" bestFit="1" customWidth="1"/>
    <col min="15" max="15" width="38.28515625" style="5" customWidth="1"/>
    <col min="16" max="16" width="33.42578125" style="5" bestFit="1" customWidth="1"/>
    <col min="17" max="17" width="45.42578125" style="5" customWidth="1"/>
    <col min="18" max="19" width="9.140625" style="5"/>
    <col min="20" max="20" width="25.5703125" style="5" customWidth="1"/>
    <col min="21" max="21" width="9.140625" style="5"/>
    <col min="22" max="22" width="25.7109375" style="5" customWidth="1"/>
    <col min="23" max="16384" width="9.140625" style="5"/>
  </cols>
  <sheetData>
    <row r="1" spans="1:22" s="60" customFormat="1" ht="38.25">
      <c r="A1" s="59" t="s">
        <v>27</v>
      </c>
      <c r="B1" s="59" t="s">
        <v>463</v>
      </c>
      <c r="C1" s="58"/>
      <c r="D1" s="59" t="s">
        <v>49</v>
      </c>
      <c r="E1" s="59" t="s">
        <v>46</v>
      </c>
      <c r="F1" s="59" t="s">
        <v>157</v>
      </c>
      <c r="G1" s="59" t="s">
        <v>209</v>
      </c>
      <c r="H1" s="59" t="s">
        <v>175</v>
      </c>
      <c r="I1" s="59" t="s">
        <v>259</v>
      </c>
      <c r="J1" s="59" t="s">
        <v>468</v>
      </c>
      <c r="K1" s="59" t="s">
        <v>458</v>
      </c>
      <c r="L1" s="59" t="s">
        <v>208</v>
      </c>
      <c r="M1" s="425" t="s">
        <v>327</v>
      </c>
      <c r="N1" s="425"/>
      <c r="O1" s="59" t="s">
        <v>359</v>
      </c>
      <c r="P1" s="59" t="s">
        <v>430</v>
      </c>
      <c r="Q1" s="426" t="s">
        <v>436</v>
      </c>
      <c r="R1" s="426"/>
      <c r="S1" s="83"/>
      <c r="T1" s="59" t="s">
        <v>517</v>
      </c>
      <c r="V1" s="59" t="s">
        <v>452</v>
      </c>
    </row>
    <row r="2" spans="1:22" ht="22.5">
      <c r="A2" s="6" t="s">
        <v>68</v>
      </c>
      <c r="B2" s="209" t="s">
        <v>464</v>
      </c>
      <c r="D2" s="61">
        <v>2013</v>
      </c>
      <c r="E2" s="61" t="s">
        <v>47</v>
      </c>
      <c r="F2" s="64" t="s">
        <v>158</v>
      </c>
      <c r="G2" s="64" t="s">
        <v>210</v>
      </c>
      <c r="H2" s="64" t="s">
        <v>173</v>
      </c>
      <c r="I2" s="64" t="s">
        <v>177</v>
      </c>
      <c r="J2" s="59" t="s">
        <v>464</v>
      </c>
      <c r="K2" s="64" t="s">
        <v>459</v>
      </c>
      <c r="L2" s="64" t="s">
        <v>60</v>
      </c>
      <c r="M2" s="64" t="s">
        <v>328</v>
      </c>
      <c r="N2" s="64" t="s">
        <v>362</v>
      </c>
      <c r="O2" s="64" t="s">
        <v>360</v>
      </c>
      <c r="P2" s="64" t="s">
        <v>418</v>
      </c>
      <c r="Q2" s="64" t="s">
        <v>432</v>
      </c>
      <c r="R2" s="64" t="b">
        <v>1</v>
      </c>
      <c r="S2" s="83"/>
      <c r="T2" s="64" t="s">
        <v>297</v>
      </c>
      <c r="V2" s="64" t="b">
        <v>1</v>
      </c>
    </row>
    <row r="3" spans="1:22" ht="33.75">
      <c r="A3" s="6" t="s">
        <v>69</v>
      </c>
      <c r="B3" s="6"/>
      <c r="D3" s="61">
        <v>2014</v>
      </c>
      <c r="E3" s="61" t="s">
        <v>48</v>
      </c>
      <c r="F3" s="64" t="s">
        <v>159</v>
      </c>
      <c r="G3" s="64" t="s">
        <v>211</v>
      </c>
      <c r="H3" s="64" t="s">
        <v>174</v>
      </c>
      <c r="I3" s="64" t="s">
        <v>178</v>
      </c>
      <c r="J3" s="64" t="s">
        <v>589</v>
      </c>
      <c r="K3" s="64" t="s">
        <v>460</v>
      </c>
      <c r="L3" s="64" t="s">
        <v>5</v>
      </c>
      <c r="M3" s="64" t="s">
        <v>329</v>
      </c>
      <c r="N3" s="64" t="s">
        <v>362</v>
      </c>
      <c r="O3" s="64" t="s">
        <v>361</v>
      </c>
      <c r="P3" s="64" t="s">
        <v>419</v>
      </c>
      <c r="Q3" s="64" t="s">
        <v>433</v>
      </c>
      <c r="R3" s="64" t="b">
        <v>1</v>
      </c>
      <c r="S3" s="83"/>
      <c r="T3" s="64" t="s">
        <v>362</v>
      </c>
    </row>
    <row r="4" spans="1:22" ht="56.25">
      <c r="A4" s="6" t="s">
        <v>70</v>
      </c>
      <c r="B4" s="6"/>
      <c r="D4" s="61">
        <v>2015</v>
      </c>
      <c r="F4" s="64" t="s">
        <v>160</v>
      </c>
      <c r="G4" s="64" t="s">
        <v>212</v>
      </c>
      <c r="I4" s="64" t="s">
        <v>179</v>
      </c>
      <c r="J4" s="64" t="s">
        <v>590</v>
      </c>
      <c r="K4" s="64" t="s">
        <v>461</v>
      </c>
      <c r="L4" s="64" t="s">
        <v>6</v>
      </c>
      <c r="M4" s="64" t="s">
        <v>330</v>
      </c>
      <c r="N4" s="64" t="s">
        <v>331</v>
      </c>
      <c r="O4" s="64" t="s">
        <v>358</v>
      </c>
      <c r="P4" s="64" t="s">
        <v>420</v>
      </c>
      <c r="Q4" s="64" t="s">
        <v>434</v>
      </c>
      <c r="R4" s="64" t="b">
        <v>1</v>
      </c>
      <c r="S4" s="83"/>
      <c r="T4" s="83"/>
    </row>
    <row r="5" spans="1:22" ht="33.75">
      <c r="A5" s="6" t="s">
        <v>71</v>
      </c>
      <c r="B5" s="6"/>
      <c r="D5" s="61">
        <v>2016</v>
      </c>
      <c r="E5" s="59" t="s">
        <v>289</v>
      </c>
      <c r="F5" s="64" t="s">
        <v>161</v>
      </c>
      <c r="G5" s="64" t="s">
        <v>213</v>
      </c>
      <c r="J5" s="64" t="s">
        <v>591</v>
      </c>
      <c r="L5" s="64" t="s">
        <v>7</v>
      </c>
      <c r="M5" s="64" t="s">
        <v>332</v>
      </c>
      <c r="N5" s="64" t="s">
        <v>333</v>
      </c>
      <c r="P5" s="64" t="s">
        <v>421</v>
      </c>
      <c r="Q5" s="64" t="s">
        <v>435</v>
      </c>
      <c r="R5" s="64" t="b">
        <v>1</v>
      </c>
      <c r="S5" s="83"/>
      <c r="T5" s="83"/>
    </row>
    <row r="6" spans="1:22" ht="38.25">
      <c r="A6" s="6" t="s">
        <v>72</v>
      </c>
      <c r="B6" s="6"/>
      <c r="D6" s="61">
        <v>2017</v>
      </c>
      <c r="E6" s="64" t="s">
        <v>290</v>
      </c>
      <c r="F6" s="64" t="s">
        <v>162</v>
      </c>
      <c r="G6" s="83"/>
      <c r="I6" s="59" t="s">
        <v>260</v>
      </c>
      <c r="L6" s="64" t="s">
        <v>28</v>
      </c>
      <c r="M6" s="64" t="s">
        <v>334</v>
      </c>
      <c r="N6" s="64" t="s">
        <v>333</v>
      </c>
      <c r="P6" s="64" t="s">
        <v>422</v>
      </c>
      <c r="Q6" s="64" t="s">
        <v>358</v>
      </c>
      <c r="R6" s="64" t="b">
        <v>1</v>
      </c>
      <c r="S6" s="83"/>
      <c r="T6" s="83"/>
    </row>
    <row r="7" spans="1:22" ht="22.5">
      <c r="A7" s="6" t="s">
        <v>73</v>
      </c>
      <c r="B7" s="6"/>
      <c r="E7" s="64" t="s">
        <v>291</v>
      </c>
      <c r="F7" s="64" t="s">
        <v>163</v>
      </c>
      <c r="G7" s="83"/>
      <c r="I7" s="64" t="s">
        <v>255</v>
      </c>
      <c r="J7" s="59" t="s">
        <v>465</v>
      </c>
      <c r="L7" s="64" t="s">
        <v>29</v>
      </c>
      <c r="M7" s="64" t="s">
        <v>335</v>
      </c>
      <c r="N7" s="64" t="s">
        <v>333</v>
      </c>
      <c r="P7" s="64" t="s">
        <v>423</v>
      </c>
    </row>
    <row r="8" spans="1:22" ht="33.75">
      <c r="A8" s="6" t="s">
        <v>74</v>
      </c>
      <c r="B8" s="6"/>
      <c r="F8" s="64" t="s">
        <v>164</v>
      </c>
      <c r="G8" s="83"/>
      <c r="I8" s="64" t="s">
        <v>256</v>
      </c>
      <c r="J8" s="64" t="s">
        <v>589</v>
      </c>
      <c r="L8" s="64" t="s">
        <v>154</v>
      </c>
      <c r="M8" s="64" t="s">
        <v>336</v>
      </c>
      <c r="N8" s="64" t="s">
        <v>333</v>
      </c>
      <c r="P8" s="64" t="s">
        <v>424</v>
      </c>
    </row>
    <row r="9" spans="1:22" ht="22.5">
      <c r="A9" s="6" t="s">
        <v>75</v>
      </c>
      <c r="B9" s="6"/>
      <c r="F9" s="64" t="s">
        <v>165</v>
      </c>
      <c r="G9" s="83"/>
      <c r="J9" s="64" t="s">
        <v>590</v>
      </c>
      <c r="L9" s="64" t="s">
        <v>155</v>
      </c>
      <c r="M9" s="64" t="s">
        <v>337</v>
      </c>
      <c r="N9" s="64" t="s">
        <v>333</v>
      </c>
      <c r="P9" s="64" t="s">
        <v>425</v>
      </c>
    </row>
    <row r="10" spans="1:22" ht="38.25">
      <c r="A10" s="6" t="s">
        <v>76</v>
      </c>
      <c r="B10" s="6"/>
      <c r="F10" s="64" t="s">
        <v>166</v>
      </c>
      <c r="G10" s="83"/>
      <c r="I10" s="59" t="s">
        <v>261</v>
      </c>
      <c r="J10" s="64" t="s">
        <v>591</v>
      </c>
      <c r="L10" s="64" t="s">
        <v>184</v>
      </c>
      <c r="M10" s="64" t="s">
        <v>338</v>
      </c>
      <c r="N10" s="64" t="s">
        <v>333</v>
      </c>
      <c r="P10" s="64" t="s">
        <v>426</v>
      </c>
    </row>
    <row r="11" spans="1:22" ht="22.5">
      <c r="A11" s="6" t="s">
        <v>77</v>
      </c>
      <c r="B11" s="6"/>
      <c r="F11" s="64" t="s">
        <v>167</v>
      </c>
      <c r="G11" s="83"/>
      <c r="I11" s="64" t="s">
        <v>257</v>
      </c>
      <c r="L11" s="64" t="s">
        <v>185</v>
      </c>
      <c r="M11" s="64" t="s">
        <v>339</v>
      </c>
      <c r="N11" s="64" t="s">
        <v>333</v>
      </c>
      <c r="P11" s="64" t="s">
        <v>427</v>
      </c>
    </row>
    <row r="12" spans="1:22" ht="12.75">
      <c r="A12" s="6" t="s">
        <v>25</v>
      </c>
      <c r="B12" s="6"/>
      <c r="F12" s="64" t="s">
        <v>168</v>
      </c>
      <c r="G12" s="83"/>
      <c r="J12" s="59" t="s">
        <v>466</v>
      </c>
      <c r="L12" s="64" t="s">
        <v>186</v>
      </c>
      <c r="M12" s="64" t="s">
        <v>340</v>
      </c>
      <c r="N12" s="64" t="s">
        <v>333</v>
      </c>
      <c r="P12" s="64" t="s">
        <v>428</v>
      </c>
    </row>
    <row r="13" spans="1:22" ht="33.75">
      <c r="A13" s="6" t="s">
        <v>78</v>
      </c>
      <c r="B13" s="6"/>
      <c r="F13" s="64" t="s">
        <v>169</v>
      </c>
      <c r="G13" s="83"/>
      <c r="J13" s="64" t="s">
        <v>589</v>
      </c>
      <c r="L13" s="64" t="s">
        <v>187</v>
      </c>
      <c r="M13" s="64" t="s">
        <v>341</v>
      </c>
      <c r="N13" s="64" t="s">
        <v>342</v>
      </c>
      <c r="P13" s="64" t="s">
        <v>429</v>
      </c>
    </row>
    <row r="14" spans="1:22">
      <c r="A14" s="6" t="s">
        <v>26</v>
      </c>
      <c r="B14" s="6"/>
      <c r="J14" s="64" t="s">
        <v>590</v>
      </c>
      <c r="L14" s="64" t="s">
        <v>188</v>
      </c>
      <c r="M14" s="64" t="s">
        <v>343</v>
      </c>
      <c r="N14" s="64" t="s">
        <v>342</v>
      </c>
    </row>
    <row r="15" spans="1:22" ht="33.75">
      <c r="A15" s="6" t="s">
        <v>79</v>
      </c>
      <c r="B15" s="6"/>
      <c r="J15" s="64" t="s">
        <v>591</v>
      </c>
      <c r="L15" s="64" t="s">
        <v>189</v>
      </c>
      <c r="M15" s="64" t="s">
        <v>344</v>
      </c>
      <c r="N15" s="64" t="s">
        <v>342</v>
      </c>
    </row>
    <row r="16" spans="1:22">
      <c r="A16" s="6" t="s">
        <v>80</v>
      </c>
      <c r="B16" s="6"/>
      <c r="L16" s="64" t="s">
        <v>190</v>
      </c>
      <c r="M16" s="64" t="s">
        <v>345</v>
      </c>
      <c r="N16" s="64" t="s">
        <v>342</v>
      </c>
    </row>
    <row r="17" spans="1:14">
      <c r="A17" s="6" t="s">
        <v>81</v>
      </c>
      <c r="B17" s="6"/>
      <c r="L17" s="64" t="s">
        <v>191</v>
      </c>
      <c r="M17" s="64" t="s">
        <v>346</v>
      </c>
      <c r="N17" s="64" t="s">
        <v>333</v>
      </c>
    </row>
    <row r="18" spans="1:14">
      <c r="A18" s="6" t="s">
        <v>82</v>
      </c>
      <c r="B18" s="6"/>
      <c r="L18" s="64" t="s">
        <v>192</v>
      </c>
      <c r="M18" s="64" t="s">
        <v>347</v>
      </c>
      <c r="N18" s="64" t="s">
        <v>333</v>
      </c>
    </row>
    <row r="19" spans="1:14">
      <c r="A19" s="6" t="s">
        <v>83</v>
      </c>
      <c r="B19" s="6"/>
      <c r="L19" s="64" t="s">
        <v>193</v>
      </c>
      <c r="M19" s="64" t="s">
        <v>348</v>
      </c>
      <c r="N19" s="64" t="s">
        <v>333</v>
      </c>
    </row>
    <row r="20" spans="1:14">
      <c r="A20" s="6" t="s">
        <v>84</v>
      </c>
      <c r="B20" s="6"/>
      <c r="L20" s="64" t="s">
        <v>194</v>
      </c>
      <c r="M20" s="64" t="s">
        <v>349</v>
      </c>
      <c r="N20" s="64" t="s">
        <v>342</v>
      </c>
    </row>
    <row r="21" spans="1:14">
      <c r="A21" s="6" t="s">
        <v>85</v>
      </c>
      <c r="B21" s="6"/>
      <c r="L21" s="64" t="s">
        <v>195</v>
      </c>
      <c r="M21" s="64" t="s">
        <v>350</v>
      </c>
      <c r="N21" s="64" t="s">
        <v>333</v>
      </c>
    </row>
    <row r="22" spans="1:14">
      <c r="A22" s="6" t="s">
        <v>86</v>
      </c>
      <c r="B22" s="6"/>
      <c r="M22" s="64" t="s">
        <v>351</v>
      </c>
      <c r="N22" s="64" t="s">
        <v>333</v>
      </c>
    </row>
    <row r="23" spans="1:14">
      <c r="A23" s="6" t="s">
        <v>87</v>
      </c>
      <c r="B23" s="6"/>
      <c r="M23" s="64" t="s">
        <v>352</v>
      </c>
      <c r="N23" s="64" t="s">
        <v>362</v>
      </c>
    </row>
    <row r="24" spans="1:14">
      <c r="A24" s="6" t="s">
        <v>88</v>
      </c>
      <c r="B24" s="6"/>
      <c r="M24" s="64" t="s">
        <v>353</v>
      </c>
      <c r="N24" s="64" t="s">
        <v>297</v>
      </c>
    </row>
    <row r="25" spans="1:14">
      <c r="A25" s="6" t="s">
        <v>89</v>
      </c>
      <c r="B25" s="6"/>
      <c r="M25" s="64" t="s">
        <v>354</v>
      </c>
      <c r="N25" s="64" t="s">
        <v>297</v>
      </c>
    </row>
    <row r="26" spans="1:14">
      <c r="A26" s="6" t="s">
        <v>90</v>
      </c>
      <c r="B26" s="6"/>
      <c r="M26" s="64" t="s">
        <v>355</v>
      </c>
      <c r="N26" s="64" t="s">
        <v>297</v>
      </c>
    </row>
    <row r="27" spans="1:14">
      <c r="A27" s="6" t="s">
        <v>91</v>
      </c>
      <c r="B27" s="6"/>
      <c r="M27" s="64" t="s">
        <v>356</v>
      </c>
      <c r="N27" s="64" t="s">
        <v>297</v>
      </c>
    </row>
    <row r="28" spans="1:14">
      <c r="A28" s="6" t="s">
        <v>92</v>
      </c>
      <c r="B28" s="6"/>
      <c r="M28" s="64" t="s">
        <v>357</v>
      </c>
      <c r="N28" s="64" t="s">
        <v>363</v>
      </c>
    </row>
    <row r="29" spans="1:14">
      <c r="A29" s="6" t="s">
        <v>93</v>
      </c>
      <c r="B29" s="6"/>
      <c r="M29" s="64" t="s">
        <v>358</v>
      </c>
      <c r="N29" s="64"/>
    </row>
    <row r="30" spans="1:14">
      <c r="A30" s="6" t="s">
        <v>94</v>
      </c>
      <c r="B30" s="6"/>
      <c r="M30" s="8"/>
      <c r="N30" s="8"/>
    </row>
    <row r="31" spans="1:14">
      <c r="A31" s="6" t="s">
        <v>95</v>
      </c>
      <c r="B31" s="6"/>
    </row>
    <row r="32" spans="1:14">
      <c r="A32" s="6" t="s">
        <v>96</v>
      </c>
      <c r="B32" s="6"/>
    </row>
    <row r="33" spans="1:2">
      <c r="A33" s="6" t="s">
        <v>97</v>
      </c>
      <c r="B33" s="6"/>
    </row>
    <row r="34" spans="1:2">
      <c r="A34" s="6" t="s">
        <v>98</v>
      </c>
      <c r="B34" s="6"/>
    </row>
    <row r="35" spans="1:2">
      <c r="A35" s="6" t="s">
        <v>62</v>
      </c>
      <c r="B35" s="6"/>
    </row>
    <row r="36" spans="1:2">
      <c r="A36" s="6" t="s">
        <v>63</v>
      </c>
      <c r="B36" s="6"/>
    </row>
    <row r="37" spans="1:2">
      <c r="A37" s="6" t="s">
        <v>64</v>
      </c>
      <c r="B37" s="6"/>
    </row>
    <row r="38" spans="1:2">
      <c r="A38" s="6" t="s">
        <v>65</v>
      </c>
      <c r="B38" s="6"/>
    </row>
    <row r="39" spans="1:2">
      <c r="A39" s="6" t="s">
        <v>66</v>
      </c>
      <c r="B39" s="6"/>
    </row>
    <row r="40" spans="1:2">
      <c r="A40" s="6" t="s">
        <v>67</v>
      </c>
      <c r="B40" s="209"/>
    </row>
    <row r="41" spans="1:2">
      <c r="A41" s="6" t="s">
        <v>99</v>
      </c>
      <c r="B41" s="6"/>
    </row>
    <row r="42" spans="1:2">
      <c r="A42" s="6" t="s">
        <v>100</v>
      </c>
      <c r="B42" s="6"/>
    </row>
    <row r="43" spans="1:2">
      <c r="A43" s="6" t="s">
        <v>101</v>
      </c>
      <c r="B43" s="6"/>
    </row>
    <row r="44" spans="1:2">
      <c r="A44" s="6" t="s">
        <v>102</v>
      </c>
      <c r="B44" s="6"/>
    </row>
    <row r="45" spans="1:2">
      <c r="A45" s="6" t="s">
        <v>103</v>
      </c>
      <c r="B45" s="6"/>
    </row>
    <row r="46" spans="1:2">
      <c r="A46" s="6" t="s">
        <v>124</v>
      </c>
      <c r="B46" s="6"/>
    </row>
    <row r="47" spans="1:2">
      <c r="A47" s="6" t="s">
        <v>125</v>
      </c>
      <c r="B47" s="6"/>
    </row>
    <row r="48" spans="1:2">
      <c r="A48" s="6" t="s">
        <v>126</v>
      </c>
      <c r="B48" s="6"/>
    </row>
    <row r="49" spans="1:2">
      <c r="A49" s="6" t="s">
        <v>104</v>
      </c>
      <c r="B49" s="6"/>
    </row>
    <row r="50" spans="1:2">
      <c r="A50" s="6" t="s">
        <v>105</v>
      </c>
      <c r="B50" s="6"/>
    </row>
    <row r="51" spans="1:2">
      <c r="A51" s="6" t="s">
        <v>106</v>
      </c>
      <c r="B51" s="6"/>
    </row>
    <row r="52" spans="1:2">
      <c r="A52" s="6" t="s">
        <v>107</v>
      </c>
      <c r="B52" s="6"/>
    </row>
    <row r="53" spans="1:2">
      <c r="A53" s="6" t="s">
        <v>108</v>
      </c>
      <c r="B53" s="6"/>
    </row>
    <row r="54" spans="1:2">
      <c r="A54" s="6" t="s">
        <v>109</v>
      </c>
      <c r="B54" s="6"/>
    </row>
    <row r="55" spans="1:2">
      <c r="A55" s="6" t="s">
        <v>110</v>
      </c>
      <c r="B55" s="6"/>
    </row>
    <row r="56" spans="1:2">
      <c r="A56" s="6" t="s">
        <v>111</v>
      </c>
      <c r="B56" s="6"/>
    </row>
    <row r="57" spans="1:2">
      <c r="A57" s="6" t="s">
        <v>112</v>
      </c>
      <c r="B57" s="6"/>
    </row>
    <row r="58" spans="1:2">
      <c r="A58" s="6" t="s">
        <v>113</v>
      </c>
      <c r="B58" s="6"/>
    </row>
    <row r="59" spans="1:2">
      <c r="A59" s="6" t="s">
        <v>114</v>
      </c>
      <c r="B59" s="6"/>
    </row>
    <row r="60" spans="1:2">
      <c r="A60" s="6" t="s">
        <v>57</v>
      </c>
      <c r="B60" s="6"/>
    </row>
    <row r="61" spans="1:2">
      <c r="A61" s="6" t="s">
        <v>115</v>
      </c>
      <c r="B61" s="6"/>
    </row>
    <row r="62" spans="1:2">
      <c r="A62" s="6" t="s">
        <v>116</v>
      </c>
      <c r="B62" s="6"/>
    </row>
    <row r="63" spans="1:2">
      <c r="A63" s="6" t="s">
        <v>117</v>
      </c>
      <c r="B63" s="6"/>
    </row>
    <row r="64" spans="1:2">
      <c r="A64" s="6" t="s">
        <v>118</v>
      </c>
      <c r="B64" s="6"/>
    </row>
    <row r="65" spans="1:2">
      <c r="A65" s="6" t="s">
        <v>119</v>
      </c>
      <c r="B65" s="6"/>
    </row>
    <row r="66" spans="1:2">
      <c r="A66" s="6" t="s">
        <v>120</v>
      </c>
      <c r="B66" s="6"/>
    </row>
    <row r="67" spans="1:2">
      <c r="A67" s="6" t="s">
        <v>121</v>
      </c>
      <c r="B67" s="6"/>
    </row>
    <row r="68" spans="1:2">
      <c r="A68" s="6" t="s">
        <v>122</v>
      </c>
      <c r="B68" s="6"/>
    </row>
    <row r="69" spans="1:2">
      <c r="A69" s="6" t="s">
        <v>123</v>
      </c>
      <c r="B69" s="6"/>
    </row>
    <row r="70" spans="1:2">
      <c r="A70" s="6" t="s">
        <v>127</v>
      </c>
      <c r="B70" s="6"/>
    </row>
    <row r="71" spans="1:2">
      <c r="A71" s="6" t="s">
        <v>128</v>
      </c>
      <c r="B71" s="6"/>
    </row>
    <row r="72" spans="1:2">
      <c r="A72" s="6" t="s">
        <v>129</v>
      </c>
      <c r="B72" s="6"/>
    </row>
    <row r="73" spans="1:2">
      <c r="A73" s="6" t="s">
        <v>130</v>
      </c>
      <c r="B73" s="6"/>
    </row>
    <row r="74" spans="1:2">
      <c r="A74" s="6" t="s">
        <v>131</v>
      </c>
      <c r="B74" s="6"/>
    </row>
    <row r="75" spans="1:2">
      <c r="A75" s="6" t="s">
        <v>132</v>
      </c>
      <c r="B75" s="6"/>
    </row>
    <row r="76" spans="1:2">
      <c r="A76" s="6" t="s">
        <v>133</v>
      </c>
      <c r="B76" s="6"/>
    </row>
    <row r="77" spans="1:2">
      <c r="A77" s="6" t="s">
        <v>61</v>
      </c>
      <c r="B77" s="209"/>
    </row>
    <row r="78" spans="1:2">
      <c r="A78" s="6" t="s">
        <v>134</v>
      </c>
      <c r="B78" s="6"/>
    </row>
    <row r="79" spans="1:2">
      <c r="A79" s="6" t="s">
        <v>135</v>
      </c>
      <c r="B79" s="209"/>
    </row>
    <row r="80" spans="1:2">
      <c r="A80" s="6" t="s">
        <v>136</v>
      </c>
      <c r="B80" s="6"/>
    </row>
    <row r="81" spans="1:2">
      <c r="A81" s="6" t="s">
        <v>0</v>
      </c>
      <c r="B81" s="6"/>
    </row>
    <row r="82" spans="1:2">
      <c r="A82" s="6" t="s">
        <v>1</v>
      </c>
      <c r="B82" s="6"/>
    </row>
    <row r="83" spans="1:2">
      <c r="A83" s="6" t="s">
        <v>2</v>
      </c>
      <c r="B83" s="6"/>
    </row>
    <row r="84" spans="1:2">
      <c r="A84" s="6" t="s">
        <v>3</v>
      </c>
      <c r="B84" s="6"/>
    </row>
    <row r="85" spans="1:2">
      <c r="A85" s="6" t="s">
        <v>4</v>
      </c>
      <c r="B85" s="6"/>
    </row>
  </sheetData>
  <sheetProtection formatColumns="0" formatRows="0"/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Q57"/>
  <sheetViews>
    <sheetView showGridLines="0" zoomScaleNormal="100" workbookViewId="0">
      <selection activeCell="A24" sqref="A24:IV25"/>
    </sheetView>
  </sheetViews>
  <sheetFormatPr defaultRowHeight="11.25"/>
  <cols>
    <col min="1" max="1" width="16.5703125" bestFit="1" customWidth="1"/>
    <col min="2" max="3" width="10" bestFit="1" customWidth="1"/>
    <col min="5" max="5" width="105.42578125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2" s="45" customFormat="1">
      <c r="A2" s="45" t="s">
        <v>145</v>
      </c>
      <c r="B2" s="45" t="s">
        <v>196</v>
      </c>
    </row>
    <row r="3" spans="1:12">
      <c r="D3" s="146"/>
      <c r="E3" s="146"/>
      <c r="F3" s="146"/>
      <c r="G3" s="146"/>
      <c r="H3" s="146"/>
    </row>
    <row r="4" spans="1:12" s="46" customFormat="1" ht="15" customHeight="1">
      <c r="C4" s="69"/>
      <c r="D4" s="404"/>
      <c r="E4" s="427"/>
      <c r="F4" s="233">
        <v>1</v>
      </c>
      <c r="G4" s="147"/>
      <c r="H4" s="285"/>
      <c r="I4" s="77"/>
    </row>
    <row r="5" spans="1:12" s="46" customFormat="1" ht="15" customHeight="1">
      <c r="C5" s="69"/>
      <c r="D5" s="404"/>
      <c r="E5" s="427"/>
      <c r="F5" s="286"/>
      <c r="G5" s="247" t="s">
        <v>197</v>
      </c>
      <c r="H5" s="287"/>
    </row>
    <row r="6" spans="1:12">
      <c r="C6" s="57"/>
      <c r="D6" s="148"/>
      <c r="E6" s="148"/>
      <c r="F6" s="148"/>
      <c r="G6" s="148"/>
      <c r="H6" s="148"/>
    </row>
    <row r="8" spans="1:12" s="45" customFormat="1">
      <c r="A8" s="45" t="s">
        <v>142</v>
      </c>
    </row>
    <row r="10" spans="1:12" s="14" customFormat="1" ht="15" customHeight="1">
      <c r="C10" s="72"/>
      <c r="D10" s="210"/>
      <c r="E10" s="211"/>
    </row>
    <row r="13" spans="1:12" s="45" customFormat="1">
      <c r="A13" s="45" t="s">
        <v>156</v>
      </c>
    </row>
    <row r="14" spans="1:12" s="68" customFormat="1"/>
    <row r="16" spans="1:12" ht="15" customHeight="1">
      <c r="A16" s="415" t="s">
        <v>7</v>
      </c>
      <c r="B16" s="66"/>
      <c r="C16" s="70"/>
      <c r="D16" s="288" t="str">
        <f>A16</f>
        <v>4</v>
      </c>
      <c r="E16" s="436"/>
      <c r="F16" s="436"/>
      <c r="G16" s="436"/>
      <c r="H16" s="436"/>
      <c r="I16" s="436"/>
      <c r="J16" s="436"/>
      <c r="K16" s="437"/>
      <c r="L16" s="57"/>
    </row>
    <row r="17" spans="1:13" ht="15" customHeight="1">
      <c r="A17" s="415"/>
      <c r="B17" s="66"/>
      <c r="C17" s="70"/>
      <c r="D17" s="289" t="str">
        <f>A16&amp;".1"</f>
        <v>4.1</v>
      </c>
      <c r="E17" s="290" t="s">
        <v>205</v>
      </c>
      <c r="F17" s="291"/>
      <c r="G17" s="292"/>
      <c r="H17" s="293" t="s">
        <v>271</v>
      </c>
      <c r="I17" s="293" t="s">
        <v>271</v>
      </c>
      <c r="J17" s="293" t="s">
        <v>271</v>
      </c>
      <c r="K17" s="294"/>
      <c r="L17" s="156"/>
    </row>
    <row r="18" spans="1:13" ht="15" customHeight="1">
      <c r="A18" s="416"/>
      <c r="B18" s="66"/>
      <c r="C18" s="70"/>
      <c r="D18" s="295" t="str">
        <f>A16&amp;".2"</f>
        <v>4.2</v>
      </c>
      <c r="E18" s="296" t="s">
        <v>272</v>
      </c>
      <c r="F18" s="297"/>
      <c r="G18" s="298" t="s">
        <v>469</v>
      </c>
      <c r="H18" s="299"/>
      <c r="I18" s="299"/>
      <c r="J18" s="299"/>
      <c r="K18" s="300" t="s">
        <v>271</v>
      </c>
      <c r="L18" s="156"/>
    </row>
    <row r="22" spans="1:13" s="45" customFormat="1">
      <c r="A22" s="45" t="s">
        <v>273</v>
      </c>
    </row>
    <row r="23" spans="1:13">
      <c r="G23" s="145"/>
      <c r="H23" s="145"/>
    </row>
    <row r="24" spans="1:13" ht="28.5" customHeight="1">
      <c r="A24" s="415" t="s">
        <v>6</v>
      </c>
      <c r="B24" s="66"/>
      <c r="C24" s="130"/>
      <c r="D24" s="288" t="str">
        <f>A24</f>
        <v>3</v>
      </c>
      <c r="E24" s="417" t="s">
        <v>550</v>
      </c>
      <c r="F24" s="418"/>
      <c r="G24" s="418"/>
      <c r="H24" s="418"/>
      <c r="I24" s="418"/>
      <c r="J24" s="418"/>
      <c r="K24" s="419"/>
      <c r="L24" s="156"/>
      <c r="M24" s="57"/>
    </row>
    <row r="25" spans="1:13" ht="15" customHeight="1">
      <c r="A25" s="416"/>
      <c r="B25" s="66"/>
      <c r="C25" s="70"/>
      <c r="D25" s="295" t="str">
        <f>A24&amp;".1"</f>
        <v>3.1</v>
      </c>
      <c r="E25" s="301" t="s">
        <v>205</v>
      </c>
      <c r="F25" s="297"/>
      <c r="G25" s="298"/>
      <c r="H25" s="302" t="s">
        <v>271</v>
      </c>
      <c r="I25" s="302" t="s">
        <v>271</v>
      </c>
      <c r="J25" s="302" t="s">
        <v>271</v>
      </c>
      <c r="K25" s="303"/>
      <c r="L25" s="156"/>
      <c r="M25" s="57"/>
    </row>
    <row r="28" spans="1:13" s="45" customFormat="1">
      <c r="A28" s="45" t="s">
        <v>241</v>
      </c>
    </row>
    <row r="30" spans="1:13" s="46" customFormat="1" ht="15" customHeight="1">
      <c r="A30" s="150"/>
      <c r="B30" s="132"/>
      <c r="C30" s="129"/>
      <c r="D30" s="304"/>
      <c r="E30" s="166"/>
      <c r="F30" s="162" t="s">
        <v>293</v>
      </c>
      <c r="G30" s="207"/>
      <c r="H30" s="165"/>
    </row>
    <row r="32" spans="1:13" s="45" customFormat="1">
      <c r="A32" s="45" t="s">
        <v>242</v>
      </c>
    </row>
    <row r="34" spans="1:17" s="46" customFormat="1" ht="15" customHeight="1">
      <c r="A34" s="150"/>
      <c r="B34" s="132"/>
      <c r="C34" s="129"/>
      <c r="D34" s="304"/>
      <c r="E34" s="113"/>
      <c r="F34" s="162" t="s">
        <v>411</v>
      </c>
      <c r="G34" s="207"/>
      <c r="H34" s="165"/>
    </row>
    <row r="36" spans="1:17" s="45" customFormat="1">
      <c r="A36" s="45" t="s">
        <v>454</v>
      </c>
    </row>
    <row r="38" spans="1:17" s="46" customFormat="1" ht="15" customHeight="1">
      <c r="A38" s="204"/>
      <c r="B38" s="132"/>
      <c r="C38" s="129"/>
      <c r="D38" s="304"/>
      <c r="E38" s="214"/>
      <c r="F38" s="162" t="s">
        <v>293</v>
      </c>
      <c r="G38" s="207"/>
      <c r="H38" s="165"/>
    </row>
    <row r="41" spans="1:17" s="45" customFormat="1">
      <c r="A41" s="45" t="s">
        <v>365</v>
      </c>
      <c r="B41" s="45" t="s">
        <v>366</v>
      </c>
      <c r="C41" s="45" t="s">
        <v>367</v>
      </c>
    </row>
    <row r="43" spans="1:17" s="46" customFormat="1" ht="15" customHeight="1">
      <c r="A43" s="167"/>
      <c r="B43" s="132"/>
      <c r="C43" s="129"/>
      <c r="D43" s="428" t="s">
        <v>60</v>
      </c>
      <c r="E43" s="431"/>
      <c r="F43" s="305"/>
      <c r="G43" s="306"/>
      <c r="H43" s="307" t="s">
        <v>322</v>
      </c>
      <c r="I43" s="308"/>
      <c r="J43" s="305"/>
      <c r="K43" s="309"/>
      <c r="L43" s="310"/>
      <c r="M43" s="311"/>
      <c r="N43" s="312"/>
      <c r="O43" s="313">
        <f>SUM(O44:O46)</f>
        <v>0</v>
      </c>
      <c r="P43" s="314">
        <f>nerr(O43/List02_costs_OPS)*100</f>
        <v>0</v>
      </c>
      <c r="Q43" s="177"/>
    </row>
    <row r="44" spans="1:17" s="46" customFormat="1" ht="15" customHeight="1">
      <c r="A44" s="167"/>
      <c r="B44" s="132"/>
      <c r="C44" s="129"/>
      <c r="D44" s="429"/>
      <c r="E44" s="432"/>
      <c r="F44" s="315"/>
      <c r="G44" s="434" t="s">
        <v>60</v>
      </c>
      <c r="H44" s="435"/>
      <c r="I44" s="438"/>
      <c r="J44" s="315"/>
      <c r="K44" s="316" t="s">
        <v>60</v>
      </c>
      <c r="L44" s="317"/>
      <c r="M44" s="318"/>
      <c r="N44" s="319"/>
      <c r="O44" s="318"/>
      <c r="P44" s="300" t="s">
        <v>271</v>
      </c>
      <c r="Q44" s="177"/>
    </row>
    <row r="45" spans="1:17" s="46" customFormat="1" ht="15" customHeight="1">
      <c r="A45" s="167"/>
      <c r="B45" s="132"/>
      <c r="C45" s="129"/>
      <c r="D45" s="429"/>
      <c r="E45" s="432"/>
      <c r="F45" s="315"/>
      <c r="G45" s="434"/>
      <c r="H45" s="435"/>
      <c r="I45" s="438"/>
      <c r="J45" s="315"/>
      <c r="K45" s="286"/>
      <c r="L45" s="247" t="s">
        <v>364</v>
      </c>
      <c r="M45" s="247"/>
      <c r="N45" s="247"/>
      <c r="O45" s="247"/>
      <c r="P45" s="287"/>
      <c r="Q45" s="177"/>
    </row>
    <row r="46" spans="1:17" s="46" customFormat="1" ht="15" customHeight="1">
      <c r="A46" s="167"/>
      <c r="B46" s="132"/>
      <c r="C46" s="129"/>
      <c r="D46" s="430"/>
      <c r="E46" s="433"/>
      <c r="F46" s="320"/>
      <c r="G46" s="321"/>
      <c r="H46" s="322" t="s">
        <v>323</v>
      </c>
      <c r="I46" s="322"/>
      <c r="J46" s="322"/>
      <c r="K46" s="322"/>
      <c r="L46" s="322"/>
      <c r="M46" s="322"/>
      <c r="N46" s="322"/>
      <c r="O46" s="322"/>
      <c r="P46" s="323"/>
      <c r="Q46" s="177"/>
    </row>
    <row r="49" spans="1:7" s="45" customFormat="1">
      <c r="A49" s="45" t="s">
        <v>441</v>
      </c>
    </row>
    <row r="51" spans="1:7" s="46" customFormat="1" ht="15" customHeight="1">
      <c r="A51" s="202"/>
      <c r="B51" s="132"/>
      <c r="D51" s="304"/>
      <c r="E51" s="112"/>
      <c r="F51" s="324"/>
      <c r="G51" s="178"/>
    </row>
    <row r="54" spans="1:7" s="45" customFormat="1">
      <c r="A54" s="45" t="s">
        <v>532</v>
      </c>
    </row>
    <row r="56" spans="1:7" s="46" customFormat="1" ht="15" customHeight="1">
      <c r="A56" s="413" t="s">
        <v>486</v>
      </c>
      <c r="B56" s="132"/>
      <c r="D56" s="223" t="str">
        <f>A56&amp;".1"</f>
        <v>2.1.1</v>
      </c>
      <c r="E56" s="224" t="s">
        <v>533</v>
      </c>
      <c r="F56" s="227"/>
      <c r="G56" s="225" t="s">
        <v>531</v>
      </c>
    </row>
    <row r="57" spans="1:7" s="46" customFormat="1" ht="15" customHeight="1">
      <c r="A57" s="413"/>
      <c r="B57" s="132"/>
      <c r="D57" s="223" t="str">
        <f>A56&amp;".2"</f>
        <v>2.1.2</v>
      </c>
      <c r="E57" s="224" t="s">
        <v>534</v>
      </c>
      <c r="F57" s="227"/>
      <c r="G57" s="178"/>
    </row>
  </sheetData>
  <sheetProtection formatColumns="0" formatRows="0"/>
  <dataConsolidate/>
  <mergeCells count="12">
    <mergeCell ref="A24:A25"/>
    <mergeCell ref="E24:K24"/>
    <mergeCell ref="E16:K16"/>
    <mergeCell ref="A16:A18"/>
    <mergeCell ref="A56:A57"/>
    <mergeCell ref="I44:I45"/>
    <mergeCell ref="E4:E5"/>
    <mergeCell ref="D4:D5"/>
    <mergeCell ref="D43:D46"/>
    <mergeCell ref="E43:E46"/>
    <mergeCell ref="G44:G45"/>
    <mergeCell ref="H44:H45"/>
  </mergeCells>
  <phoneticPr fontId="8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E34 E38 F51 I44 N43:N44 L44 H18:I18 F17:F18 E16 E30 F25 E10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E51 G17:G18 G25"/>
    <dataValidation type="decimal" allowBlank="1" showErrorMessage="1" errorTitle="Ошибка" error="Допускается ввод только неотрицательных чисел!" sqref="M43:M44 O44 G38 G30 H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H44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43:E46">
      <formula1>900</formula1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  <dataValidation type="whole" allowBlank="1" showErrorMessage="1" errorTitle="Ошибка" error="Допускается ввод только неотрицательных целых чисел!" sqref="F56">
      <formula1>0</formula1>
      <formula2>9.99999999999999E+23</formula2>
    </dataValidation>
    <dataValidation type="whole" allowBlank="1" showErrorMessage="1" errorTitle="Ошибка" error="Допускается ввод от 0 до 24!" sqref="F57">
      <formula1>0</formula1>
      <formula2>24</formula2>
    </dataValidation>
    <dataValidation type="decimal" allowBlank="1" showErrorMessage="1" errorTitle="Ошибка" error="Допускается ввод от 0 до 100%!" sqref="G34">
      <formula1>0</formula1>
      <formula2>100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RowHeight="11.25"/>
  <cols>
    <col min="1" max="1" width="3.7109375" style="57" customWidth="1"/>
    <col min="2" max="2" width="90.7109375" style="57" customWidth="1"/>
    <col min="3" max="16384" width="9.140625" style="57"/>
  </cols>
  <sheetData>
    <row r="1" spans="2:4">
      <c r="B1" s="75" t="s">
        <v>18</v>
      </c>
    </row>
    <row r="2" spans="2:4" ht="90">
      <c r="B2" s="79" t="s">
        <v>250</v>
      </c>
    </row>
    <row r="3" spans="2:4" ht="60.75" customHeight="1">
      <c r="B3" s="79" t="s">
        <v>474</v>
      </c>
    </row>
    <row r="4" spans="2:4" ht="33.75">
      <c r="B4" s="79" t="s">
        <v>251</v>
      </c>
    </row>
    <row r="5" spans="2:4">
      <c r="B5" s="79" t="s">
        <v>207</v>
      </c>
    </row>
    <row r="6" spans="2:4" ht="22.5">
      <c r="B6" s="79" t="s">
        <v>467</v>
      </c>
    </row>
    <row r="7" spans="2:4">
      <c r="B7" s="75" t="s">
        <v>153</v>
      </c>
    </row>
    <row r="8" spans="2:4" ht="25.5" customHeight="1">
      <c r="B8" s="79" t="s">
        <v>170</v>
      </c>
    </row>
    <row r="9" spans="2:4" ht="67.5">
      <c r="B9" s="79" t="s">
        <v>462</v>
      </c>
    </row>
    <row r="10" spans="2:4" ht="22.5">
      <c r="B10" s="79" t="s">
        <v>220</v>
      </c>
    </row>
    <row r="11" spans="2:4">
      <c r="B11" s="75" t="s">
        <v>183</v>
      </c>
    </row>
    <row r="12" spans="2:4" ht="22.5">
      <c r="B12" s="79" t="s">
        <v>502</v>
      </c>
    </row>
    <row r="13" spans="2:4" ht="22.5">
      <c r="B13" s="79" t="s">
        <v>503</v>
      </c>
    </row>
    <row r="14" spans="2:4">
      <c r="B14" s="79" t="s">
        <v>252</v>
      </c>
      <c r="D14" s="140"/>
    </row>
    <row r="15" spans="2:4" ht="33.75">
      <c r="B15" s="79" t="s">
        <v>504</v>
      </c>
    </row>
    <row r="16" spans="2:4">
      <c r="B16" s="75" t="s">
        <v>370</v>
      </c>
    </row>
    <row r="17" spans="2:2" ht="56.25">
      <c r="B17" s="79" t="s">
        <v>455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10" customWidth="1"/>
  </cols>
  <sheetData>
    <row r="1" spans="1:27" ht="10.5" customHeight="1">
      <c r="AA1" s="110" t="s">
        <v>231</v>
      </c>
    </row>
    <row r="2" spans="1:27" ht="16.5" customHeight="1">
      <c r="B2" s="377" t="str">
        <f>"Код шаблона: " &amp; GetCode()</f>
        <v>Код шаблона: JKH.OPEN.INFO.BALANCE.VO</v>
      </c>
      <c r="C2" s="377"/>
      <c r="D2" s="377"/>
      <c r="E2" s="377"/>
      <c r="F2" s="377"/>
      <c r="G2" s="377"/>
      <c r="V2" s="57"/>
    </row>
    <row r="3" spans="1:27" ht="18" customHeight="1">
      <c r="B3" s="378" t="str">
        <f>"Версия " &amp; GetVersion()</f>
        <v>Версия 6.0.3</v>
      </c>
      <c r="C3" s="378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V3" s="57"/>
      <c r="W3" s="57"/>
      <c r="X3" s="57"/>
      <c r="Y3" s="57"/>
    </row>
    <row r="4" spans="1:27" ht="6" customHeight="1"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</row>
    <row r="5" spans="1:27" ht="32.25" customHeight="1">
      <c r="B5" s="379" t="s">
        <v>553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1"/>
    </row>
    <row r="6" spans="1:27" ht="9.75" customHeight="1">
      <c r="A6" s="57"/>
      <c r="B6" s="109"/>
      <c r="C6" s="108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0"/>
    </row>
    <row r="7" spans="1:27" ht="15" customHeight="1">
      <c r="A7" s="57"/>
      <c r="B7" s="109"/>
      <c r="C7" s="108"/>
      <c r="D7" s="91"/>
      <c r="E7" s="382" t="s">
        <v>237</v>
      </c>
      <c r="F7" s="382"/>
      <c r="G7" s="382"/>
      <c r="H7" s="382"/>
      <c r="I7" s="382"/>
      <c r="J7" s="382"/>
      <c r="K7" s="382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90"/>
    </row>
    <row r="8" spans="1:27" ht="15" customHeight="1">
      <c r="A8" s="57"/>
      <c r="B8" s="109"/>
      <c r="C8" s="108"/>
      <c r="D8" s="91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90"/>
    </row>
    <row r="9" spans="1:27" ht="15" customHeight="1">
      <c r="A9" s="57"/>
      <c r="B9" s="109"/>
      <c r="C9" s="108"/>
      <c r="D9" s="91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382"/>
      <c r="P9" s="382"/>
      <c r="Q9" s="382"/>
      <c r="R9" s="382"/>
      <c r="S9" s="382"/>
      <c r="T9" s="382"/>
      <c r="U9" s="382"/>
      <c r="V9" s="382"/>
      <c r="W9" s="382"/>
      <c r="X9" s="382"/>
      <c r="Y9" s="90"/>
    </row>
    <row r="10" spans="1:27" ht="10.5" customHeight="1">
      <c r="A10" s="57"/>
      <c r="B10" s="109"/>
      <c r="C10" s="108"/>
      <c r="D10" s="91"/>
      <c r="E10" s="382"/>
      <c r="F10" s="382"/>
      <c r="G10" s="382"/>
      <c r="H10" s="382"/>
      <c r="I10" s="382"/>
      <c r="J10" s="382"/>
      <c r="K10" s="382"/>
      <c r="L10" s="382"/>
      <c r="M10" s="382"/>
      <c r="N10" s="382"/>
      <c r="O10" s="382"/>
      <c r="P10" s="382"/>
      <c r="Q10" s="382"/>
      <c r="R10" s="382"/>
      <c r="S10" s="382"/>
      <c r="T10" s="382"/>
      <c r="U10" s="382"/>
      <c r="V10" s="382"/>
      <c r="W10" s="382"/>
      <c r="X10" s="382"/>
      <c r="Y10" s="90"/>
    </row>
    <row r="11" spans="1:27" ht="27" customHeight="1">
      <c r="A11" s="57"/>
      <c r="B11" s="109"/>
      <c r="C11" s="108"/>
      <c r="D11" s="91"/>
      <c r="E11" s="382"/>
      <c r="F11" s="382"/>
      <c r="G11" s="382"/>
      <c r="H11" s="382"/>
      <c r="I11" s="382"/>
      <c r="J11" s="382"/>
      <c r="K11" s="382"/>
      <c r="L11" s="382"/>
      <c r="M11" s="382"/>
      <c r="N11" s="382"/>
      <c r="O11" s="382"/>
      <c r="P11" s="382"/>
      <c r="Q11" s="382"/>
      <c r="R11" s="382"/>
      <c r="S11" s="382"/>
      <c r="T11" s="382"/>
      <c r="U11" s="382"/>
      <c r="V11" s="382"/>
      <c r="W11" s="382"/>
      <c r="X11" s="382"/>
      <c r="Y11" s="90"/>
    </row>
    <row r="12" spans="1:27" ht="12" customHeight="1">
      <c r="A12" s="57"/>
      <c r="B12" s="109"/>
      <c r="C12" s="108"/>
      <c r="D12" s="91"/>
      <c r="E12" s="382"/>
      <c r="F12" s="382"/>
      <c r="G12" s="382"/>
      <c r="H12" s="382"/>
      <c r="I12" s="382"/>
      <c r="J12" s="382"/>
      <c r="K12" s="382"/>
      <c r="L12" s="382"/>
      <c r="M12" s="382"/>
      <c r="N12" s="382"/>
      <c r="O12" s="382"/>
      <c r="P12" s="382"/>
      <c r="Q12" s="382"/>
      <c r="R12" s="382"/>
      <c r="S12" s="382"/>
      <c r="T12" s="382"/>
      <c r="U12" s="382"/>
      <c r="V12" s="382"/>
      <c r="W12" s="382"/>
      <c r="X12" s="382"/>
      <c r="Y12" s="90"/>
    </row>
    <row r="13" spans="1:27" ht="38.25" customHeight="1">
      <c r="A13" s="57"/>
      <c r="B13" s="109"/>
      <c r="C13" s="108"/>
      <c r="D13" s="91"/>
      <c r="E13" s="382"/>
      <c r="F13" s="382"/>
      <c r="G13" s="382"/>
      <c r="H13" s="382"/>
      <c r="I13" s="382"/>
      <c r="J13" s="382"/>
      <c r="K13" s="382"/>
      <c r="L13" s="382"/>
      <c r="M13" s="382"/>
      <c r="N13" s="382"/>
      <c r="O13" s="382"/>
      <c r="P13" s="382"/>
      <c r="Q13" s="382"/>
      <c r="R13" s="382"/>
      <c r="S13" s="382"/>
      <c r="T13" s="382"/>
      <c r="U13" s="382"/>
      <c r="V13" s="382"/>
      <c r="W13" s="382"/>
      <c r="X13" s="382"/>
      <c r="Y13" s="104"/>
    </row>
    <row r="14" spans="1:27" ht="15" customHeight="1">
      <c r="A14" s="57"/>
      <c r="B14" s="109"/>
      <c r="C14" s="108"/>
      <c r="D14" s="91"/>
      <c r="E14" s="382"/>
      <c r="F14" s="382"/>
      <c r="G14" s="382"/>
      <c r="H14" s="382"/>
      <c r="I14" s="382"/>
      <c r="J14" s="382"/>
      <c r="K14" s="382"/>
      <c r="L14" s="382"/>
      <c r="M14" s="382"/>
      <c r="N14" s="382"/>
      <c r="O14" s="382"/>
      <c r="P14" s="382"/>
      <c r="Q14" s="382"/>
      <c r="R14" s="382"/>
      <c r="S14" s="382"/>
      <c r="T14" s="382"/>
      <c r="U14" s="382"/>
      <c r="V14" s="382"/>
      <c r="W14" s="382"/>
      <c r="X14" s="382"/>
      <c r="Y14" s="90"/>
    </row>
    <row r="15" spans="1:27" ht="15">
      <c r="A15" s="57"/>
      <c r="B15" s="109"/>
      <c r="C15" s="108"/>
      <c r="D15" s="91"/>
      <c r="E15" s="382"/>
      <c r="F15" s="382"/>
      <c r="G15" s="382"/>
      <c r="H15" s="382"/>
      <c r="I15" s="382"/>
      <c r="J15" s="382"/>
      <c r="K15" s="382"/>
      <c r="L15" s="382"/>
      <c r="M15" s="382"/>
      <c r="N15" s="382"/>
      <c r="O15" s="382"/>
      <c r="P15" s="382"/>
      <c r="Q15" s="382"/>
      <c r="R15" s="382"/>
      <c r="S15" s="382"/>
      <c r="T15" s="382"/>
      <c r="U15" s="382"/>
      <c r="V15" s="382"/>
      <c r="W15" s="382"/>
      <c r="X15" s="382"/>
      <c r="Y15" s="90"/>
    </row>
    <row r="16" spans="1:27" ht="15">
      <c r="A16" s="57"/>
      <c r="B16" s="109"/>
      <c r="C16" s="108"/>
      <c r="D16" s="91"/>
      <c r="E16" s="382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90"/>
    </row>
    <row r="17" spans="1:25" ht="15" customHeight="1">
      <c r="A17" s="57"/>
      <c r="B17" s="109"/>
      <c r="C17" s="108"/>
      <c r="D17" s="91"/>
      <c r="E17" s="382"/>
      <c r="F17" s="382"/>
      <c r="G17" s="382"/>
      <c r="H17" s="382"/>
      <c r="I17" s="382"/>
      <c r="J17" s="382"/>
      <c r="K17" s="382"/>
      <c r="L17" s="382"/>
      <c r="M17" s="382"/>
      <c r="N17" s="382"/>
      <c r="O17" s="382"/>
      <c r="P17" s="382"/>
      <c r="Q17" s="382"/>
      <c r="R17" s="382"/>
      <c r="S17" s="382"/>
      <c r="T17" s="382"/>
      <c r="U17" s="382"/>
      <c r="V17" s="382"/>
      <c r="W17" s="382"/>
      <c r="X17" s="382"/>
      <c r="Y17" s="90"/>
    </row>
    <row r="18" spans="1:25" ht="15">
      <c r="A18" s="57"/>
      <c r="B18" s="109"/>
      <c r="C18" s="108"/>
      <c r="D18" s="91"/>
      <c r="E18" s="382"/>
      <c r="F18" s="382"/>
      <c r="G18" s="382"/>
      <c r="H18" s="382"/>
      <c r="I18" s="382"/>
      <c r="J18" s="382"/>
      <c r="K18" s="382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2"/>
      <c r="X18" s="382"/>
      <c r="Y18" s="90"/>
    </row>
    <row r="19" spans="1:25" ht="59.25" customHeight="1">
      <c r="A19" s="57"/>
      <c r="B19" s="109"/>
      <c r="C19" s="108"/>
      <c r="D19" s="97"/>
      <c r="E19" s="382"/>
      <c r="F19" s="382"/>
      <c r="G19" s="382"/>
      <c r="H19" s="382"/>
      <c r="I19" s="382"/>
      <c r="J19" s="382"/>
      <c r="K19" s="382"/>
      <c r="L19" s="382"/>
      <c r="M19" s="382"/>
      <c r="N19" s="382"/>
      <c r="O19" s="382"/>
      <c r="P19" s="382"/>
      <c r="Q19" s="382"/>
      <c r="R19" s="382"/>
      <c r="S19" s="382"/>
      <c r="T19" s="382"/>
      <c r="U19" s="382"/>
      <c r="V19" s="382"/>
      <c r="W19" s="382"/>
      <c r="X19" s="382"/>
      <c r="Y19" s="90"/>
    </row>
    <row r="20" spans="1:25" ht="15" hidden="1">
      <c r="A20" s="57"/>
      <c r="B20" s="109"/>
      <c r="C20" s="108"/>
      <c r="D20" s="97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0"/>
    </row>
    <row r="21" spans="1:25" ht="14.25" hidden="1" customHeight="1">
      <c r="A21" s="57"/>
      <c r="B21" s="109"/>
      <c r="C21" s="108"/>
      <c r="D21" s="92"/>
      <c r="E21" s="103" t="s">
        <v>229</v>
      </c>
      <c r="F21" s="375" t="s">
        <v>254</v>
      </c>
      <c r="G21" s="376"/>
      <c r="H21" s="376"/>
      <c r="I21" s="376"/>
      <c r="J21" s="376"/>
      <c r="K21" s="376"/>
      <c r="L21" s="376"/>
      <c r="M21" s="376"/>
      <c r="N21" s="91"/>
      <c r="O21" s="102" t="s">
        <v>229</v>
      </c>
      <c r="P21" s="367" t="s">
        <v>230</v>
      </c>
      <c r="Q21" s="368"/>
      <c r="R21" s="368"/>
      <c r="S21" s="368"/>
      <c r="T21" s="368"/>
      <c r="U21" s="368"/>
      <c r="V21" s="368"/>
      <c r="W21" s="368"/>
      <c r="X21" s="368"/>
      <c r="Y21" s="90"/>
    </row>
    <row r="22" spans="1:25" ht="14.25" hidden="1" customHeight="1">
      <c r="A22" s="57"/>
      <c r="B22" s="109"/>
      <c r="C22" s="108"/>
      <c r="D22" s="92"/>
      <c r="E22" s="141" t="s">
        <v>229</v>
      </c>
      <c r="F22" s="375" t="s">
        <v>232</v>
      </c>
      <c r="G22" s="376"/>
      <c r="H22" s="376"/>
      <c r="I22" s="376"/>
      <c r="J22" s="376"/>
      <c r="K22" s="376"/>
      <c r="L22" s="376"/>
      <c r="M22" s="376"/>
      <c r="N22" s="91"/>
      <c r="O22" s="105" t="s">
        <v>229</v>
      </c>
      <c r="P22" s="367" t="s">
        <v>235</v>
      </c>
      <c r="Q22" s="368"/>
      <c r="R22" s="368"/>
      <c r="S22" s="368"/>
      <c r="T22" s="368"/>
      <c r="U22" s="368"/>
      <c r="V22" s="368"/>
      <c r="W22" s="368"/>
      <c r="X22" s="368"/>
      <c r="Y22" s="90"/>
    </row>
    <row r="23" spans="1:25" ht="27" hidden="1" customHeight="1">
      <c r="A23" s="57"/>
      <c r="B23" s="109"/>
      <c r="C23" s="108"/>
      <c r="D23" s="92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383" t="s">
        <v>234</v>
      </c>
      <c r="Q23" s="383"/>
      <c r="R23" s="383"/>
      <c r="S23" s="383"/>
      <c r="T23" s="383"/>
      <c r="U23" s="383"/>
      <c r="V23" s="383"/>
      <c r="W23" s="383"/>
      <c r="X23" s="91"/>
      <c r="Y23" s="90"/>
    </row>
    <row r="24" spans="1:25" ht="10.5" hidden="1" customHeight="1">
      <c r="A24" s="57"/>
      <c r="B24" s="109"/>
      <c r="C24" s="108"/>
      <c r="D24" s="92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0"/>
    </row>
    <row r="25" spans="1:25" ht="27" hidden="1" customHeight="1">
      <c r="A25" s="57"/>
      <c r="B25" s="109"/>
      <c r="C25" s="108"/>
      <c r="D25" s="92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0"/>
    </row>
    <row r="26" spans="1:25" ht="12" hidden="1" customHeight="1">
      <c r="A26" s="57"/>
      <c r="B26" s="109"/>
      <c r="C26" s="108"/>
      <c r="D26" s="92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0"/>
    </row>
    <row r="27" spans="1:25" ht="38.25" hidden="1" customHeight="1">
      <c r="A27" s="57"/>
      <c r="B27" s="109"/>
      <c r="C27" s="108"/>
      <c r="D27" s="92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0"/>
    </row>
    <row r="28" spans="1:25" ht="15" hidden="1">
      <c r="A28" s="57"/>
      <c r="B28" s="109"/>
      <c r="C28" s="108"/>
      <c r="D28" s="92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0"/>
    </row>
    <row r="29" spans="1:25" ht="15" hidden="1">
      <c r="A29" s="57"/>
      <c r="B29" s="109"/>
      <c r="C29" s="108"/>
      <c r="D29" s="92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0"/>
    </row>
    <row r="30" spans="1:25" ht="15" hidden="1">
      <c r="A30" s="57"/>
      <c r="B30" s="109"/>
      <c r="C30" s="108"/>
      <c r="D30" s="92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0"/>
    </row>
    <row r="31" spans="1:25" ht="15" hidden="1">
      <c r="A31" s="57"/>
      <c r="B31" s="109"/>
      <c r="C31" s="108"/>
      <c r="D31" s="92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0"/>
    </row>
    <row r="32" spans="1:25" ht="15" hidden="1">
      <c r="A32" s="57"/>
      <c r="B32" s="109"/>
      <c r="C32" s="108"/>
      <c r="D32" s="92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0"/>
    </row>
    <row r="33" spans="1:25" ht="18.75" hidden="1" customHeight="1">
      <c r="A33" s="57"/>
      <c r="B33" s="109"/>
      <c r="C33" s="108"/>
      <c r="D33" s="97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0"/>
    </row>
    <row r="34" spans="1:25" ht="15" hidden="1">
      <c r="A34" s="57"/>
      <c r="B34" s="109"/>
      <c r="C34" s="108"/>
      <c r="D34" s="97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0"/>
    </row>
    <row r="35" spans="1:25" ht="24" hidden="1" customHeight="1">
      <c r="A35" s="57"/>
      <c r="B35" s="109"/>
      <c r="C35" s="108"/>
      <c r="D35" s="92"/>
      <c r="E35" s="369" t="s">
        <v>228</v>
      </c>
      <c r="F35" s="369"/>
      <c r="G35" s="369"/>
      <c r="H35" s="369"/>
      <c r="I35" s="369"/>
      <c r="J35" s="369"/>
      <c r="K35" s="369"/>
      <c r="L35" s="369"/>
      <c r="M35" s="369"/>
      <c r="N35" s="369"/>
      <c r="O35" s="369"/>
      <c r="P35" s="369"/>
      <c r="Q35" s="369"/>
      <c r="R35" s="369"/>
      <c r="S35" s="369"/>
      <c r="T35" s="369"/>
      <c r="U35" s="369"/>
      <c r="V35" s="369"/>
      <c r="W35" s="369"/>
      <c r="X35" s="369"/>
      <c r="Y35" s="90"/>
    </row>
    <row r="36" spans="1:25" ht="38.25" hidden="1" customHeight="1">
      <c r="A36" s="57"/>
      <c r="B36" s="109"/>
      <c r="C36" s="108"/>
      <c r="D36" s="92"/>
      <c r="E36" s="369"/>
      <c r="F36" s="369"/>
      <c r="G36" s="369"/>
      <c r="H36" s="369"/>
      <c r="I36" s="369"/>
      <c r="J36" s="369"/>
      <c r="K36" s="369"/>
      <c r="L36" s="369"/>
      <c r="M36" s="369"/>
      <c r="N36" s="369"/>
      <c r="O36" s="369"/>
      <c r="P36" s="369"/>
      <c r="Q36" s="369"/>
      <c r="R36" s="369"/>
      <c r="S36" s="369"/>
      <c r="T36" s="369"/>
      <c r="U36" s="369"/>
      <c r="V36" s="369"/>
      <c r="W36" s="369"/>
      <c r="X36" s="369"/>
      <c r="Y36" s="90"/>
    </row>
    <row r="37" spans="1:25" ht="9.75" hidden="1" customHeight="1">
      <c r="A37" s="57"/>
      <c r="B37" s="109"/>
      <c r="C37" s="108"/>
      <c r="D37" s="92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  <c r="Q37" s="369"/>
      <c r="R37" s="369"/>
      <c r="S37" s="369"/>
      <c r="T37" s="369"/>
      <c r="U37" s="369"/>
      <c r="V37" s="369"/>
      <c r="W37" s="369"/>
      <c r="X37" s="369"/>
      <c r="Y37" s="90"/>
    </row>
    <row r="38" spans="1:25" ht="51" hidden="1" customHeight="1">
      <c r="A38" s="57"/>
      <c r="B38" s="109"/>
      <c r="C38" s="108"/>
      <c r="D38" s="92"/>
      <c r="E38" s="369"/>
      <c r="F38" s="369"/>
      <c r="G38" s="369"/>
      <c r="H38" s="369"/>
      <c r="I38" s="369"/>
      <c r="J38" s="369"/>
      <c r="K38" s="369"/>
      <c r="L38" s="369"/>
      <c r="M38" s="369"/>
      <c r="N38" s="369"/>
      <c r="O38" s="369"/>
      <c r="P38" s="369"/>
      <c r="Q38" s="369"/>
      <c r="R38" s="369"/>
      <c r="S38" s="369"/>
      <c r="T38" s="369"/>
      <c r="U38" s="369"/>
      <c r="V38" s="369"/>
      <c r="W38" s="369"/>
      <c r="X38" s="369"/>
      <c r="Y38" s="90"/>
    </row>
    <row r="39" spans="1:25" ht="15" hidden="1" customHeight="1">
      <c r="A39" s="57"/>
      <c r="B39" s="109"/>
      <c r="C39" s="108"/>
      <c r="D39" s="92"/>
      <c r="E39" s="369"/>
      <c r="F39" s="369"/>
      <c r="G39" s="369"/>
      <c r="H39" s="369"/>
      <c r="I39" s="369"/>
      <c r="J39" s="369"/>
      <c r="K39" s="369"/>
      <c r="L39" s="369"/>
      <c r="M39" s="369"/>
      <c r="N39" s="369"/>
      <c r="O39" s="369"/>
      <c r="P39" s="369"/>
      <c r="Q39" s="369"/>
      <c r="R39" s="369"/>
      <c r="S39" s="369"/>
      <c r="T39" s="369"/>
      <c r="U39" s="369"/>
      <c r="V39" s="369"/>
      <c r="W39" s="369"/>
      <c r="X39" s="369"/>
      <c r="Y39" s="90"/>
    </row>
    <row r="40" spans="1:25" ht="12" hidden="1" customHeight="1">
      <c r="A40" s="57"/>
      <c r="B40" s="109"/>
      <c r="C40" s="108"/>
      <c r="D40" s="92"/>
      <c r="E40" s="385" t="s">
        <v>50</v>
      </c>
      <c r="F40" s="385"/>
      <c r="G40" s="385"/>
      <c r="H40" s="385"/>
      <c r="I40" s="385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90"/>
    </row>
    <row r="41" spans="1:25" ht="38.25" hidden="1" customHeight="1">
      <c r="A41" s="57"/>
      <c r="B41" s="109"/>
      <c r="C41" s="108"/>
      <c r="D41" s="92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69"/>
      <c r="P41" s="369"/>
      <c r="Q41" s="369"/>
      <c r="R41" s="369"/>
      <c r="S41" s="369"/>
      <c r="T41" s="369"/>
      <c r="U41" s="369"/>
      <c r="V41" s="369"/>
      <c r="W41" s="369"/>
      <c r="X41" s="369"/>
      <c r="Y41" s="90"/>
    </row>
    <row r="42" spans="1:25" ht="15" hidden="1">
      <c r="A42" s="57"/>
      <c r="B42" s="109"/>
      <c r="C42" s="108"/>
      <c r="D42" s="92"/>
      <c r="E42" s="369"/>
      <c r="F42" s="369"/>
      <c r="G42" s="369"/>
      <c r="H42" s="369"/>
      <c r="I42" s="369"/>
      <c r="J42" s="369"/>
      <c r="K42" s="369"/>
      <c r="L42" s="369"/>
      <c r="M42" s="369"/>
      <c r="N42" s="369"/>
      <c r="O42" s="369"/>
      <c r="P42" s="369"/>
      <c r="Q42" s="369"/>
      <c r="R42" s="369"/>
      <c r="S42" s="369"/>
      <c r="T42" s="369"/>
      <c r="U42" s="369"/>
      <c r="V42" s="369"/>
      <c r="W42" s="369"/>
      <c r="X42" s="369"/>
      <c r="Y42" s="90"/>
    </row>
    <row r="43" spans="1:25" ht="15" hidden="1">
      <c r="A43" s="57"/>
      <c r="B43" s="109"/>
      <c r="C43" s="108"/>
      <c r="D43" s="92"/>
      <c r="E43" s="369"/>
      <c r="F43" s="369"/>
      <c r="G43" s="369"/>
      <c r="H43" s="369"/>
      <c r="I43" s="369"/>
      <c r="J43" s="369"/>
      <c r="K43" s="369"/>
      <c r="L43" s="369"/>
      <c r="M43" s="369"/>
      <c r="N43" s="369"/>
      <c r="O43" s="369"/>
      <c r="P43" s="369"/>
      <c r="Q43" s="369"/>
      <c r="R43" s="369"/>
      <c r="S43" s="369"/>
      <c r="T43" s="369"/>
      <c r="U43" s="369"/>
      <c r="V43" s="369"/>
      <c r="W43" s="369"/>
      <c r="X43" s="369"/>
      <c r="Y43" s="90"/>
    </row>
    <row r="44" spans="1:25" ht="33.75" hidden="1" customHeight="1">
      <c r="A44" s="57"/>
      <c r="B44" s="109"/>
      <c r="C44" s="108"/>
      <c r="D44" s="97"/>
      <c r="E44" s="369"/>
      <c r="F44" s="369"/>
      <c r="G44" s="369"/>
      <c r="H44" s="369"/>
      <c r="I44" s="369"/>
      <c r="J44" s="369"/>
      <c r="K44" s="369"/>
      <c r="L44" s="369"/>
      <c r="M44" s="369"/>
      <c r="N44" s="369"/>
      <c r="O44" s="369"/>
      <c r="P44" s="369"/>
      <c r="Q44" s="369"/>
      <c r="R44" s="369"/>
      <c r="S44" s="369"/>
      <c r="T44" s="369"/>
      <c r="U44" s="369"/>
      <c r="V44" s="369"/>
      <c r="W44" s="369"/>
      <c r="X44" s="369"/>
      <c r="Y44" s="90"/>
    </row>
    <row r="45" spans="1:25" ht="15" hidden="1">
      <c r="A45" s="57"/>
      <c r="B45" s="109"/>
      <c r="C45" s="108"/>
      <c r="D45" s="97"/>
      <c r="E45" s="369"/>
      <c r="F45" s="369"/>
      <c r="G45" s="369"/>
      <c r="H45" s="369"/>
      <c r="I45" s="369"/>
      <c r="J45" s="369"/>
      <c r="K45" s="369"/>
      <c r="L45" s="369"/>
      <c r="M45" s="369"/>
      <c r="N45" s="369"/>
      <c r="O45" s="369"/>
      <c r="P45" s="369"/>
      <c r="Q45" s="369"/>
      <c r="R45" s="369"/>
      <c r="S45" s="369"/>
      <c r="T45" s="369"/>
      <c r="U45" s="369"/>
      <c r="V45" s="369"/>
      <c r="W45" s="369"/>
      <c r="X45" s="369"/>
      <c r="Y45" s="90"/>
    </row>
    <row r="46" spans="1:25" ht="24" hidden="1" customHeight="1">
      <c r="A46" s="57"/>
      <c r="B46" s="109"/>
      <c r="C46" s="108"/>
      <c r="D46" s="92"/>
      <c r="E46" s="372" t="s">
        <v>227</v>
      </c>
      <c r="F46" s="372"/>
      <c r="G46" s="372"/>
      <c r="H46" s="372"/>
      <c r="I46" s="372"/>
      <c r="J46" s="372"/>
      <c r="K46" s="372"/>
      <c r="L46" s="372"/>
      <c r="M46" s="372"/>
      <c r="N46" s="372"/>
      <c r="O46" s="372"/>
      <c r="P46" s="372"/>
      <c r="Q46" s="372"/>
      <c r="R46" s="372"/>
      <c r="S46" s="372"/>
      <c r="T46" s="372"/>
      <c r="U46" s="372"/>
      <c r="V46" s="372"/>
      <c r="W46" s="372"/>
      <c r="X46" s="372"/>
      <c r="Y46" s="90"/>
    </row>
    <row r="47" spans="1:25" ht="37.5" hidden="1" customHeight="1">
      <c r="A47" s="57"/>
      <c r="B47" s="109"/>
      <c r="C47" s="108"/>
      <c r="D47" s="92"/>
      <c r="E47" s="372"/>
      <c r="F47" s="372"/>
      <c r="G47" s="372"/>
      <c r="H47" s="372"/>
      <c r="I47" s="372"/>
      <c r="J47" s="372"/>
      <c r="K47" s="372"/>
      <c r="L47" s="372"/>
      <c r="M47" s="372"/>
      <c r="N47" s="372"/>
      <c r="O47" s="372"/>
      <c r="P47" s="372"/>
      <c r="Q47" s="372"/>
      <c r="R47" s="372"/>
      <c r="S47" s="372"/>
      <c r="T47" s="372"/>
      <c r="U47" s="372"/>
      <c r="V47" s="372"/>
      <c r="W47" s="372"/>
      <c r="X47" s="372"/>
      <c r="Y47" s="90"/>
    </row>
    <row r="48" spans="1:25" ht="24" hidden="1" customHeight="1">
      <c r="A48" s="57"/>
      <c r="B48" s="109"/>
      <c r="C48" s="108"/>
      <c r="D48" s="92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2"/>
      <c r="U48" s="372"/>
      <c r="V48" s="372"/>
      <c r="W48" s="372"/>
      <c r="X48" s="372"/>
      <c r="Y48" s="90"/>
    </row>
    <row r="49" spans="1:25" ht="51" hidden="1" customHeight="1">
      <c r="A49" s="57"/>
      <c r="B49" s="109"/>
      <c r="C49" s="108"/>
      <c r="D49" s="92"/>
      <c r="E49" s="372"/>
      <c r="F49" s="372"/>
      <c r="G49" s="372"/>
      <c r="H49" s="372"/>
      <c r="I49" s="372"/>
      <c r="J49" s="372"/>
      <c r="K49" s="372"/>
      <c r="L49" s="372"/>
      <c r="M49" s="372"/>
      <c r="N49" s="372"/>
      <c r="O49" s="372"/>
      <c r="P49" s="372"/>
      <c r="Q49" s="372"/>
      <c r="R49" s="372"/>
      <c r="S49" s="372"/>
      <c r="T49" s="372"/>
      <c r="U49" s="372"/>
      <c r="V49" s="372"/>
      <c r="W49" s="372"/>
      <c r="X49" s="372"/>
      <c r="Y49" s="90"/>
    </row>
    <row r="50" spans="1:25" ht="15" hidden="1">
      <c r="A50" s="57"/>
      <c r="B50" s="109"/>
      <c r="C50" s="108"/>
      <c r="D50" s="92"/>
      <c r="E50" s="372"/>
      <c r="F50" s="372"/>
      <c r="G50" s="372"/>
      <c r="H50" s="372"/>
      <c r="I50" s="372"/>
      <c r="J50" s="372"/>
      <c r="K50" s="37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90"/>
    </row>
    <row r="51" spans="1:25" ht="15" hidden="1">
      <c r="A51" s="57"/>
      <c r="B51" s="109"/>
      <c r="C51" s="108"/>
      <c r="D51" s="92"/>
      <c r="E51" s="372"/>
      <c r="F51" s="372"/>
      <c r="G51" s="372"/>
      <c r="H51" s="372"/>
      <c r="I51" s="372"/>
      <c r="J51" s="372"/>
      <c r="K51" s="372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2"/>
      <c r="X51" s="372"/>
      <c r="Y51" s="90"/>
    </row>
    <row r="52" spans="1:25" ht="15" hidden="1">
      <c r="A52" s="57"/>
      <c r="B52" s="109"/>
      <c r="C52" s="108"/>
      <c r="D52" s="9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90"/>
    </row>
    <row r="53" spans="1:25" ht="15" hidden="1">
      <c r="A53" s="57"/>
      <c r="B53" s="109"/>
      <c r="C53" s="108"/>
      <c r="D53" s="92"/>
      <c r="E53" s="372"/>
      <c r="F53" s="372"/>
      <c r="G53" s="372"/>
      <c r="H53" s="372"/>
      <c r="I53" s="372"/>
      <c r="J53" s="372"/>
      <c r="K53" s="372"/>
      <c r="L53" s="372"/>
      <c r="M53" s="372"/>
      <c r="N53" s="372"/>
      <c r="O53" s="372"/>
      <c r="P53" s="372"/>
      <c r="Q53" s="372"/>
      <c r="R53" s="372"/>
      <c r="S53" s="372"/>
      <c r="T53" s="372"/>
      <c r="U53" s="372"/>
      <c r="V53" s="372"/>
      <c r="W53" s="372"/>
      <c r="X53" s="372"/>
      <c r="Y53" s="90"/>
    </row>
    <row r="54" spans="1:25" ht="15" hidden="1">
      <c r="A54" s="57"/>
      <c r="B54" s="109"/>
      <c r="C54" s="108"/>
      <c r="D54" s="92"/>
      <c r="E54" s="372"/>
      <c r="F54" s="372"/>
      <c r="G54" s="372"/>
      <c r="H54" s="372"/>
      <c r="I54" s="372"/>
      <c r="J54" s="372"/>
      <c r="K54" s="372"/>
      <c r="L54" s="372"/>
      <c r="M54" s="372"/>
      <c r="N54" s="372"/>
      <c r="O54" s="372"/>
      <c r="P54" s="372"/>
      <c r="Q54" s="372"/>
      <c r="R54" s="372"/>
      <c r="S54" s="372"/>
      <c r="T54" s="372"/>
      <c r="U54" s="372"/>
      <c r="V54" s="372"/>
      <c r="W54" s="372"/>
      <c r="X54" s="372"/>
      <c r="Y54" s="90"/>
    </row>
    <row r="55" spans="1:25" ht="15" hidden="1">
      <c r="A55" s="57"/>
      <c r="B55" s="109"/>
      <c r="C55" s="108"/>
      <c r="D55" s="92"/>
      <c r="E55" s="372"/>
      <c r="F55" s="372"/>
      <c r="G55" s="372"/>
      <c r="H55" s="372"/>
      <c r="I55" s="372"/>
      <c r="J55" s="372"/>
      <c r="K55" s="372"/>
      <c r="L55" s="372"/>
      <c r="M55" s="372"/>
      <c r="N55" s="372"/>
      <c r="O55" s="372"/>
      <c r="P55" s="372"/>
      <c r="Q55" s="372"/>
      <c r="R55" s="372"/>
      <c r="S55" s="372"/>
      <c r="T55" s="372"/>
      <c r="U55" s="372"/>
      <c r="V55" s="372"/>
      <c r="W55" s="372"/>
      <c r="X55" s="372"/>
      <c r="Y55" s="90"/>
    </row>
    <row r="56" spans="1:25" ht="25.5" hidden="1" customHeight="1">
      <c r="A56" s="57"/>
      <c r="B56" s="109"/>
      <c r="C56" s="108"/>
      <c r="D56" s="97"/>
      <c r="E56" s="372"/>
      <c r="F56" s="372"/>
      <c r="G56" s="372"/>
      <c r="H56" s="372"/>
      <c r="I56" s="372"/>
      <c r="J56" s="372"/>
      <c r="K56" s="372"/>
      <c r="L56" s="372"/>
      <c r="M56" s="372"/>
      <c r="N56" s="372"/>
      <c r="O56" s="372"/>
      <c r="P56" s="372"/>
      <c r="Q56" s="372"/>
      <c r="R56" s="372"/>
      <c r="S56" s="372"/>
      <c r="T56" s="372"/>
      <c r="U56" s="372"/>
      <c r="V56" s="372"/>
      <c r="W56" s="372"/>
      <c r="X56" s="372"/>
      <c r="Y56" s="90"/>
    </row>
    <row r="57" spans="1:25" ht="15" hidden="1">
      <c r="A57" s="57"/>
      <c r="B57" s="109"/>
      <c r="C57" s="108"/>
      <c r="D57" s="97"/>
      <c r="E57" s="372"/>
      <c r="F57" s="372"/>
      <c r="G57" s="372"/>
      <c r="H57" s="372"/>
      <c r="I57" s="372"/>
      <c r="J57" s="372"/>
      <c r="K57" s="372"/>
      <c r="L57" s="372"/>
      <c r="M57" s="372"/>
      <c r="N57" s="372"/>
      <c r="O57" s="372"/>
      <c r="P57" s="372"/>
      <c r="Q57" s="372"/>
      <c r="R57" s="372"/>
      <c r="S57" s="372"/>
      <c r="T57" s="372"/>
      <c r="U57" s="372"/>
      <c r="V57" s="372"/>
      <c r="W57" s="372"/>
      <c r="X57" s="372"/>
      <c r="Y57" s="90"/>
    </row>
    <row r="58" spans="1:25" ht="15" hidden="1" customHeight="1">
      <c r="A58" s="57"/>
      <c r="B58" s="109"/>
      <c r="C58" s="108"/>
      <c r="D58" s="92"/>
      <c r="E58" s="370" t="s">
        <v>52</v>
      </c>
      <c r="F58" s="370"/>
      <c r="G58" s="370"/>
      <c r="H58" s="374" t="s">
        <v>42</v>
      </c>
      <c r="I58" s="374"/>
      <c r="J58" s="374"/>
      <c r="K58" s="374"/>
      <c r="L58" s="374"/>
      <c r="M58" s="374"/>
      <c r="N58" s="374"/>
      <c r="O58" s="374"/>
      <c r="P58" s="374"/>
      <c r="Q58" s="374"/>
      <c r="R58" s="374"/>
      <c r="S58" s="374"/>
      <c r="T58" s="374"/>
      <c r="U58" s="374"/>
      <c r="V58" s="374"/>
      <c r="W58" s="374"/>
      <c r="X58" s="374"/>
      <c r="Y58" s="90"/>
    </row>
    <row r="59" spans="1:25" ht="15" hidden="1" customHeight="1">
      <c r="A59" s="57"/>
      <c r="B59" s="109"/>
      <c r="C59" s="108"/>
      <c r="D59" s="92"/>
      <c r="E59" s="370" t="s">
        <v>8</v>
      </c>
      <c r="F59" s="370"/>
      <c r="G59" s="370"/>
      <c r="H59" s="374" t="s">
        <v>226</v>
      </c>
      <c r="I59" s="374"/>
      <c r="J59" s="374"/>
      <c r="K59" s="374"/>
      <c r="L59" s="374"/>
      <c r="M59" s="374"/>
      <c r="N59" s="374"/>
      <c r="O59" s="374"/>
      <c r="P59" s="374"/>
      <c r="Q59" s="374"/>
      <c r="R59" s="374"/>
      <c r="S59" s="374"/>
      <c r="T59" s="374"/>
      <c r="U59" s="374"/>
      <c r="V59" s="374"/>
      <c r="W59" s="374"/>
      <c r="X59" s="374"/>
      <c r="Y59" s="90"/>
    </row>
    <row r="60" spans="1:25" ht="15" hidden="1" customHeight="1">
      <c r="A60" s="57"/>
      <c r="B60" s="109"/>
      <c r="C60" s="108"/>
      <c r="D60" s="92"/>
      <c r="E60" s="370"/>
      <c r="F60" s="370"/>
      <c r="G60" s="370"/>
      <c r="H60" s="384" t="s">
        <v>225</v>
      </c>
      <c r="I60" s="384"/>
      <c r="J60" s="384"/>
      <c r="K60" s="384"/>
      <c r="L60" s="384"/>
      <c r="M60" s="384"/>
      <c r="N60" s="384"/>
      <c r="O60" s="384"/>
      <c r="P60" s="384"/>
      <c r="Q60" s="384"/>
      <c r="R60" s="384"/>
      <c r="S60" s="384"/>
      <c r="T60" s="384"/>
      <c r="U60" s="384"/>
      <c r="V60" s="384"/>
      <c r="W60" s="384"/>
      <c r="X60" s="384"/>
      <c r="Y60" s="90"/>
    </row>
    <row r="61" spans="1:25" ht="15" hidden="1">
      <c r="A61" s="57"/>
      <c r="B61" s="109"/>
      <c r="C61" s="108"/>
      <c r="D61" s="92"/>
      <c r="E61" s="101"/>
      <c r="F61" s="99"/>
      <c r="G61" s="100"/>
      <c r="H61" s="384"/>
      <c r="I61" s="384"/>
      <c r="J61" s="384"/>
      <c r="K61" s="384"/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384"/>
      <c r="W61" s="384"/>
      <c r="X61" s="384"/>
      <c r="Y61" s="90"/>
    </row>
    <row r="62" spans="1:25" ht="27.75" hidden="1" customHeight="1">
      <c r="A62" s="57"/>
      <c r="B62" s="109"/>
      <c r="C62" s="108"/>
      <c r="D62" s="92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0"/>
    </row>
    <row r="63" spans="1:25" ht="15" hidden="1">
      <c r="A63" s="57"/>
      <c r="B63" s="109"/>
      <c r="C63" s="108"/>
      <c r="D63" s="92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0"/>
    </row>
    <row r="64" spans="1:25" ht="15" hidden="1">
      <c r="A64" s="57"/>
      <c r="B64" s="109"/>
      <c r="C64" s="108"/>
      <c r="D64" s="92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0"/>
    </row>
    <row r="65" spans="1:25" ht="15" hidden="1">
      <c r="A65" s="57"/>
      <c r="B65" s="109"/>
      <c r="C65" s="108"/>
      <c r="D65" s="92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0"/>
    </row>
    <row r="66" spans="1:25" ht="15" hidden="1">
      <c r="A66" s="57"/>
      <c r="B66" s="109"/>
      <c r="C66" s="108"/>
      <c r="D66" s="92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0"/>
    </row>
    <row r="67" spans="1:25" ht="15" hidden="1">
      <c r="A67" s="57"/>
      <c r="B67" s="109"/>
      <c r="C67" s="108"/>
      <c r="D67" s="92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0"/>
    </row>
    <row r="68" spans="1:25" ht="89.25" hidden="1" customHeight="1">
      <c r="A68" s="57"/>
      <c r="B68" s="109"/>
      <c r="C68" s="108"/>
      <c r="D68" s="97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0"/>
    </row>
    <row r="69" spans="1:25" ht="15" hidden="1">
      <c r="A69" s="57"/>
      <c r="B69" s="109"/>
      <c r="C69" s="108"/>
      <c r="D69" s="97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0"/>
    </row>
    <row r="70" spans="1:25" ht="21.75" hidden="1" customHeight="1">
      <c r="A70" s="57"/>
      <c r="B70" s="109"/>
      <c r="C70" s="108"/>
      <c r="D70" s="92"/>
      <c r="E70" s="373" t="s">
        <v>233</v>
      </c>
      <c r="F70" s="373"/>
      <c r="G70" s="373"/>
      <c r="H70" s="373"/>
      <c r="I70" s="373"/>
      <c r="J70" s="373"/>
      <c r="K70" s="373"/>
      <c r="L70" s="373"/>
      <c r="M70" s="373"/>
      <c r="N70" s="373"/>
      <c r="O70" s="373"/>
      <c r="P70" s="373"/>
      <c r="Q70" s="373"/>
      <c r="R70" s="373"/>
      <c r="S70" s="373"/>
      <c r="T70" s="373"/>
      <c r="U70" s="373"/>
      <c r="V70" s="373"/>
      <c r="W70" s="373"/>
      <c r="X70" s="373"/>
      <c r="Y70" s="90"/>
    </row>
    <row r="71" spans="1:25" ht="40.5" hidden="1" customHeight="1">
      <c r="A71" s="57"/>
      <c r="B71" s="109"/>
      <c r="C71" s="108"/>
      <c r="D71" s="92"/>
      <c r="E71" s="371" t="s">
        <v>244</v>
      </c>
      <c r="F71" s="371"/>
      <c r="G71" s="371"/>
      <c r="H71" s="371"/>
      <c r="I71" s="371"/>
      <c r="J71" s="371"/>
      <c r="K71" s="371"/>
      <c r="L71" s="371"/>
      <c r="M71" s="371"/>
      <c r="N71" s="371"/>
      <c r="O71" s="371"/>
      <c r="P71" s="371"/>
      <c r="Q71" s="371"/>
      <c r="R71" s="371"/>
      <c r="S71" s="371"/>
      <c r="T71" s="371"/>
      <c r="U71" s="371"/>
      <c r="V71" s="371"/>
      <c r="W71" s="371"/>
      <c r="X71" s="371"/>
      <c r="Y71" s="90"/>
    </row>
    <row r="72" spans="1:25" ht="32.25" hidden="1" customHeight="1">
      <c r="A72" s="57"/>
      <c r="B72" s="109"/>
      <c r="C72" s="108"/>
      <c r="D72" s="92"/>
      <c r="E72" s="371" t="s">
        <v>245</v>
      </c>
      <c r="F72" s="371"/>
      <c r="G72" s="371"/>
      <c r="H72" s="371"/>
      <c r="I72" s="371"/>
      <c r="J72" s="371"/>
      <c r="K72" s="371"/>
      <c r="L72" s="371"/>
      <c r="M72" s="371"/>
      <c r="N72" s="371"/>
      <c r="O72" s="371"/>
      <c r="P72" s="371"/>
      <c r="Q72" s="371"/>
      <c r="R72" s="371"/>
      <c r="S72" s="371"/>
      <c r="T72" s="371"/>
      <c r="U72" s="371"/>
      <c r="V72" s="371"/>
      <c r="W72" s="371"/>
      <c r="X72" s="371"/>
      <c r="Y72" s="90"/>
    </row>
    <row r="73" spans="1:25" ht="41.25" hidden="1" customHeight="1">
      <c r="A73" s="57"/>
      <c r="B73" s="109"/>
      <c r="C73" s="108"/>
      <c r="D73" s="92"/>
      <c r="E73" s="371" t="s">
        <v>253</v>
      </c>
      <c r="F73" s="371"/>
      <c r="G73" s="371"/>
      <c r="H73" s="371"/>
      <c r="I73" s="371"/>
      <c r="J73" s="371"/>
      <c r="K73" s="371"/>
      <c r="L73" s="371"/>
      <c r="M73" s="371"/>
      <c r="N73" s="371"/>
      <c r="O73" s="371"/>
      <c r="P73" s="371"/>
      <c r="Q73" s="371"/>
      <c r="R73" s="371"/>
      <c r="S73" s="371"/>
      <c r="T73" s="371"/>
      <c r="U73" s="371"/>
      <c r="V73" s="371"/>
      <c r="W73" s="371"/>
      <c r="X73" s="371"/>
      <c r="Y73" s="90"/>
    </row>
    <row r="74" spans="1:25" ht="31.5" hidden="1" customHeight="1">
      <c r="A74" s="57"/>
      <c r="B74" s="109"/>
      <c r="C74" s="108"/>
      <c r="D74" s="92"/>
      <c r="E74" s="371" t="s">
        <v>246</v>
      </c>
      <c r="F74" s="371"/>
      <c r="G74" s="371"/>
      <c r="H74" s="371"/>
      <c r="I74" s="371"/>
      <c r="J74" s="371"/>
      <c r="K74" s="371"/>
      <c r="L74" s="371"/>
      <c r="M74" s="371"/>
      <c r="N74" s="371"/>
      <c r="O74" s="371"/>
      <c r="P74" s="371"/>
      <c r="Q74" s="371"/>
      <c r="R74" s="371"/>
      <c r="S74" s="371"/>
      <c r="T74" s="371"/>
      <c r="U74" s="371"/>
      <c r="V74" s="371"/>
      <c r="W74" s="371"/>
      <c r="X74" s="371"/>
      <c r="Y74" s="90"/>
    </row>
    <row r="75" spans="1:25" ht="31.5" hidden="1" customHeight="1">
      <c r="A75" s="57"/>
      <c r="B75" s="109"/>
      <c r="C75" s="108"/>
      <c r="D75" s="92"/>
      <c r="E75" s="371" t="s">
        <v>247</v>
      </c>
      <c r="F75" s="371"/>
      <c r="G75" s="371"/>
      <c r="H75" s="371"/>
      <c r="I75" s="371"/>
      <c r="J75" s="371"/>
      <c r="K75" s="371"/>
      <c r="L75" s="371"/>
      <c r="M75" s="371"/>
      <c r="N75" s="371"/>
      <c r="O75" s="371"/>
      <c r="P75" s="371"/>
      <c r="Q75" s="371"/>
      <c r="R75" s="371"/>
      <c r="S75" s="371"/>
      <c r="T75" s="371"/>
      <c r="U75" s="371"/>
      <c r="V75" s="371"/>
      <c r="W75" s="371"/>
      <c r="X75" s="371"/>
      <c r="Y75" s="90"/>
    </row>
    <row r="76" spans="1:25" ht="18" hidden="1" customHeight="1">
      <c r="A76" s="57"/>
      <c r="B76" s="109"/>
      <c r="C76" s="108"/>
      <c r="D76" s="92"/>
      <c r="E76" s="371" t="s">
        <v>248</v>
      </c>
      <c r="F76" s="371"/>
      <c r="G76" s="371"/>
      <c r="H76" s="371"/>
      <c r="I76" s="371"/>
      <c r="J76" s="371"/>
      <c r="K76" s="371"/>
      <c r="L76" s="371"/>
      <c r="M76" s="371"/>
      <c r="N76" s="371"/>
      <c r="O76" s="371"/>
      <c r="P76" s="371"/>
      <c r="Q76" s="371"/>
      <c r="R76" s="371"/>
      <c r="S76" s="371"/>
      <c r="T76" s="371"/>
      <c r="U76" s="371"/>
      <c r="V76" s="371"/>
      <c r="W76" s="371"/>
      <c r="X76" s="371"/>
      <c r="Y76" s="90"/>
    </row>
    <row r="77" spans="1:25" ht="18" hidden="1" customHeight="1">
      <c r="A77" s="57"/>
      <c r="B77" s="109"/>
      <c r="C77" s="108"/>
      <c r="D77" s="92"/>
      <c r="E77" s="371" t="s">
        <v>249</v>
      </c>
      <c r="F77" s="371"/>
      <c r="G77" s="371"/>
      <c r="H77" s="371"/>
      <c r="I77" s="371"/>
      <c r="J77" s="371"/>
      <c r="K77" s="371"/>
      <c r="L77" s="371"/>
      <c r="M77" s="371"/>
      <c r="N77" s="371"/>
      <c r="O77" s="371"/>
      <c r="P77" s="371"/>
      <c r="Q77" s="371"/>
      <c r="R77" s="371"/>
      <c r="S77" s="371"/>
      <c r="T77" s="371"/>
      <c r="U77" s="371"/>
      <c r="V77" s="371"/>
      <c r="W77" s="371"/>
      <c r="X77" s="371"/>
      <c r="Y77" s="90"/>
    </row>
    <row r="78" spans="1:25" ht="3.75" hidden="1" customHeight="1">
      <c r="A78" s="57"/>
      <c r="B78" s="109"/>
      <c r="C78" s="108"/>
      <c r="D78" s="92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90"/>
    </row>
    <row r="79" spans="1:25" ht="27.75" hidden="1" customHeight="1">
      <c r="A79" s="57"/>
      <c r="B79" s="109"/>
      <c r="C79" s="108"/>
      <c r="D79" s="92"/>
      <c r="E79" s="373" t="s">
        <v>262</v>
      </c>
      <c r="F79" s="373"/>
      <c r="G79" s="373"/>
      <c r="H79" s="373"/>
      <c r="I79" s="373"/>
      <c r="J79" s="373"/>
      <c r="K79" s="373"/>
      <c r="L79" s="373"/>
      <c r="M79" s="373"/>
      <c r="N79" s="373"/>
      <c r="O79" s="373"/>
      <c r="P79" s="373"/>
      <c r="Q79" s="373"/>
      <c r="R79" s="373"/>
      <c r="S79" s="373"/>
      <c r="T79" s="373"/>
      <c r="U79" s="373"/>
      <c r="V79" s="373"/>
      <c r="W79" s="373"/>
      <c r="X79" s="373"/>
      <c r="Y79" s="90"/>
    </row>
    <row r="80" spans="1:25" ht="11.25" hidden="1" customHeight="1">
      <c r="A80" s="57"/>
      <c r="B80" s="109"/>
      <c r="C80" s="108"/>
      <c r="D80" s="92"/>
      <c r="E80" s="387" t="s">
        <v>16</v>
      </c>
      <c r="F80" s="387"/>
      <c r="G80" s="387"/>
      <c r="H80" s="387"/>
      <c r="I80" s="386" t="s">
        <v>236</v>
      </c>
      <c r="J80" s="386"/>
      <c r="K80" s="386"/>
      <c r="L80" s="386"/>
      <c r="M80" s="386"/>
      <c r="N80" s="386"/>
      <c r="O80" s="386"/>
      <c r="P80" s="386"/>
      <c r="Q80" s="386"/>
      <c r="R80" s="386"/>
      <c r="S80" s="386"/>
      <c r="T80" s="386"/>
      <c r="U80" s="386"/>
      <c r="V80" s="386"/>
      <c r="W80" s="386"/>
      <c r="X80" s="386"/>
      <c r="Y80" s="90"/>
    </row>
    <row r="81" spans="1:25" ht="15" hidden="1">
      <c r="A81" s="57"/>
      <c r="B81" s="109"/>
      <c r="C81" s="108"/>
      <c r="D81" s="92"/>
      <c r="E81" s="384"/>
      <c r="F81" s="384"/>
      <c r="G81" s="384"/>
      <c r="H81" s="389"/>
      <c r="I81" s="390"/>
      <c r="J81" s="390"/>
      <c r="K81" s="390"/>
      <c r="L81" s="390"/>
      <c r="M81" s="390"/>
      <c r="N81" s="390"/>
      <c r="O81" s="390"/>
      <c r="P81" s="390"/>
      <c r="Q81" s="390"/>
      <c r="R81" s="390"/>
      <c r="S81" s="390"/>
      <c r="T81" s="390"/>
      <c r="U81" s="390"/>
      <c r="V81" s="390"/>
      <c r="W81" s="390"/>
      <c r="X81" s="390"/>
      <c r="Y81" s="90"/>
    </row>
    <row r="82" spans="1:25" ht="15" hidden="1" customHeight="1">
      <c r="A82" s="57"/>
      <c r="B82" s="109"/>
      <c r="C82" s="108"/>
      <c r="D82" s="92"/>
      <c r="E82" s="370" t="s">
        <v>51</v>
      </c>
      <c r="F82" s="370"/>
      <c r="G82" s="370"/>
      <c r="H82" s="391" t="s">
        <v>150</v>
      </c>
      <c r="I82" s="391"/>
      <c r="J82" s="391"/>
      <c r="K82" s="391"/>
      <c r="L82" s="391"/>
      <c r="M82" s="391"/>
      <c r="N82" s="391"/>
      <c r="O82" s="391"/>
      <c r="P82" s="391"/>
      <c r="Q82" s="391"/>
      <c r="R82" s="391"/>
      <c r="S82" s="391"/>
      <c r="T82" s="391"/>
      <c r="U82" s="391"/>
      <c r="V82" s="391"/>
      <c r="W82" s="391"/>
      <c r="X82" s="391"/>
      <c r="Y82" s="90"/>
    </row>
    <row r="83" spans="1:25" ht="15" hidden="1" customHeight="1">
      <c r="A83" s="57"/>
      <c r="B83" s="109"/>
      <c r="C83" s="108"/>
      <c r="D83" s="92"/>
      <c r="E83" s="370" t="s">
        <v>52</v>
      </c>
      <c r="F83" s="370"/>
      <c r="G83" s="370"/>
      <c r="H83" s="391" t="s">
        <v>53</v>
      </c>
      <c r="I83" s="391"/>
      <c r="J83" s="391"/>
      <c r="K83" s="391"/>
      <c r="L83" s="391"/>
      <c r="M83" s="391"/>
      <c r="N83" s="391"/>
      <c r="O83" s="391"/>
      <c r="P83" s="391"/>
      <c r="Q83" s="391"/>
      <c r="R83" s="391"/>
      <c r="S83" s="391"/>
      <c r="T83" s="391"/>
      <c r="U83" s="391"/>
      <c r="V83" s="391"/>
      <c r="W83" s="391"/>
      <c r="X83" s="391"/>
      <c r="Y83" s="90"/>
    </row>
    <row r="84" spans="1:25" ht="15" hidden="1" customHeight="1">
      <c r="A84" s="57"/>
      <c r="B84" s="109"/>
      <c r="C84" s="108"/>
      <c r="D84" s="92"/>
      <c r="E84" s="101"/>
      <c r="F84" s="99"/>
      <c r="G84" s="100"/>
      <c r="H84" s="384"/>
      <c r="I84" s="384"/>
      <c r="J84" s="384"/>
      <c r="K84" s="384"/>
      <c r="L84" s="384"/>
      <c r="M84" s="384"/>
      <c r="N84" s="384"/>
      <c r="O84" s="384"/>
      <c r="P84" s="384"/>
      <c r="Q84" s="384"/>
      <c r="R84" s="384"/>
      <c r="S84" s="384"/>
      <c r="T84" s="384"/>
      <c r="U84" s="384"/>
      <c r="V84" s="384"/>
      <c r="W84" s="384"/>
      <c r="X84" s="384"/>
      <c r="Y84" s="90"/>
    </row>
    <row r="85" spans="1:25" ht="15" hidden="1">
      <c r="A85" s="57"/>
      <c r="B85" s="109"/>
      <c r="C85" s="108"/>
      <c r="D85" s="92"/>
      <c r="E85" s="91"/>
      <c r="F85" s="91"/>
      <c r="G85" s="91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1"/>
      <c r="X85" s="91"/>
      <c r="Y85" s="90"/>
    </row>
    <row r="86" spans="1:25" ht="15" hidden="1">
      <c r="A86" s="57"/>
      <c r="B86" s="109"/>
      <c r="C86" s="108"/>
      <c r="D86" s="92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0"/>
    </row>
    <row r="87" spans="1:25" ht="15" hidden="1">
      <c r="A87" s="57"/>
      <c r="B87" s="109"/>
      <c r="C87" s="108"/>
      <c r="D87" s="92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0"/>
    </row>
    <row r="88" spans="1:25" ht="15" hidden="1">
      <c r="A88" s="57"/>
      <c r="B88" s="109"/>
      <c r="C88" s="108"/>
      <c r="D88" s="92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0"/>
    </row>
    <row r="89" spans="1:25" ht="15" hidden="1">
      <c r="A89" s="57"/>
      <c r="B89" s="109"/>
      <c r="C89" s="108"/>
      <c r="D89" s="92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0"/>
    </row>
    <row r="90" spans="1:25" ht="15" hidden="1">
      <c r="A90" s="57"/>
      <c r="B90" s="109"/>
      <c r="C90" s="108"/>
      <c r="D90" s="92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0"/>
    </row>
    <row r="91" spans="1:25" ht="15" hidden="1">
      <c r="A91" s="57"/>
      <c r="B91" s="109"/>
      <c r="C91" s="108"/>
      <c r="D91" s="92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0"/>
    </row>
    <row r="92" spans="1:25" ht="15" hidden="1">
      <c r="A92" s="57"/>
      <c r="B92" s="109"/>
      <c r="C92" s="108"/>
      <c r="D92" s="92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0"/>
    </row>
    <row r="93" spans="1:25" ht="15" hidden="1">
      <c r="A93" s="57"/>
      <c r="B93" s="109"/>
      <c r="C93" s="108"/>
      <c r="D93" s="92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0"/>
    </row>
    <row r="94" spans="1:25" ht="15" hidden="1">
      <c r="A94" s="57"/>
      <c r="B94" s="109"/>
      <c r="C94" s="108"/>
      <c r="D94" s="92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0"/>
    </row>
    <row r="95" spans="1:25" ht="15" hidden="1">
      <c r="A95" s="57"/>
      <c r="B95" s="109"/>
      <c r="C95" s="108"/>
      <c r="D95" s="92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0"/>
    </row>
    <row r="96" spans="1:25" ht="27" hidden="1" customHeight="1">
      <c r="A96" s="57"/>
      <c r="B96" s="109"/>
      <c r="C96" s="108"/>
      <c r="D96" s="97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0"/>
    </row>
    <row r="97" spans="1:27" ht="15" hidden="1">
      <c r="A97" s="57"/>
      <c r="B97" s="109"/>
      <c r="C97" s="108"/>
      <c r="D97" s="97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0"/>
    </row>
    <row r="98" spans="1:27" ht="25.5" hidden="1" customHeight="1">
      <c r="A98" s="57"/>
      <c r="B98" s="109"/>
      <c r="C98" s="108"/>
      <c r="D98" s="92"/>
      <c r="E98" s="392" t="s">
        <v>224</v>
      </c>
      <c r="F98" s="392"/>
      <c r="G98" s="392"/>
      <c r="H98" s="392"/>
      <c r="I98" s="392"/>
      <c r="J98" s="392"/>
      <c r="K98" s="392"/>
      <c r="L98" s="392"/>
      <c r="M98" s="392"/>
      <c r="N98" s="392"/>
      <c r="O98" s="392"/>
      <c r="P98" s="392"/>
      <c r="Q98" s="392"/>
      <c r="R98" s="392"/>
      <c r="S98" s="392"/>
      <c r="T98" s="392"/>
      <c r="U98" s="392"/>
      <c r="V98" s="392"/>
      <c r="W98" s="392"/>
      <c r="X98" s="392"/>
      <c r="Y98" s="90"/>
    </row>
    <row r="99" spans="1:27" ht="15" hidden="1" customHeight="1">
      <c r="A99" s="57"/>
      <c r="B99" s="109"/>
      <c r="C99" s="108"/>
      <c r="D99" s="92"/>
      <c r="E99" s="91"/>
      <c r="F99" s="91"/>
      <c r="G99" s="91"/>
      <c r="H99" s="94"/>
      <c r="I99" s="94"/>
      <c r="J99" s="94"/>
      <c r="K99" s="94"/>
      <c r="L99" s="94"/>
      <c r="M99" s="94"/>
      <c r="N99" s="94"/>
      <c r="O99" s="93"/>
      <c r="P99" s="93"/>
      <c r="Q99" s="93"/>
      <c r="R99" s="93"/>
      <c r="S99" s="93"/>
      <c r="T99" s="93"/>
      <c r="U99" s="91"/>
      <c r="V99" s="91"/>
      <c r="W99" s="91"/>
      <c r="X99" s="91"/>
      <c r="Y99" s="90"/>
    </row>
    <row r="100" spans="1:27" ht="15" hidden="1" customHeight="1">
      <c r="A100" s="57"/>
      <c r="B100" s="109"/>
      <c r="C100" s="108"/>
      <c r="D100" s="92"/>
      <c r="E100" s="95"/>
      <c r="F100" s="388" t="s">
        <v>223</v>
      </c>
      <c r="G100" s="388"/>
      <c r="H100" s="388"/>
      <c r="I100" s="388"/>
      <c r="J100" s="388"/>
      <c r="K100" s="388"/>
      <c r="L100" s="388"/>
      <c r="M100" s="388"/>
      <c r="N100" s="388"/>
      <c r="O100" s="388"/>
      <c r="P100" s="388"/>
      <c r="Q100" s="388"/>
      <c r="R100" s="388"/>
      <c r="S100" s="388"/>
      <c r="T100" s="93"/>
      <c r="U100" s="91"/>
      <c r="V100" s="91"/>
      <c r="W100" s="91"/>
      <c r="X100" s="91"/>
      <c r="Y100" s="90"/>
      <c r="AA100" s="110" t="s">
        <v>221</v>
      </c>
    </row>
    <row r="101" spans="1:27" ht="15" hidden="1" customHeight="1">
      <c r="A101" s="57"/>
      <c r="B101" s="109"/>
      <c r="C101" s="108"/>
      <c r="D101" s="92"/>
      <c r="E101" s="91"/>
      <c r="F101" s="91"/>
      <c r="G101" s="91"/>
      <c r="H101" s="94"/>
      <c r="I101" s="94"/>
      <c r="J101" s="94"/>
      <c r="K101" s="94"/>
      <c r="L101" s="94"/>
      <c r="M101" s="94"/>
      <c r="N101" s="94"/>
      <c r="O101" s="93"/>
      <c r="P101" s="93"/>
      <c r="Q101" s="93"/>
      <c r="R101" s="93"/>
      <c r="S101" s="93"/>
      <c r="T101" s="93"/>
      <c r="U101" s="91"/>
      <c r="V101" s="91"/>
      <c r="W101" s="91"/>
      <c r="X101" s="91"/>
      <c r="Y101" s="90"/>
    </row>
    <row r="102" spans="1:27" ht="15" hidden="1">
      <c r="A102" s="57"/>
      <c r="B102" s="109"/>
      <c r="C102" s="108"/>
      <c r="D102" s="92"/>
      <c r="E102" s="91"/>
      <c r="F102" s="388" t="s">
        <v>222</v>
      </c>
      <c r="G102" s="388"/>
      <c r="H102" s="388"/>
      <c r="I102" s="388"/>
      <c r="J102" s="388"/>
      <c r="K102" s="388"/>
      <c r="L102" s="388"/>
      <c r="M102" s="388"/>
      <c r="N102" s="388"/>
      <c r="O102" s="388"/>
      <c r="P102" s="388"/>
      <c r="Q102" s="388"/>
      <c r="R102" s="388"/>
      <c r="S102" s="388"/>
      <c r="T102" s="388"/>
      <c r="U102" s="388"/>
      <c r="V102" s="388"/>
      <c r="W102" s="388"/>
      <c r="X102" s="388"/>
      <c r="Y102" s="90"/>
    </row>
    <row r="103" spans="1:27" ht="15" hidden="1">
      <c r="A103" s="57"/>
      <c r="B103" s="109"/>
      <c r="C103" s="108"/>
      <c r="D103" s="92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0"/>
    </row>
    <row r="104" spans="1:27" ht="15" hidden="1">
      <c r="A104" s="57"/>
      <c r="B104" s="109"/>
      <c r="C104" s="108"/>
      <c r="D104" s="92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0"/>
    </row>
    <row r="105" spans="1:27" ht="15" hidden="1">
      <c r="A105" s="57"/>
      <c r="B105" s="109"/>
      <c r="C105" s="108"/>
      <c r="D105" s="92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0"/>
    </row>
    <row r="106" spans="1:27" ht="15" hidden="1">
      <c r="A106" s="57"/>
      <c r="B106" s="109"/>
      <c r="C106" s="108"/>
      <c r="D106" s="92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0"/>
    </row>
    <row r="107" spans="1:27" ht="15" hidden="1">
      <c r="A107" s="57"/>
      <c r="B107" s="109"/>
      <c r="C107" s="108"/>
      <c r="D107" s="92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0"/>
    </row>
    <row r="108" spans="1:27" ht="15" hidden="1">
      <c r="A108" s="57"/>
      <c r="B108" s="109"/>
      <c r="C108" s="108"/>
      <c r="D108" s="92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0"/>
    </row>
    <row r="109" spans="1:27" ht="15" hidden="1">
      <c r="A109" s="57"/>
      <c r="B109" s="109"/>
      <c r="C109" s="108"/>
      <c r="D109" s="92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0"/>
    </row>
    <row r="110" spans="1:27" ht="15" hidden="1">
      <c r="A110" s="57"/>
      <c r="B110" s="109"/>
      <c r="C110" s="108"/>
      <c r="D110" s="92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0"/>
    </row>
    <row r="111" spans="1:27" ht="30" hidden="1" customHeight="1">
      <c r="A111" s="57"/>
      <c r="B111" s="109"/>
      <c r="C111" s="108"/>
      <c r="D111" s="92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0"/>
    </row>
    <row r="112" spans="1:27" ht="31.5" hidden="1" customHeight="1">
      <c r="A112" s="57"/>
      <c r="B112" s="109"/>
      <c r="C112" s="108"/>
      <c r="D112" s="92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0"/>
    </row>
    <row r="113" spans="1:25" ht="15" customHeight="1">
      <c r="A113" s="57"/>
      <c r="B113" s="107"/>
      <c r="C113" s="106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  <hyperlink ref="H82:X82" r:id="rId13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14"/>
  <headerFooter alignWithMargins="0"/>
  <drawing r:id="rId15"/>
  <legacyDrawing r:id="rId16"/>
  <oleObjects>
    <mc:AlternateContent xmlns:mc="http://schemas.openxmlformats.org/markup-compatibility/2006">
      <mc:Choice Requires="x14">
        <oleObject progId="Word.Document.8" shapeId="193537" r:id="rId17">
          <objectPr defaultSize="0" r:id="rId18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7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52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203</v>
      </c>
      <c r="B1" s="4" t="s">
        <v>475</v>
      </c>
      <c r="C1" s="4" t="s">
        <v>476</v>
      </c>
      <c r="D1" s="4" t="s">
        <v>477</v>
      </c>
      <c r="E1" s="4" t="s">
        <v>478</v>
      </c>
      <c r="F1" s="4" t="s">
        <v>479</v>
      </c>
      <c r="G1" s="4" t="s">
        <v>480</v>
      </c>
      <c r="H1" s="4" t="s">
        <v>481</v>
      </c>
      <c r="I1" s="4" t="s">
        <v>482</v>
      </c>
      <c r="J1" s="4" t="s">
        <v>483</v>
      </c>
      <c r="K1" s="4" t="s">
        <v>484</v>
      </c>
    </row>
    <row r="2" spans="1:12">
      <c r="A2" s="4">
        <v>1</v>
      </c>
      <c r="B2" s="4" t="s">
        <v>132</v>
      </c>
      <c r="C2" s="4" t="s">
        <v>770</v>
      </c>
      <c r="D2" s="4" t="s">
        <v>771</v>
      </c>
      <c r="E2" s="4" t="s">
        <v>772</v>
      </c>
      <c r="F2" s="4" t="s">
        <v>773</v>
      </c>
      <c r="G2" s="4" t="s">
        <v>774</v>
      </c>
      <c r="H2" s="4" t="s">
        <v>775</v>
      </c>
      <c r="I2" s="4" t="s">
        <v>776</v>
      </c>
      <c r="J2" s="4" t="s">
        <v>664</v>
      </c>
      <c r="K2" s="4" t="s">
        <v>606</v>
      </c>
      <c r="L2" s="4" t="s">
        <v>817</v>
      </c>
    </row>
    <row r="3" spans="1:12">
      <c r="A3" s="4">
        <v>2</v>
      </c>
      <c r="B3" s="4" t="s">
        <v>132</v>
      </c>
      <c r="C3" s="4" t="s">
        <v>770</v>
      </c>
      <c r="D3" s="4" t="s">
        <v>771</v>
      </c>
      <c r="E3" s="4" t="s">
        <v>818</v>
      </c>
      <c r="F3" s="4" t="s">
        <v>819</v>
      </c>
      <c r="G3" s="4" t="s">
        <v>774</v>
      </c>
      <c r="H3" s="4" t="s">
        <v>775</v>
      </c>
      <c r="I3" s="4" t="s">
        <v>776</v>
      </c>
      <c r="J3" s="4" t="s">
        <v>664</v>
      </c>
      <c r="K3" s="4" t="s">
        <v>606</v>
      </c>
      <c r="L3" s="4" t="s">
        <v>817</v>
      </c>
    </row>
    <row r="4" spans="1:12">
      <c r="A4" s="4">
        <v>3</v>
      </c>
      <c r="B4" s="4" t="s">
        <v>132</v>
      </c>
      <c r="C4" s="4" t="s">
        <v>770</v>
      </c>
      <c r="D4" s="4" t="s">
        <v>771</v>
      </c>
      <c r="E4" s="4" t="s">
        <v>820</v>
      </c>
      <c r="F4" s="4" t="s">
        <v>821</v>
      </c>
      <c r="G4" s="4" t="s">
        <v>774</v>
      </c>
      <c r="H4" s="4" t="s">
        <v>775</v>
      </c>
      <c r="I4" s="4" t="s">
        <v>776</v>
      </c>
      <c r="J4" s="4" t="s">
        <v>664</v>
      </c>
      <c r="K4" s="4" t="s">
        <v>606</v>
      </c>
      <c r="L4" s="4" t="s">
        <v>817</v>
      </c>
    </row>
    <row r="5" spans="1:12">
      <c r="A5" s="4">
        <v>4</v>
      </c>
      <c r="B5" s="4" t="s">
        <v>132</v>
      </c>
      <c r="C5" s="4" t="s">
        <v>770</v>
      </c>
      <c r="D5" s="4" t="s">
        <v>771</v>
      </c>
      <c r="E5" s="4" t="s">
        <v>824</v>
      </c>
      <c r="F5" s="4" t="s">
        <v>825</v>
      </c>
      <c r="G5" s="4" t="s">
        <v>774</v>
      </c>
      <c r="H5" s="4" t="s">
        <v>775</v>
      </c>
      <c r="I5" s="4" t="s">
        <v>776</v>
      </c>
      <c r="J5" s="4" t="s">
        <v>664</v>
      </c>
      <c r="K5" s="4" t="s">
        <v>606</v>
      </c>
      <c r="L5" s="4" t="s">
        <v>817</v>
      </c>
    </row>
    <row r="6" spans="1:12">
      <c r="A6" s="4">
        <v>5</v>
      </c>
      <c r="B6" s="4" t="s">
        <v>132</v>
      </c>
      <c r="C6" s="4" t="s">
        <v>770</v>
      </c>
      <c r="D6" s="4" t="s">
        <v>771</v>
      </c>
      <c r="E6" s="4" t="s">
        <v>830</v>
      </c>
      <c r="F6" s="4" t="s">
        <v>831</v>
      </c>
      <c r="G6" s="4" t="s">
        <v>774</v>
      </c>
      <c r="H6" s="4" t="s">
        <v>775</v>
      </c>
      <c r="I6" s="4" t="s">
        <v>776</v>
      </c>
      <c r="J6" s="4" t="s">
        <v>664</v>
      </c>
      <c r="K6" s="4" t="s">
        <v>606</v>
      </c>
      <c r="L6" s="4" t="s">
        <v>817</v>
      </c>
    </row>
    <row r="7" spans="1:12">
      <c r="A7" s="4">
        <v>6</v>
      </c>
      <c r="B7" s="4" t="s">
        <v>132</v>
      </c>
      <c r="C7" s="4" t="s">
        <v>770</v>
      </c>
      <c r="D7" s="4" t="s">
        <v>771</v>
      </c>
      <c r="E7" s="4" t="s">
        <v>832</v>
      </c>
      <c r="F7" s="4" t="s">
        <v>833</v>
      </c>
      <c r="G7" s="4" t="s">
        <v>774</v>
      </c>
      <c r="H7" s="4" t="s">
        <v>775</v>
      </c>
      <c r="I7" s="4" t="s">
        <v>776</v>
      </c>
      <c r="J7" s="4" t="s">
        <v>664</v>
      </c>
      <c r="K7" s="4" t="s">
        <v>606</v>
      </c>
      <c r="L7" s="4" t="s">
        <v>817</v>
      </c>
    </row>
    <row r="8" spans="1:12">
      <c r="A8" s="4">
        <v>7</v>
      </c>
      <c r="B8" s="4" t="s">
        <v>132</v>
      </c>
      <c r="C8" s="4" t="s">
        <v>770</v>
      </c>
      <c r="D8" s="4" t="s">
        <v>771</v>
      </c>
      <c r="E8" s="4" t="s">
        <v>836</v>
      </c>
      <c r="F8" s="4" t="s">
        <v>837</v>
      </c>
      <c r="G8" s="4" t="s">
        <v>774</v>
      </c>
      <c r="H8" s="4" t="s">
        <v>775</v>
      </c>
      <c r="I8" s="4" t="s">
        <v>776</v>
      </c>
      <c r="J8" s="4" t="s">
        <v>664</v>
      </c>
      <c r="K8" s="4" t="s">
        <v>606</v>
      </c>
      <c r="L8" s="4" t="s">
        <v>817</v>
      </c>
    </row>
    <row r="9" spans="1:12">
      <c r="A9" s="4">
        <v>8</v>
      </c>
      <c r="B9" s="4" t="s">
        <v>132</v>
      </c>
      <c r="C9" s="4" t="s">
        <v>734</v>
      </c>
      <c r="D9" s="4" t="s">
        <v>735</v>
      </c>
      <c r="E9" s="4" t="s">
        <v>734</v>
      </c>
      <c r="F9" s="4" t="s">
        <v>735</v>
      </c>
      <c r="G9" s="4" t="s">
        <v>736</v>
      </c>
      <c r="H9" s="4" t="s">
        <v>737</v>
      </c>
      <c r="I9" s="4" t="s">
        <v>738</v>
      </c>
      <c r="J9" s="4" t="s">
        <v>739</v>
      </c>
      <c r="K9" s="4" t="s">
        <v>606</v>
      </c>
      <c r="L9" s="4" t="s">
        <v>817</v>
      </c>
    </row>
    <row r="10" spans="1:12">
      <c r="A10" s="4">
        <v>9</v>
      </c>
      <c r="B10" s="4" t="s">
        <v>132</v>
      </c>
      <c r="C10" s="4" t="s">
        <v>734</v>
      </c>
      <c r="D10" s="4" t="s">
        <v>735</v>
      </c>
      <c r="E10" s="4" t="s">
        <v>734</v>
      </c>
      <c r="F10" s="4" t="s">
        <v>735</v>
      </c>
      <c r="G10" s="4" t="s">
        <v>767</v>
      </c>
      <c r="H10" s="4" t="s">
        <v>768</v>
      </c>
      <c r="I10" s="4" t="s">
        <v>769</v>
      </c>
      <c r="J10" s="4" t="s">
        <v>739</v>
      </c>
      <c r="K10" s="4" t="s">
        <v>606</v>
      </c>
      <c r="L10" s="4" t="s">
        <v>817</v>
      </c>
    </row>
    <row r="11" spans="1:12">
      <c r="A11" s="4">
        <v>10</v>
      </c>
      <c r="B11" s="4" t="s">
        <v>132</v>
      </c>
      <c r="C11" s="4" t="s">
        <v>672</v>
      </c>
      <c r="D11" s="4" t="s">
        <v>673</v>
      </c>
      <c r="E11" s="4" t="s">
        <v>672</v>
      </c>
      <c r="F11" s="4" t="s">
        <v>673</v>
      </c>
      <c r="G11" s="4" t="s">
        <v>674</v>
      </c>
      <c r="H11" s="4" t="s">
        <v>675</v>
      </c>
      <c r="I11" s="4" t="s">
        <v>676</v>
      </c>
      <c r="J11" s="4" t="s">
        <v>693</v>
      </c>
      <c r="K11" s="4" t="s">
        <v>606</v>
      </c>
      <c r="L11" s="4" t="s">
        <v>817</v>
      </c>
    </row>
    <row r="12" spans="1:12">
      <c r="A12" s="4">
        <v>11</v>
      </c>
      <c r="B12" s="4" t="s">
        <v>132</v>
      </c>
      <c r="C12" s="4" t="s">
        <v>672</v>
      </c>
      <c r="D12" s="4" t="s">
        <v>673</v>
      </c>
      <c r="E12" s="4" t="s">
        <v>904</v>
      </c>
      <c r="F12" s="4" t="s">
        <v>905</v>
      </c>
      <c r="G12" s="4" t="s">
        <v>674</v>
      </c>
      <c r="H12" s="4" t="s">
        <v>675</v>
      </c>
      <c r="I12" s="4" t="s">
        <v>676</v>
      </c>
      <c r="J12" s="4" t="s">
        <v>693</v>
      </c>
      <c r="K12" s="4" t="s">
        <v>606</v>
      </c>
      <c r="L12" s="4" t="s">
        <v>817</v>
      </c>
    </row>
    <row r="13" spans="1:12">
      <c r="A13" s="4">
        <v>12</v>
      </c>
      <c r="B13" s="4" t="s">
        <v>132</v>
      </c>
      <c r="C13" s="4" t="s">
        <v>1589</v>
      </c>
      <c r="D13" s="4" t="s">
        <v>1590</v>
      </c>
      <c r="E13" s="4" t="s">
        <v>1589</v>
      </c>
      <c r="F13" s="4" t="s">
        <v>1590</v>
      </c>
      <c r="G13" s="4" t="s">
        <v>731</v>
      </c>
      <c r="H13" s="4" t="s">
        <v>732</v>
      </c>
      <c r="I13" s="4" t="s">
        <v>733</v>
      </c>
      <c r="J13" s="4" t="s">
        <v>1591</v>
      </c>
      <c r="K13" s="4" t="s">
        <v>606</v>
      </c>
      <c r="L13" s="4" t="s">
        <v>817</v>
      </c>
    </row>
    <row r="14" spans="1:12">
      <c r="A14" s="4">
        <v>13</v>
      </c>
      <c r="B14" s="4" t="s">
        <v>132</v>
      </c>
      <c r="C14" s="4" t="s">
        <v>729</v>
      </c>
      <c r="D14" s="4" t="s">
        <v>730</v>
      </c>
      <c r="E14" s="4" t="s">
        <v>968</v>
      </c>
      <c r="F14" s="4" t="s">
        <v>969</v>
      </c>
      <c r="G14" s="4" t="s">
        <v>731</v>
      </c>
      <c r="H14" s="4" t="s">
        <v>732</v>
      </c>
      <c r="I14" s="4" t="s">
        <v>733</v>
      </c>
      <c r="J14" s="4" t="s">
        <v>1591</v>
      </c>
      <c r="K14" s="4" t="s">
        <v>606</v>
      </c>
      <c r="L14" s="4" t="s">
        <v>817</v>
      </c>
    </row>
    <row r="15" spans="1:12">
      <c r="A15" s="4">
        <v>14</v>
      </c>
      <c r="B15" s="4" t="s">
        <v>132</v>
      </c>
      <c r="C15" s="4" t="s">
        <v>729</v>
      </c>
      <c r="D15" s="4" t="s">
        <v>730</v>
      </c>
      <c r="E15" s="4" t="s">
        <v>729</v>
      </c>
      <c r="F15" s="4" t="s">
        <v>730</v>
      </c>
      <c r="G15" s="4" t="s">
        <v>731</v>
      </c>
      <c r="H15" s="4" t="s">
        <v>732</v>
      </c>
      <c r="I15" s="4" t="s">
        <v>733</v>
      </c>
      <c r="J15" s="4" t="s">
        <v>1591</v>
      </c>
      <c r="K15" s="4" t="s">
        <v>606</v>
      </c>
      <c r="L15" s="4" t="s">
        <v>817</v>
      </c>
    </row>
    <row r="16" spans="1:12">
      <c r="A16" s="4">
        <v>15</v>
      </c>
      <c r="B16" s="4" t="s">
        <v>132</v>
      </c>
      <c r="C16" s="4" t="s">
        <v>707</v>
      </c>
      <c r="D16" s="4" t="s">
        <v>708</v>
      </c>
      <c r="E16" s="4" t="s">
        <v>707</v>
      </c>
      <c r="F16" s="4" t="s">
        <v>708</v>
      </c>
      <c r="G16" s="4" t="s">
        <v>709</v>
      </c>
      <c r="H16" s="4" t="s">
        <v>1394</v>
      </c>
      <c r="I16" s="4" t="s">
        <v>710</v>
      </c>
      <c r="J16" s="4" t="s">
        <v>664</v>
      </c>
      <c r="K16" s="4" t="s">
        <v>606</v>
      </c>
      <c r="L16" s="4" t="s">
        <v>817</v>
      </c>
    </row>
    <row r="17" spans="1:12">
      <c r="A17" s="4">
        <v>16</v>
      </c>
      <c r="B17" s="4" t="s">
        <v>132</v>
      </c>
      <c r="C17" s="4" t="s">
        <v>707</v>
      </c>
      <c r="D17" s="4" t="s">
        <v>708</v>
      </c>
      <c r="E17" s="4" t="s">
        <v>707</v>
      </c>
      <c r="F17" s="4" t="s">
        <v>708</v>
      </c>
      <c r="G17" s="4" t="s">
        <v>1395</v>
      </c>
      <c r="H17" s="4" t="s">
        <v>1379</v>
      </c>
      <c r="I17" s="4" t="s">
        <v>1380</v>
      </c>
      <c r="J17" s="4" t="s">
        <v>1396</v>
      </c>
      <c r="K17" s="4" t="s">
        <v>606</v>
      </c>
      <c r="L17" s="4" t="s">
        <v>817</v>
      </c>
    </row>
    <row r="18" spans="1:12">
      <c r="A18" s="4">
        <v>17</v>
      </c>
      <c r="B18" s="4" t="s">
        <v>132</v>
      </c>
      <c r="C18" s="4" t="s">
        <v>707</v>
      </c>
      <c r="D18" s="4" t="s">
        <v>708</v>
      </c>
      <c r="E18" s="4" t="s">
        <v>707</v>
      </c>
      <c r="F18" s="4" t="s">
        <v>708</v>
      </c>
      <c r="G18" s="4" t="s">
        <v>1420</v>
      </c>
      <c r="H18" s="4" t="s">
        <v>1421</v>
      </c>
      <c r="I18" s="4" t="s">
        <v>1422</v>
      </c>
      <c r="J18" s="4" t="s">
        <v>1423</v>
      </c>
      <c r="K18" s="4" t="s">
        <v>1424</v>
      </c>
      <c r="L18" s="4" t="s">
        <v>817</v>
      </c>
    </row>
    <row r="19" spans="1:12">
      <c r="A19" s="4">
        <v>18</v>
      </c>
      <c r="B19" s="4" t="s">
        <v>132</v>
      </c>
      <c r="C19" s="4" t="s">
        <v>682</v>
      </c>
      <c r="D19" s="4" t="s">
        <v>683</v>
      </c>
      <c r="E19" s="4" t="s">
        <v>992</v>
      </c>
      <c r="F19" s="4" t="s">
        <v>993</v>
      </c>
      <c r="G19" s="4" t="s">
        <v>1388</v>
      </c>
      <c r="H19" s="4" t="s">
        <v>1389</v>
      </c>
      <c r="I19" s="4" t="s">
        <v>1390</v>
      </c>
      <c r="J19" s="4" t="s">
        <v>653</v>
      </c>
      <c r="K19" s="4" t="s">
        <v>606</v>
      </c>
      <c r="L19" s="4" t="s">
        <v>817</v>
      </c>
    </row>
    <row r="20" spans="1:12">
      <c r="A20" s="4">
        <v>19</v>
      </c>
      <c r="B20" s="4" t="s">
        <v>132</v>
      </c>
      <c r="C20" s="4" t="s">
        <v>682</v>
      </c>
      <c r="D20" s="4" t="s">
        <v>683</v>
      </c>
      <c r="E20" s="4" t="s">
        <v>994</v>
      </c>
      <c r="F20" s="4" t="s">
        <v>995</v>
      </c>
      <c r="G20" s="4" t="s">
        <v>1388</v>
      </c>
      <c r="H20" s="4" t="s">
        <v>1389</v>
      </c>
      <c r="I20" s="4" t="s">
        <v>1390</v>
      </c>
      <c r="J20" s="4" t="s">
        <v>653</v>
      </c>
      <c r="K20" s="4" t="s">
        <v>606</v>
      </c>
      <c r="L20" s="4" t="s">
        <v>817</v>
      </c>
    </row>
    <row r="21" spans="1:12">
      <c r="A21" s="4">
        <v>20</v>
      </c>
      <c r="B21" s="4" t="s">
        <v>132</v>
      </c>
      <c r="C21" s="4" t="s">
        <v>682</v>
      </c>
      <c r="D21" s="4" t="s">
        <v>683</v>
      </c>
      <c r="E21" s="4" t="s">
        <v>996</v>
      </c>
      <c r="F21" s="4" t="s">
        <v>997</v>
      </c>
      <c r="G21" s="4" t="s">
        <v>1388</v>
      </c>
      <c r="H21" s="4" t="s">
        <v>1389</v>
      </c>
      <c r="I21" s="4" t="s">
        <v>1390</v>
      </c>
      <c r="J21" s="4" t="s">
        <v>653</v>
      </c>
      <c r="K21" s="4" t="s">
        <v>606</v>
      </c>
      <c r="L21" s="4" t="s">
        <v>817</v>
      </c>
    </row>
    <row r="22" spans="1:12">
      <c r="A22" s="4">
        <v>21</v>
      </c>
      <c r="B22" s="4" t="s">
        <v>132</v>
      </c>
      <c r="C22" s="4" t="s">
        <v>682</v>
      </c>
      <c r="D22" s="4" t="s">
        <v>683</v>
      </c>
      <c r="E22" s="4" t="s">
        <v>998</v>
      </c>
      <c r="F22" s="4" t="s">
        <v>999</v>
      </c>
      <c r="G22" s="4" t="s">
        <v>1388</v>
      </c>
      <c r="H22" s="4" t="s">
        <v>1389</v>
      </c>
      <c r="I22" s="4" t="s">
        <v>1390</v>
      </c>
      <c r="J22" s="4" t="s">
        <v>653</v>
      </c>
      <c r="K22" s="4" t="s">
        <v>606</v>
      </c>
      <c r="L22" s="4" t="s">
        <v>817</v>
      </c>
    </row>
    <row r="23" spans="1:12">
      <c r="A23" s="4">
        <v>22</v>
      </c>
      <c r="B23" s="4" t="s">
        <v>132</v>
      </c>
      <c r="C23" s="4" t="s">
        <v>682</v>
      </c>
      <c r="D23" s="4" t="s">
        <v>683</v>
      </c>
      <c r="E23" s="4" t="s">
        <v>1000</v>
      </c>
      <c r="F23" s="4" t="s">
        <v>1001</v>
      </c>
      <c r="G23" s="4" t="s">
        <v>1388</v>
      </c>
      <c r="H23" s="4" t="s">
        <v>1389</v>
      </c>
      <c r="I23" s="4" t="s">
        <v>1390</v>
      </c>
      <c r="J23" s="4" t="s">
        <v>653</v>
      </c>
      <c r="K23" s="4" t="s">
        <v>606</v>
      </c>
      <c r="L23" s="4" t="s">
        <v>817</v>
      </c>
    </row>
    <row r="24" spans="1:12">
      <c r="A24" s="4">
        <v>23</v>
      </c>
      <c r="B24" s="4" t="s">
        <v>132</v>
      </c>
      <c r="C24" s="4" t="s">
        <v>682</v>
      </c>
      <c r="D24" s="4" t="s">
        <v>683</v>
      </c>
      <c r="E24" s="4" t="s">
        <v>1002</v>
      </c>
      <c r="F24" s="4" t="s">
        <v>1003</v>
      </c>
      <c r="G24" s="4" t="s">
        <v>1388</v>
      </c>
      <c r="H24" s="4" t="s">
        <v>1389</v>
      </c>
      <c r="I24" s="4" t="s">
        <v>1390</v>
      </c>
      <c r="J24" s="4" t="s">
        <v>653</v>
      </c>
      <c r="K24" s="4" t="s">
        <v>606</v>
      </c>
      <c r="L24" s="4" t="s">
        <v>817</v>
      </c>
    </row>
    <row r="25" spans="1:12">
      <c r="A25" s="4">
        <v>24</v>
      </c>
      <c r="B25" s="4" t="s">
        <v>132</v>
      </c>
      <c r="C25" s="4" t="s">
        <v>682</v>
      </c>
      <c r="D25" s="4" t="s">
        <v>683</v>
      </c>
      <c r="E25" s="4" t="s">
        <v>682</v>
      </c>
      <c r="F25" s="4" t="s">
        <v>683</v>
      </c>
      <c r="G25" s="4" t="s">
        <v>1388</v>
      </c>
      <c r="H25" s="4" t="s">
        <v>1389</v>
      </c>
      <c r="I25" s="4" t="s">
        <v>1390</v>
      </c>
      <c r="J25" s="4" t="s">
        <v>653</v>
      </c>
      <c r="K25" s="4" t="s">
        <v>606</v>
      </c>
      <c r="L25" s="4" t="s">
        <v>817</v>
      </c>
    </row>
    <row r="26" spans="1:12">
      <c r="A26" s="4">
        <v>25</v>
      </c>
      <c r="B26" s="4" t="s">
        <v>132</v>
      </c>
      <c r="C26" s="4" t="s">
        <v>682</v>
      </c>
      <c r="D26" s="4" t="s">
        <v>683</v>
      </c>
      <c r="E26" s="4" t="s">
        <v>1004</v>
      </c>
      <c r="F26" s="4" t="s">
        <v>1005</v>
      </c>
      <c r="G26" s="4" t="s">
        <v>1388</v>
      </c>
      <c r="H26" s="4" t="s">
        <v>1389</v>
      </c>
      <c r="I26" s="4" t="s">
        <v>1390</v>
      </c>
      <c r="J26" s="4" t="s">
        <v>653</v>
      </c>
      <c r="K26" s="4" t="s">
        <v>606</v>
      </c>
      <c r="L26" s="4" t="s">
        <v>817</v>
      </c>
    </row>
    <row r="27" spans="1:12">
      <c r="A27" s="4">
        <v>26</v>
      </c>
      <c r="B27" s="4" t="s">
        <v>132</v>
      </c>
      <c r="C27" s="4" t="s">
        <v>682</v>
      </c>
      <c r="D27" s="4" t="s">
        <v>683</v>
      </c>
      <c r="E27" s="4" t="s">
        <v>1004</v>
      </c>
      <c r="F27" s="4" t="s">
        <v>1005</v>
      </c>
      <c r="G27" s="4" t="s">
        <v>807</v>
      </c>
      <c r="H27" s="4" t="s">
        <v>808</v>
      </c>
      <c r="I27" s="4" t="s">
        <v>805</v>
      </c>
      <c r="J27" s="4" t="s">
        <v>720</v>
      </c>
      <c r="K27" s="4" t="s">
        <v>606</v>
      </c>
      <c r="L27" s="4" t="s">
        <v>817</v>
      </c>
    </row>
    <row r="28" spans="1:12">
      <c r="A28" s="4">
        <v>27</v>
      </c>
      <c r="B28" s="4" t="s">
        <v>132</v>
      </c>
      <c r="C28" s="4" t="s">
        <v>682</v>
      </c>
      <c r="D28" s="4" t="s">
        <v>683</v>
      </c>
      <c r="E28" s="4" t="s">
        <v>1006</v>
      </c>
      <c r="F28" s="4" t="s">
        <v>1007</v>
      </c>
      <c r="G28" s="4" t="s">
        <v>1388</v>
      </c>
      <c r="H28" s="4" t="s">
        <v>1389</v>
      </c>
      <c r="I28" s="4" t="s">
        <v>1390</v>
      </c>
      <c r="J28" s="4" t="s">
        <v>653</v>
      </c>
      <c r="K28" s="4" t="s">
        <v>606</v>
      </c>
      <c r="L28" s="4" t="s">
        <v>817</v>
      </c>
    </row>
    <row r="29" spans="1:12">
      <c r="A29" s="4">
        <v>28</v>
      </c>
      <c r="B29" s="4" t="s">
        <v>132</v>
      </c>
      <c r="C29" s="4" t="s">
        <v>682</v>
      </c>
      <c r="D29" s="4" t="s">
        <v>683</v>
      </c>
      <c r="E29" s="4" t="s">
        <v>1008</v>
      </c>
      <c r="F29" s="4" t="s">
        <v>1009</v>
      </c>
      <c r="G29" s="4" t="s">
        <v>1388</v>
      </c>
      <c r="H29" s="4" t="s">
        <v>1389</v>
      </c>
      <c r="I29" s="4" t="s">
        <v>1390</v>
      </c>
      <c r="J29" s="4" t="s">
        <v>653</v>
      </c>
      <c r="K29" s="4" t="s">
        <v>606</v>
      </c>
      <c r="L29" s="4" t="s">
        <v>817</v>
      </c>
    </row>
    <row r="30" spans="1:12">
      <c r="A30" s="4">
        <v>29</v>
      </c>
      <c r="B30" s="4" t="s">
        <v>132</v>
      </c>
      <c r="C30" s="4" t="s">
        <v>682</v>
      </c>
      <c r="D30" s="4" t="s">
        <v>683</v>
      </c>
      <c r="E30" s="4" t="s">
        <v>1010</v>
      </c>
      <c r="F30" s="4" t="s">
        <v>1011</v>
      </c>
      <c r="G30" s="4" t="s">
        <v>1388</v>
      </c>
      <c r="H30" s="4" t="s">
        <v>1389</v>
      </c>
      <c r="I30" s="4" t="s">
        <v>1390</v>
      </c>
      <c r="J30" s="4" t="s">
        <v>653</v>
      </c>
      <c r="K30" s="4" t="s">
        <v>606</v>
      </c>
      <c r="L30" s="4" t="s">
        <v>817</v>
      </c>
    </row>
    <row r="31" spans="1:12">
      <c r="A31" s="4">
        <v>30</v>
      </c>
      <c r="B31" s="4" t="s">
        <v>132</v>
      </c>
      <c r="C31" s="4" t="s">
        <v>682</v>
      </c>
      <c r="D31" s="4" t="s">
        <v>683</v>
      </c>
      <c r="E31" s="4" t="s">
        <v>1012</v>
      </c>
      <c r="F31" s="4" t="s">
        <v>1013</v>
      </c>
      <c r="G31" s="4" t="s">
        <v>1388</v>
      </c>
      <c r="H31" s="4" t="s">
        <v>1389</v>
      </c>
      <c r="I31" s="4" t="s">
        <v>1390</v>
      </c>
      <c r="J31" s="4" t="s">
        <v>653</v>
      </c>
      <c r="K31" s="4" t="s">
        <v>606</v>
      </c>
      <c r="L31" s="4" t="s">
        <v>817</v>
      </c>
    </row>
    <row r="32" spans="1:12">
      <c r="A32" s="4">
        <v>31</v>
      </c>
      <c r="B32" s="4" t="s">
        <v>132</v>
      </c>
      <c r="C32" s="4" t="s">
        <v>682</v>
      </c>
      <c r="D32" s="4" t="s">
        <v>683</v>
      </c>
      <c r="E32" s="4" t="s">
        <v>1014</v>
      </c>
      <c r="F32" s="4" t="s">
        <v>1015</v>
      </c>
      <c r="G32" s="4" t="s">
        <v>1388</v>
      </c>
      <c r="H32" s="4" t="s">
        <v>1389</v>
      </c>
      <c r="I32" s="4" t="s">
        <v>1390</v>
      </c>
      <c r="J32" s="4" t="s">
        <v>653</v>
      </c>
      <c r="K32" s="4" t="s">
        <v>606</v>
      </c>
      <c r="L32" s="4" t="s">
        <v>817</v>
      </c>
    </row>
    <row r="33" spans="1:12">
      <c r="A33" s="4">
        <v>32</v>
      </c>
      <c r="B33" s="4" t="s">
        <v>132</v>
      </c>
      <c r="C33" s="4" t="s">
        <v>682</v>
      </c>
      <c r="D33" s="4" t="s">
        <v>683</v>
      </c>
      <c r="E33" s="4" t="s">
        <v>1016</v>
      </c>
      <c r="F33" s="4" t="s">
        <v>1017</v>
      </c>
      <c r="G33" s="4" t="s">
        <v>1388</v>
      </c>
      <c r="H33" s="4" t="s">
        <v>1389</v>
      </c>
      <c r="I33" s="4" t="s">
        <v>1390</v>
      </c>
      <c r="J33" s="4" t="s">
        <v>653</v>
      </c>
      <c r="K33" s="4" t="s">
        <v>606</v>
      </c>
      <c r="L33" s="4" t="s">
        <v>817</v>
      </c>
    </row>
    <row r="34" spans="1:12">
      <c r="A34" s="4">
        <v>33</v>
      </c>
      <c r="B34" s="4" t="s">
        <v>132</v>
      </c>
      <c r="C34" s="4" t="s">
        <v>682</v>
      </c>
      <c r="D34" s="4" t="s">
        <v>683</v>
      </c>
      <c r="E34" s="4" t="s">
        <v>1018</v>
      </c>
      <c r="F34" s="4" t="s">
        <v>1019</v>
      </c>
      <c r="G34" s="4" t="s">
        <v>1388</v>
      </c>
      <c r="H34" s="4" t="s">
        <v>1389</v>
      </c>
      <c r="I34" s="4" t="s">
        <v>1390</v>
      </c>
      <c r="J34" s="4" t="s">
        <v>653</v>
      </c>
      <c r="K34" s="4" t="s">
        <v>606</v>
      </c>
      <c r="L34" s="4" t="s">
        <v>817</v>
      </c>
    </row>
    <row r="35" spans="1:12">
      <c r="A35" s="4">
        <v>34</v>
      </c>
      <c r="B35" s="4" t="s">
        <v>132</v>
      </c>
      <c r="C35" s="4" t="s">
        <v>682</v>
      </c>
      <c r="D35" s="4" t="s">
        <v>683</v>
      </c>
      <c r="E35" s="4" t="s">
        <v>1020</v>
      </c>
      <c r="F35" s="4" t="s">
        <v>1021</v>
      </c>
      <c r="G35" s="4" t="s">
        <v>1388</v>
      </c>
      <c r="H35" s="4" t="s">
        <v>1389</v>
      </c>
      <c r="I35" s="4" t="s">
        <v>1390</v>
      </c>
      <c r="J35" s="4" t="s">
        <v>653</v>
      </c>
      <c r="K35" s="4" t="s">
        <v>606</v>
      </c>
      <c r="L35" s="4" t="s">
        <v>817</v>
      </c>
    </row>
    <row r="36" spans="1:12">
      <c r="A36" s="4">
        <v>35</v>
      </c>
      <c r="B36" s="4" t="s">
        <v>132</v>
      </c>
      <c r="C36" s="4" t="s">
        <v>682</v>
      </c>
      <c r="D36" s="4" t="s">
        <v>683</v>
      </c>
      <c r="E36" s="4" t="s">
        <v>1022</v>
      </c>
      <c r="F36" s="4" t="s">
        <v>1023</v>
      </c>
      <c r="G36" s="4" t="s">
        <v>1388</v>
      </c>
      <c r="H36" s="4" t="s">
        <v>1389</v>
      </c>
      <c r="I36" s="4" t="s">
        <v>1390</v>
      </c>
      <c r="J36" s="4" t="s">
        <v>653</v>
      </c>
      <c r="K36" s="4" t="s">
        <v>606</v>
      </c>
      <c r="L36" s="4" t="s">
        <v>817</v>
      </c>
    </row>
    <row r="37" spans="1:12">
      <c r="A37" s="4">
        <v>36</v>
      </c>
      <c r="B37" s="4" t="s">
        <v>132</v>
      </c>
      <c r="C37" s="4" t="s">
        <v>662</v>
      </c>
      <c r="D37" s="4" t="s">
        <v>663</v>
      </c>
      <c r="E37" s="4" t="s">
        <v>1052</v>
      </c>
      <c r="F37" s="4" t="s">
        <v>1053</v>
      </c>
      <c r="G37" s="4" t="s">
        <v>781</v>
      </c>
      <c r="H37" s="4" t="s">
        <v>782</v>
      </c>
      <c r="I37" s="4" t="s">
        <v>783</v>
      </c>
      <c r="J37" s="4" t="s">
        <v>620</v>
      </c>
      <c r="K37" s="4" t="s">
        <v>640</v>
      </c>
      <c r="L37" s="4" t="s">
        <v>817</v>
      </c>
    </row>
    <row r="38" spans="1:12">
      <c r="A38" s="4">
        <v>37</v>
      </c>
      <c r="B38" s="4" t="s">
        <v>132</v>
      </c>
      <c r="C38" s="4" t="s">
        <v>662</v>
      </c>
      <c r="D38" s="4" t="s">
        <v>663</v>
      </c>
      <c r="E38" s="4" t="s">
        <v>1060</v>
      </c>
      <c r="F38" s="4" t="s">
        <v>1061</v>
      </c>
      <c r="G38" s="4" t="s">
        <v>709</v>
      </c>
      <c r="H38" s="4" t="s">
        <v>1394</v>
      </c>
      <c r="I38" s="4" t="s">
        <v>710</v>
      </c>
      <c r="J38" s="4" t="s">
        <v>664</v>
      </c>
      <c r="K38" s="4" t="s">
        <v>606</v>
      </c>
      <c r="L38" s="4" t="s">
        <v>817</v>
      </c>
    </row>
    <row r="39" spans="1:12">
      <c r="A39" s="4">
        <v>38</v>
      </c>
      <c r="B39" s="4" t="s">
        <v>132</v>
      </c>
      <c r="C39" s="4" t="s">
        <v>762</v>
      </c>
      <c r="D39" s="4" t="s">
        <v>763</v>
      </c>
      <c r="E39" s="4" t="s">
        <v>1109</v>
      </c>
      <c r="F39" s="4" t="s">
        <v>1110</v>
      </c>
      <c r="G39" s="4" t="s">
        <v>764</v>
      </c>
      <c r="H39" s="4" t="s">
        <v>765</v>
      </c>
      <c r="I39" s="4" t="s">
        <v>766</v>
      </c>
      <c r="J39" s="4" t="s">
        <v>605</v>
      </c>
      <c r="K39" s="4" t="s">
        <v>606</v>
      </c>
      <c r="L39" s="4" t="s">
        <v>817</v>
      </c>
    </row>
    <row r="40" spans="1:12">
      <c r="A40" s="4">
        <v>39</v>
      </c>
      <c r="B40" s="4" t="s">
        <v>132</v>
      </c>
      <c r="C40" s="4" t="s">
        <v>762</v>
      </c>
      <c r="D40" s="4" t="s">
        <v>763</v>
      </c>
      <c r="E40" s="4" t="s">
        <v>1109</v>
      </c>
      <c r="F40" s="4" t="s">
        <v>1110</v>
      </c>
      <c r="G40" s="4" t="s">
        <v>807</v>
      </c>
      <c r="H40" s="4" t="s">
        <v>808</v>
      </c>
      <c r="I40" s="4" t="s">
        <v>805</v>
      </c>
      <c r="J40" s="4" t="s">
        <v>720</v>
      </c>
      <c r="K40" s="4" t="s">
        <v>606</v>
      </c>
      <c r="L40" s="4" t="s">
        <v>817</v>
      </c>
    </row>
    <row r="41" spans="1:12">
      <c r="A41" s="4">
        <v>40</v>
      </c>
      <c r="B41" s="4" t="s">
        <v>132</v>
      </c>
      <c r="C41" s="4" t="s">
        <v>762</v>
      </c>
      <c r="D41" s="4" t="s">
        <v>763</v>
      </c>
      <c r="E41" s="4" t="s">
        <v>762</v>
      </c>
      <c r="F41" s="4" t="s">
        <v>763</v>
      </c>
      <c r="G41" s="4" t="s">
        <v>764</v>
      </c>
      <c r="H41" s="4" t="s">
        <v>765</v>
      </c>
      <c r="I41" s="4" t="s">
        <v>766</v>
      </c>
      <c r="J41" s="4" t="s">
        <v>605</v>
      </c>
      <c r="K41" s="4" t="s">
        <v>606</v>
      </c>
      <c r="L41" s="4" t="s">
        <v>817</v>
      </c>
    </row>
    <row r="42" spans="1:12">
      <c r="A42" s="4">
        <v>41</v>
      </c>
      <c r="B42" s="4" t="s">
        <v>132</v>
      </c>
      <c r="C42" s="4" t="s">
        <v>762</v>
      </c>
      <c r="D42" s="4" t="s">
        <v>763</v>
      </c>
      <c r="E42" s="4" t="s">
        <v>762</v>
      </c>
      <c r="F42" s="4" t="s">
        <v>763</v>
      </c>
      <c r="G42" s="4" t="s">
        <v>781</v>
      </c>
      <c r="H42" s="4" t="s">
        <v>782</v>
      </c>
      <c r="I42" s="4" t="s">
        <v>783</v>
      </c>
      <c r="J42" s="4" t="s">
        <v>620</v>
      </c>
      <c r="K42" s="4" t="s">
        <v>606</v>
      </c>
      <c r="L42" s="4" t="s">
        <v>817</v>
      </c>
    </row>
    <row r="43" spans="1:12">
      <c r="A43" s="4">
        <v>42</v>
      </c>
      <c r="B43" s="4" t="s">
        <v>132</v>
      </c>
      <c r="C43" s="4" t="s">
        <v>762</v>
      </c>
      <c r="D43" s="4" t="s">
        <v>763</v>
      </c>
      <c r="E43" s="4" t="s">
        <v>762</v>
      </c>
      <c r="F43" s="4" t="s">
        <v>763</v>
      </c>
      <c r="G43" s="4" t="s">
        <v>807</v>
      </c>
      <c r="H43" s="4" t="s">
        <v>808</v>
      </c>
      <c r="I43" s="4" t="s">
        <v>805</v>
      </c>
      <c r="J43" s="4" t="s">
        <v>720</v>
      </c>
      <c r="K43" s="4" t="s">
        <v>606</v>
      </c>
      <c r="L43" s="4" t="s">
        <v>817</v>
      </c>
    </row>
    <row r="44" spans="1:12">
      <c r="A44" s="4">
        <v>43</v>
      </c>
      <c r="B44" s="4" t="s">
        <v>132</v>
      </c>
      <c r="C44" s="4" t="s">
        <v>762</v>
      </c>
      <c r="D44" s="4" t="s">
        <v>763</v>
      </c>
      <c r="E44" s="4" t="s">
        <v>1113</v>
      </c>
      <c r="F44" s="4" t="s">
        <v>1114</v>
      </c>
      <c r="G44" s="4" t="s">
        <v>764</v>
      </c>
      <c r="H44" s="4" t="s">
        <v>765</v>
      </c>
      <c r="I44" s="4" t="s">
        <v>766</v>
      </c>
      <c r="J44" s="4" t="s">
        <v>605</v>
      </c>
      <c r="K44" s="4" t="s">
        <v>606</v>
      </c>
      <c r="L44" s="4" t="s">
        <v>817</v>
      </c>
    </row>
    <row r="45" spans="1:12">
      <c r="A45" s="4">
        <v>44</v>
      </c>
      <c r="B45" s="4" t="s">
        <v>132</v>
      </c>
      <c r="C45" s="4" t="s">
        <v>762</v>
      </c>
      <c r="D45" s="4" t="s">
        <v>763</v>
      </c>
      <c r="E45" s="4" t="s">
        <v>1119</v>
      </c>
      <c r="F45" s="4" t="s">
        <v>1120</v>
      </c>
      <c r="G45" s="4" t="s">
        <v>764</v>
      </c>
      <c r="H45" s="4" t="s">
        <v>765</v>
      </c>
      <c r="I45" s="4" t="s">
        <v>766</v>
      </c>
      <c r="J45" s="4" t="s">
        <v>605</v>
      </c>
      <c r="K45" s="4" t="s">
        <v>606</v>
      </c>
      <c r="L45" s="4" t="s">
        <v>817</v>
      </c>
    </row>
    <row r="46" spans="1:12">
      <c r="A46" s="4">
        <v>45</v>
      </c>
      <c r="B46" s="4" t="s">
        <v>132</v>
      </c>
      <c r="C46" s="4" t="s">
        <v>680</v>
      </c>
      <c r="D46" s="4" t="s">
        <v>681</v>
      </c>
      <c r="E46" s="4" t="s">
        <v>1129</v>
      </c>
      <c r="F46" s="4" t="s">
        <v>1130</v>
      </c>
      <c r="G46" s="4" t="s">
        <v>754</v>
      </c>
      <c r="H46" s="4" t="s">
        <v>755</v>
      </c>
      <c r="I46" s="4" t="s">
        <v>756</v>
      </c>
      <c r="J46" s="4" t="s">
        <v>620</v>
      </c>
      <c r="K46" s="4" t="s">
        <v>606</v>
      </c>
      <c r="L46" s="4" t="s">
        <v>817</v>
      </c>
    </row>
    <row r="47" spans="1:12">
      <c r="A47" s="4">
        <v>46</v>
      </c>
      <c r="B47" s="4" t="s">
        <v>132</v>
      </c>
      <c r="C47" s="4" t="s">
        <v>680</v>
      </c>
      <c r="D47" s="4" t="s">
        <v>681</v>
      </c>
      <c r="E47" s="4" t="s">
        <v>1131</v>
      </c>
      <c r="F47" s="4" t="s">
        <v>1132</v>
      </c>
      <c r="G47" s="4" t="s">
        <v>754</v>
      </c>
      <c r="H47" s="4" t="s">
        <v>755</v>
      </c>
      <c r="I47" s="4" t="s">
        <v>756</v>
      </c>
      <c r="J47" s="4" t="s">
        <v>620</v>
      </c>
      <c r="K47" s="4" t="s">
        <v>606</v>
      </c>
      <c r="L47" s="4" t="s">
        <v>817</v>
      </c>
    </row>
    <row r="48" spans="1:12">
      <c r="A48" s="4">
        <v>47</v>
      </c>
      <c r="B48" s="4" t="s">
        <v>132</v>
      </c>
      <c r="C48" s="4" t="s">
        <v>680</v>
      </c>
      <c r="D48" s="4" t="s">
        <v>681</v>
      </c>
      <c r="E48" s="4" t="s">
        <v>1133</v>
      </c>
      <c r="F48" s="4" t="s">
        <v>1134</v>
      </c>
      <c r="G48" s="4" t="s">
        <v>754</v>
      </c>
      <c r="H48" s="4" t="s">
        <v>755</v>
      </c>
      <c r="I48" s="4" t="s">
        <v>756</v>
      </c>
      <c r="J48" s="4" t="s">
        <v>620</v>
      </c>
      <c r="K48" s="4" t="s">
        <v>606</v>
      </c>
      <c r="L48" s="4" t="s">
        <v>817</v>
      </c>
    </row>
    <row r="49" spans="1:12">
      <c r="A49" s="4">
        <v>48</v>
      </c>
      <c r="B49" s="4" t="s">
        <v>132</v>
      </c>
      <c r="C49" s="4" t="s">
        <v>680</v>
      </c>
      <c r="D49" s="4" t="s">
        <v>681</v>
      </c>
      <c r="E49" s="4" t="s">
        <v>886</v>
      </c>
      <c r="F49" s="4" t="s">
        <v>1135</v>
      </c>
      <c r="G49" s="4" t="s">
        <v>754</v>
      </c>
      <c r="H49" s="4" t="s">
        <v>755</v>
      </c>
      <c r="I49" s="4" t="s">
        <v>756</v>
      </c>
      <c r="J49" s="4" t="s">
        <v>620</v>
      </c>
      <c r="K49" s="4" t="s">
        <v>606</v>
      </c>
      <c r="L49" s="4" t="s">
        <v>817</v>
      </c>
    </row>
    <row r="50" spans="1:12">
      <c r="A50" s="4">
        <v>49</v>
      </c>
      <c r="B50" s="4" t="s">
        <v>132</v>
      </c>
      <c r="C50" s="4" t="s">
        <v>680</v>
      </c>
      <c r="D50" s="4" t="s">
        <v>681</v>
      </c>
      <c r="E50" s="4" t="s">
        <v>680</v>
      </c>
      <c r="F50" s="4" t="s">
        <v>681</v>
      </c>
      <c r="G50" s="4" t="s">
        <v>754</v>
      </c>
      <c r="H50" s="4" t="s">
        <v>755</v>
      </c>
      <c r="I50" s="4" t="s">
        <v>756</v>
      </c>
      <c r="J50" s="4" t="s">
        <v>620</v>
      </c>
      <c r="K50" s="4" t="s">
        <v>606</v>
      </c>
      <c r="L50" s="4" t="s">
        <v>817</v>
      </c>
    </row>
    <row r="51" spans="1:12">
      <c r="A51" s="4">
        <v>50</v>
      </c>
      <c r="B51" s="4" t="s">
        <v>132</v>
      </c>
      <c r="C51" s="4" t="s">
        <v>680</v>
      </c>
      <c r="D51" s="4" t="s">
        <v>681</v>
      </c>
      <c r="E51" s="4" t="s">
        <v>1136</v>
      </c>
      <c r="F51" s="4" t="s">
        <v>1137</v>
      </c>
      <c r="G51" s="4" t="s">
        <v>754</v>
      </c>
      <c r="H51" s="4" t="s">
        <v>755</v>
      </c>
      <c r="I51" s="4" t="s">
        <v>756</v>
      </c>
      <c r="J51" s="4" t="s">
        <v>620</v>
      </c>
      <c r="K51" s="4" t="s">
        <v>606</v>
      </c>
      <c r="L51" s="4" t="s">
        <v>817</v>
      </c>
    </row>
    <row r="52" spans="1:12">
      <c r="A52" s="4">
        <v>51</v>
      </c>
      <c r="B52" s="4" t="s">
        <v>132</v>
      </c>
      <c r="C52" s="4" t="s">
        <v>680</v>
      </c>
      <c r="D52" s="4" t="s">
        <v>681</v>
      </c>
      <c r="E52" s="4" t="s">
        <v>1138</v>
      </c>
      <c r="F52" s="4" t="s">
        <v>1139</v>
      </c>
      <c r="G52" s="4" t="s">
        <v>754</v>
      </c>
      <c r="H52" s="4" t="s">
        <v>755</v>
      </c>
      <c r="I52" s="4" t="s">
        <v>756</v>
      </c>
      <c r="J52" s="4" t="s">
        <v>620</v>
      </c>
      <c r="K52" s="4" t="s">
        <v>606</v>
      </c>
      <c r="L52" s="4" t="s">
        <v>817</v>
      </c>
    </row>
    <row r="53" spans="1:12">
      <c r="A53" s="4">
        <v>52</v>
      </c>
      <c r="B53" s="4" t="s">
        <v>132</v>
      </c>
      <c r="C53" s="4" t="s">
        <v>680</v>
      </c>
      <c r="D53" s="4" t="s">
        <v>681</v>
      </c>
      <c r="E53" s="4" t="s">
        <v>1140</v>
      </c>
      <c r="F53" s="4" t="s">
        <v>1141</v>
      </c>
      <c r="G53" s="4" t="s">
        <v>754</v>
      </c>
      <c r="H53" s="4" t="s">
        <v>755</v>
      </c>
      <c r="I53" s="4" t="s">
        <v>756</v>
      </c>
      <c r="J53" s="4" t="s">
        <v>620</v>
      </c>
      <c r="K53" s="4" t="s">
        <v>606</v>
      </c>
      <c r="L53" s="4" t="s">
        <v>817</v>
      </c>
    </row>
    <row r="54" spans="1:12">
      <c r="A54" s="4">
        <v>53</v>
      </c>
      <c r="B54" s="4" t="s">
        <v>132</v>
      </c>
      <c r="C54" s="4" t="s">
        <v>680</v>
      </c>
      <c r="D54" s="4" t="s">
        <v>681</v>
      </c>
      <c r="E54" s="4" t="s">
        <v>1142</v>
      </c>
      <c r="F54" s="4" t="s">
        <v>1143</v>
      </c>
      <c r="G54" s="4" t="s">
        <v>754</v>
      </c>
      <c r="H54" s="4" t="s">
        <v>755</v>
      </c>
      <c r="I54" s="4" t="s">
        <v>756</v>
      </c>
      <c r="J54" s="4" t="s">
        <v>620</v>
      </c>
      <c r="K54" s="4" t="s">
        <v>606</v>
      </c>
      <c r="L54" s="4" t="s">
        <v>817</v>
      </c>
    </row>
    <row r="55" spans="1:12">
      <c r="A55" s="4">
        <v>54</v>
      </c>
      <c r="B55" s="4" t="s">
        <v>132</v>
      </c>
      <c r="C55" s="4" t="s">
        <v>801</v>
      </c>
      <c r="D55" s="4" t="s">
        <v>802</v>
      </c>
      <c r="E55" s="4" t="s">
        <v>1157</v>
      </c>
      <c r="F55" s="4" t="s">
        <v>1158</v>
      </c>
      <c r="G55" s="4" t="s">
        <v>1592</v>
      </c>
      <c r="H55" s="4" t="s">
        <v>1593</v>
      </c>
      <c r="I55" s="4" t="s">
        <v>1594</v>
      </c>
      <c r="J55" s="4" t="s">
        <v>664</v>
      </c>
      <c r="K55" s="4" t="s">
        <v>1595</v>
      </c>
      <c r="L55" s="4" t="s">
        <v>817</v>
      </c>
    </row>
    <row r="56" spans="1:12">
      <c r="A56" s="4">
        <v>55</v>
      </c>
      <c r="B56" s="4" t="s">
        <v>132</v>
      </c>
      <c r="C56" s="4" t="s">
        <v>657</v>
      </c>
      <c r="D56" s="4" t="s">
        <v>658</v>
      </c>
      <c r="E56" s="4" t="s">
        <v>940</v>
      </c>
      <c r="F56" s="4" t="s">
        <v>1192</v>
      </c>
      <c r="G56" s="4" t="s">
        <v>690</v>
      </c>
      <c r="H56" s="4" t="s">
        <v>691</v>
      </c>
      <c r="I56" s="4" t="s">
        <v>692</v>
      </c>
      <c r="J56" s="4" t="s">
        <v>693</v>
      </c>
      <c r="K56" s="4" t="s">
        <v>606</v>
      </c>
      <c r="L56" s="4" t="s">
        <v>817</v>
      </c>
    </row>
    <row r="57" spans="1:12">
      <c r="A57" s="4">
        <v>56</v>
      </c>
      <c r="B57" s="4" t="s">
        <v>132</v>
      </c>
      <c r="C57" s="4" t="s">
        <v>657</v>
      </c>
      <c r="D57" s="4" t="s">
        <v>658</v>
      </c>
      <c r="E57" s="4" t="s">
        <v>940</v>
      </c>
      <c r="F57" s="4" t="s">
        <v>1192</v>
      </c>
      <c r="G57" s="4" t="s">
        <v>803</v>
      </c>
      <c r="H57" s="4" t="s">
        <v>804</v>
      </c>
      <c r="I57" s="4" t="s">
        <v>805</v>
      </c>
      <c r="J57" s="4" t="s">
        <v>806</v>
      </c>
      <c r="K57" s="4" t="s">
        <v>1424</v>
      </c>
      <c r="L57" s="4" t="s">
        <v>817</v>
      </c>
    </row>
    <row r="58" spans="1:12">
      <c r="A58" s="4">
        <v>57</v>
      </c>
      <c r="B58" s="4" t="s">
        <v>132</v>
      </c>
      <c r="C58" s="4" t="s">
        <v>657</v>
      </c>
      <c r="D58" s="4" t="s">
        <v>658</v>
      </c>
      <c r="E58" s="4" t="s">
        <v>1201</v>
      </c>
      <c r="F58" s="4" t="s">
        <v>1202</v>
      </c>
      <c r="G58" s="4" t="s">
        <v>690</v>
      </c>
      <c r="H58" s="4" t="s">
        <v>691</v>
      </c>
      <c r="I58" s="4" t="s">
        <v>692</v>
      </c>
      <c r="J58" s="4" t="s">
        <v>693</v>
      </c>
      <c r="K58" s="4" t="s">
        <v>606</v>
      </c>
      <c r="L58" s="4" t="s">
        <v>817</v>
      </c>
    </row>
    <row r="59" spans="1:12">
      <c r="A59" s="4">
        <v>58</v>
      </c>
      <c r="B59" s="4" t="s">
        <v>132</v>
      </c>
      <c r="C59" s="4" t="s">
        <v>657</v>
      </c>
      <c r="D59" s="4" t="s">
        <v>658</v>
      </c>
      <c r="E59" s="4" t="s">
        <v>1203</v>
      </c>
      <c r="F59" s="4" t="s">
        <v>1204</v>
      </c>
      <c r="G59" s="4" t="s">
        <v>690</v>
      </c>
      <c r="H59" s="4" t="s">
        <v>691</v>
      </c>
      <c r="I59" s="4" t="s">
        <v>692</v>
      </c>
      <c r="J59" s="4" t="s">
        <v>693</v>
      </c>
      <c r="K59" s="4" t="s">
        <v>606</v>
      </c>
      <c r="L59" s="4" t="s">
        <v>817</v>
      </c>
    </row>
    <row r="60" spans="1:12">
      <c r="A60" s="4">
        <v>59</v>
      </c>
      <c r="B60" s="4" t="s">
        <v>132</v>
      </c>
      <c r="C60" s="4" t="s">
        <v>657</v>
      </c>
      <c r="D60" s="4" t="s">
        <v>658</v>
      </c>
      <c r="E60" s="4" t="s">
        <v>1205</v>
      </c>
      <c r="F60" s="4" t="s">
        <v>1206</v>
      </c>
      <c r="G60" s="4" t="s">
        <v>690</v>
      </c>
      <c r="H60" s="4" t="s">
        <v>691</v>
      </c>
      <c r="I60" s="4" t="s">
        <v>692</v>
      </c>
      <c r="J60" s="4" t="s">
        <v>693</v>
      </c>
      <c r="K60" s="4" t="s">
        <v>606</v>
      </c>
      <c r="L60" s="4" t="s">
        <v>817</v>
      </c>
    </row>
    <row r="61" spans="1:12">
      <c r="A61" s="4">
        <v>60</v>
      </c>
      <c r="B61" s="4" t="s">
        <v>132</v>
      </c>
      <c r="C61" s="4" t="s">
        <v>657</v>
      </c>
      <c r="D61" s="4" t="s">
        <v>658</v>
      </c>
      <c r="E61" s="4" t="s">
        <v>1213</v>
      </c>
      <c r="F61" s="4" t="s">
        <v>1214</v>
      </c>
      <c r="G61" s="4" t="s">
        <v>690</v>
      </c>
      <c r="H61" s="4" t="s">
        <v>691</v>
      </c>
      <c r="I61" s="4" t="s">
        <v>692</v>
      </c>
      <c r="J61" s="4" t="s">
        <v>693</v>
      </c>
      <c r="K61" s="4" t="s">
        <v>606</v>
      </c>
      <c r="L61" s="4" t="s">
        <v>817</v>
      </c>
    </row>
    <row r="62" spans="1:12">
      <c r="A62" s="4">
        <v>61</v>
      </c>
      <c r="B62" s="4" t="s">
        <v>132</v>
      </c>
      <c r="C62" s="4" t="s">
        <v>657</v>
      </c>
      <c r="D62" s="4" t="s">
        <v>658</v>
      </c>
      <c r="E62" s="4" t="s">
        <v>657</v>
      </c>
      <c r="F62" s="4" t="s">
        <v>658</v>
      </c>
      <c r="G62" s="4" t="s">
        <v>690</v>
      </c>
      <c r="H62" s="4" t="s">
        <v>691</v>
      </c>
      <c r="I62" s="4" t="s">
        <v>692</v>
      </c>
      <c r="J62" s="4" t="s">
        <v>693</v>
      </c>
      <c r="K62" s="4" t="s">
        <v>606</v>
      </c>
      <c r="L62" s="4" t="s">
        <v>817</v>
      </c>
    </row>
    <row r="63" spans="1:12">
      <c r="A63" s="4">
        <v>62</v>
      </c>
      <c r="B63" s="4" t="s">
        <v>132</v>
      </c>
      <c r="C63" s="4" t="s">
        <v>657</v>
      </c>
      <c r="D63" s="4" t="s">
        <v>658</v>
      </c>
      <c r="E63" s="4" t="s">
        <v>657</v>
      </c>
      <c r="F63" s="4" t="s">
        <v>658</v>
      </c>
      <c r="G63" s="4" t="s">
        <v>798</v>
      </c>
      <c r="H63" s="4" t="s">
        <v>799</v>
      </c>
      <c r="I63" s="4" t="s">
        <v>485</v>
      </c>
      <c r="J63" s="4" t="s">
        <v>800</v>
      </c>
      <c r="K63" s="4" t="s">
        <v>606</v>
      </c>
      <c r="L63" s="4" t="s">
        <v>817</v>
      </c>
    </row>
    <row r="64" spans="1:12">
      <c r="A64" s="4">
        <v>63</v>
      </c>
      <c r="B64" s="4" t="s">
        <v>132</v>
      </c>
      <c r="C64" s="4" t="s">
        <v>599</v>
      </c>
      <c r="D64" s="4" t="s">
        <v>600</v>
      </c>
      <c r="E64" s="4" t="s">
        <v>1387</v>
      </c>
      <c r="F64" s="4" t="s">
        <v>614</v>
      </c>
      <c r="G64" s="4" t="s">
        <v>1395</v>
      </c>
      <c r="H64" s="4" t="s">
        <v>1379</v>
      </c>
      <c r="I64" s="4" t="s">
        <v>1380</v>
      </c>
      <c r="J64" s="4" t="s">
        <v>1396</v>
      </c>
      <c r="K64" s="4" t="s">
        <v>606</v>
      </c>
      <c r="L64" s="4" t="s">
        <v>817</v>
      </c>
    </row>
    <row r="65" spans="1:12">
      <c r="A65" s="4">
        <v>64</v>
      </c>
      <c r="B65" s="4" t="s">
        <v>132</v>
      </c>
      <c r="C65" s="4" t="s">
        <v>599</v>
      </c>
      <c r="D65" s="4" t="s">
        <v>600</v>
      </c>
      <c r="E65" s="4" t="s">
        <v>1387</v>
      </c>
      <c r="F65" s="4" t="s">
        <v>614</v>
      </c>
      <c r="G65" s="4" t="s">
        <v>698</v>
      </c>
      <c r="H65" s="4" t="s">
        <v>699</v>
      </c>
      <c r="I65" s="4" t="s">
        <v>700</v>
      </c>
      <c r="J65" s="4" t="s">
        <v>605</v>
      </c>
      <c r="K65" s="4" t="s">
        <v>606</v>
      </c>
      <c r="L65" s="4" t="s">
        <v>817</v>
      </c>
    </row>
    <row r="66" spans="1:12">
      <c r="A66" s="4">
        <v>65</v>
      </c>
      <c r="B66" s="4" t="s">
        <v>132</v>
      </c>
      <c r="C66" s="4" t="s">
        <v>599</v>
      </c>
      <c r="D66" s="4" t="s">
        <v>600</v>
      </c>
      <c r="E66" s="4" t="s">
        <v>1387</v>
      </c>
      <c r="F66" s="4" t="s">
        <v>614</v>
      </c>
      <c r="G66" s="4" t="s">
        <v>1420</v>
      </c>
      <c r="H66" s="4" t="s">
        <v>1421</v>
      </c>
      <c r="I66" s="4" t="s">
        <v>1422</v>
      </c>
      <c r="J66" s="4" t="s">
        <v>1423</v>
      </c>
      <c r="K66" s="4" t="s">
        <v>1424</v>
      </c>
      <c r="L66" s="4" t="s">
        <v>817</v>
      </c>
    </row>
    <row r="67" spans="1:12">
      <c r="A67" s="4">
        <v>66</v>
      </c>
      <c r="B67" s="4" t="s">
        <v>132</v>
      </c>
      <c r="C67" s="4" t="s">
        <v>599</v>
      </c>
      <c r="D67" s="4" t="s">
        <v>600</v>
      </c>
      <c r="E67" s="4" t="s">
        <v>1387</v>
      </c>
      <c r="F67" s="4" t="s">
        <v>614</v>
      </c>
      <c r="G67" s="4" t="s">
        <v>1596</v>
      </c>
      <c r="H67" s="4" t="s">
        <v>1597</v>
      </c>
      <c r="I67" s="4" t="s">
        <v>1422</v>
      </c>
      <c r="J67" s="4" t="s">
        <v>1598</v>
      </c>
      <c r="K67" s="4" t="s">
        <v>1424</v>
      </c>
      <c r="L67" s="4" t="s">
        <v>817</v>
      </c>
    </row>
    <row r="68" spans="1:12">
      <c r="A68" s="4">
        <v>67</v>
      </c>
      <c r="B68" s="4" t="s">
        <v>132</v>
      </c>
      <c r="C68" s="4" t="s">
        <v>599</v>
      </c>
      <c r="D68" s="4" t="s">
        <v>600</v>
      </c>
      <c r="E68" s="4" t="s">
        <v>752</v>
      </c>
      <c r="F68" s="4" t="s">
        <v>753</v>
      </c>
      <c r="G68" s="4" t="s">
        <v>1397</v>
      </c>
      <c r="H68" s="4" t="s">
        <v>1398</v>
      </c>
      <c r="I68" s="4" t="s">
        <v>661</v>
      </c>
      <c r="J68" s="4" t="s">
        <v>605</v>
      </c>
      <c r="K68" s="4" t="s">
        <v>606</v>
      </c>
      <c r="L68" s="4" t="s">
        <v>817</v>
      </c>
    </row>
    <row r="69" spans="1:12">
      <c r="A69" s="4">
        <v>68</v>
      </c>
      <c r="B69" s="4" t="s">
        <v>132</v>
      </c>
      <c r="C69" s="4" t="s">
        <v>599</v>
      </c>
      <c r="D69" s="4" t="s">
        <v>600</v>
      </c>
      <c r="E69" s="4" t="s">
        <v>752</v>
      </c>
      <c r="F69" s="4" t="s">
        <v>753</v>
      </c>
      <c r="G69" s="4" t="s">
        <v>1399</v>
      </c>
      <c r="H69" s="4" t="s">
        <v>1400</v>
      </c>
      <c r="I69" s="4" t="s">
        <v>1401</v>
      </c>
      <c r="J69" s="4" t="s">
        <v>605</v>
      </c>
      <c r="K69" s="4" t="s">
        <v>606</v>
      </c>
      <c r="L69" s="4" t="s">
        <v>817</v>
      </c>
    </row>
    <row r="70" spans="1:12">
      <c r="A70" s="4">
        <v>69</v>
      </c>
      <c r="B70" s="4" t="s">
        <v>132</v>
      </c>
      <c r="C70" s="4" t="s">
        <v>599</v>
      </c>
      <c r="D70" s="4" t="s">
        <v>600</v>
      </c>
      <c r="E70" s="4" t="s">
        <v>1599</v>
      </c>
      <c r="F70" s="4" t="s">
        <v>741</v>
      </c>
      <c r="G70" s="4" t="s">
        <v>1600</v>
      </c>
      <c r="H70" s="4" t="s">
        <v>1601</v>
      </c>
      <c r="I70" s="4" t="s">
        <v>1602</v>
      </c>
      <c r="J70" s="4" t="s">
        <v>605</v>
      </c>
      <c r="K70" s="4" t="s">
        <v>1424</v>
      </c>
      <c r="L70" s="4" t="s">
        <v>817</v>
      </c>
    </row>
    <row r="71" spans="1:12">
      <c r="A71" s="4">
        <v>70</v>
      </c>
      <c r="B71" s="4" t="s">
        <v>132</v>
      </c>
      <c r="C71" s="4" t="s">
        <v>599</v>
      </c>
      <c r="D71" s="4" t="s">
        <v>600</v>
      </c>
      <c r="E71" s="4" t="s">
        <v>1599</v>
      </c>
      <c r="F71" s="4" t="s">
        <v>741</v>
      </c>
      <c r="G71" s="4" t="s">
        <v>742</v>
      </c>
      <c r="H71" s="4" t="s">
        <v>743</v>
      </c>
      <c r="I71" s="4" t="s">
        <v>744</v>
      </c>
      <c r="J71" s="4" t="s">
        <v>605</v>
      </c>
      <c r="K71" s="4" t="s">
        <v>606</v>
      </c>
      <c r="L71" s="4" t="s">
        <v>817</v>
      </c>
    </row>
    <row r="72" spans="1:12">
      <c r="A72" s="4">
        <v>71</v>
      </c>
      <c r="B72" s="4" t="s">
        <v>132</v>
      </c>
      <c r="C72" s="4" t="s">
        <v>599</v>
      </c>
      <c r="D72" s="4" t="s">
        <v>600</v>
      </c>
      <c r="E72" s="4" t="s">
        <v>1599</v>
      </c>
      <c r="F72" s="4" t="s">
        <v>741</v>
      </c>
      <c r="G72" s="4" t="s">
        <v>807</v>
      </c>
      <c r="H72" s="4" t="s">
        <v>808</v>
      </c>
      <c r="I72" s="4" t="s">
        <v>805</v>
      </c>
      <c r="J72" s="4" t="s">
        <v>720</v>
      </c>
      <c r="K72" s="4" t="s">
        <v>606</v>
      </c>
      <c r="L72" s="4" t="s">
        <v>817</v>
      </c>
    </row>
    <row r="73" spans="1:12">
      <c r="A73" s="4">
        <v>72</v>
      </c>
      <c r="B73" s="4" t="s">
        <v>132</v>
      </c>
      <c r="C73" s="4" t="s">
        <v>599</v>
      </c>
      <c r="D73" s="4" t="s">
        <v>600</v>
      </c>
      <c r="E73" s="4" t="s">
        <v>1599</v>
      </c>
      <c r="F73" s="4" t="s">
        <v>741</v>
      </c>
      <c r="G73" s="4" t="s">
        <v>1391</v>
      </c>
      <c r="H73" s="4" t="s">
        <v>1392</v>
      </c>
      <c r="I73" s="4" t="s">
        <v>805</v>
      </c>
      <c r="J73" s="4" t="s">
        <v>1393</v>
      </c>
      <c r="K73" s="4" t="s">
        <v>606</v>
      </c>
      <c r="L73" s="4" t="s">
        <v>817</v>
      </c>
    </row>
    <row r="74" spans="1:12">
      <c r="A74" s="4">
        <v>73</v>
      </c>
      <c r="B74" s="4" t="s">
        <v>132</v>
      </c>
      <c r="C74" s="4" t="s">
        <v>599</v>
      </c>
      <c r="D74" s="4" t="s">
        <v>600</v>
      </c>
      <c r="E74" s="4" t="s">
        <v>686</v>
      </c>
      <c r="F74" s="4" t="s">
        <v>687</v>
      </c>
      <c r="G74" s="4" t="s">
        <v>1395</v>
      </c>
      <c r="H74" s="4" t="s">
        <v>1379</v>
      </c>
      <c r="I74" s="4" t="s">
        <v>1380</v>
      </c>
      <c r="J74" s="4" t="s">
        <v>1396</v>
      </c>
      <c r="K74" s="4" t="s">
        <v>606</v>
      </c>
      <c r="L74" s="4" t="s">
        <v>817</v>
      </c>
    </row>
    <row r="75" spans="1:12">
      <c r="A75" s="4">
        <v>74</v>
      </c>
      <c r="B75" s="4" t="s">
        <v>132</v>
      </c>
      <c r="C75" s="4" t="s">
        <v>599</v>
      </c>
      <c r="D75" s="4" t="s">
        <v>600</v>
      </c>
      <c r="E75" s="4" t="s">
        <v>686</v>
      </c>
      <c r="F75" s="4" t="s">
        <v>687</v>
      </c>
      <c r="G75" s="4" t="s">
        <v>781</v>
      </c>
      <c r="H75" s="4" t="s">
        <v>782</v>
      </c>
      <c r="I75" s="4" t="s">
        <v>783</v>
      </c>
      <c r="J75" s="4" t="s">
        <v>620</v>
      </c>
      <c r="K75" s="4" t="s">
        <v>606</v>
      </c>
      <c r="L75" s="4" t="s">
        <v>817</v>
      </c>
    </row>
    <row r="76" spans="1:12">
      <c r="A76" s="4">
        <v>75</v>
      </c>
      <c r="B76" s="4" t="s">
        <v>132</v>
      </c>
      <c r="C76" s="4" t="s">
        <v>599</v>
      </c>
      <c r="D76" s="4" t="s">
        <v>600</v>
      </c>
      <c r="E76" s="4" t="s">
        <v>659</v>
      </c>
      <c r="F76" s="4" t="s">
        <v>660</v>
      </c>
      <c r="G76" s="4" t="s">
        <v>1397</v>
      </c>
      <c r="H76" s="4" t="s">
        <v>1398</v>
      </c>
      <c r="I76" s="4" t="s">
        <v>661</v>
      </c>
      <c r="J76" s="4" t="s">
        <v>605</v>
      </c>
      <c r="K76" s="4" t="s">
        <v>606</v>
      </c>
      <c r="L76" s="4" t="s">
        <v>817</v>
      </c>
    </row>
    <row r="77" spans="1:12">
      <c r="A77" s="4">
        <v>76</v>
      </c>
      <c r="B77" s="4" t="s">
        <v>132</v>
      </c>
      <c r="C77" s="4" t="s">
        <v>599</v>
      </c>
      <c r="D77" s="4" t="s">
        <v>600</v>
      </c>
      <c r="E77" s="4" t="s">
        <v>601</v>
      </c>
      <c r="F77" s="4" t="s">
        <v>602</v>
      </c>
      <c r="G77" s="4" t="s">
        <v>603</v>
      </c>
      <c r="H77" s="4" t="s">
        <v>1425</v>
      </c>
      <c r="I77" s="4" t="s">
        <v>604</v>
      </c>
      <c r="J77" s="4" t="s">
        <v>605</v>
      </c>
      <c r="K77" s="4" t="s">
        <v>606</v>
      </c>
      <c r="L77" s="4" t="s">
        <v>817</v>
      </c>
    </row>
    <row r="78" spans="1:12">
      <c r="A78" s="4">
        <v>77</v>
      </c>
      <c r="B78" s="4" t="s">
        <v>132</v>
      </c>
      <c r="C78" s="4" t="s">
        <v>599</v>
      </c>
      <c r="D78" s="4" t="s">
        <v>600</v>
      </c>
      <c r="E78" s="4" t="s">
        <v>601</v>
      </c>
      <c r="F78" s="4" t="s">
        <v>602</v>
      </c>
      <c r="G78" s="4" t="s">
        <v>631</v>
      </c>
      <c r="H78" s="4" t="s">
        <v>632</v>
      </c>
      <c r="I78" s="4" t="s">
        <v>633</v>
      </c>
      <c r="J78" s="4" t="s">
        <v>605</v>
      </c>
      <c r="K78" s="4" t="s">
        <v>606</v>
      </c>
      <c r="L78" s="4" t="s">
        <v>817</v>
      </c>
    </row>
    <row r="79" spans="1:12">
      <c r="A79" s="4">
        <v>78</v>
      </c>
      <c r="B79" s="4" t="s">
        <v>132</v>
      </c>
      <c r="C79" s="4" t="s">
        <v>599</v>
      </c>
      <c r="D79" s="4" t="s">
        <v>600</v>
      </c>
      <c r="E79" s="4" t="s">
        <v>601</v>
      </c>
      <c r="F79" s="4" t="s">
        <v>602</v>
      </c>
      <c r="G79" s="4" t="s">
        <v>781</v>
      </c>
      <c r="H79" s="4" t="s">
        <v>782</v>
      </c>
      <c r="I79" s="4" t="s">
        <v>783</v>
      </c>
      <c r="J79" s="4" t="s">
        <v>620</v>
      </c>
      <c r="K79" s="4" t="s">
        <v>606</v>
      </c>
      <c r="L79" s="4" t="s">
        <v>817</v>
      </c>
    </row>
    <row r="80" spans="1:12">
      <c r="A80" s="4">
        <v>79</v>
      </c>
      <c r="B80" s="4" t="s">
        <v>132</v>
      </c>
      <c r="C80" s="4" t="s">
        <v>599</v>
      </c>
      <c r="D80" s="4" t="s">
        <v>600</v>
      </c>
      <c r="E80" s="4" t="s">
        <v>745</v>
      </c>
      <c r="F80" s="4" t="s">
        <v>746</v>
      </c>
      <c r="G80" s="4" t="s">
        <v>747</v>
      </c>
      <c r="H80" s="4" t="s">
        <v>748</v>
      </c>
      <c r="I80" s="4" t="s">
        <v>749</v>
      </c>
      <c r="J80" s="4" t="s">
        <v>605</v>
      </c>
      <c r="K80" s="4" t="s">
        <v>606</v>
      </c>
      <c r="L80" s="4" t="s">
        <v>817</v>
      </c>
    </row>
    <row r="81" spans="1:12">
      <c r="A81" s="4">
        <v>80</v>
      </c>
      <c r="B81" s="4" t="s">
        <v>132</v>
      </c>
      <c r="C81" s="4" t="s">
        <v>599</v>
      </c>
      <c r="D81" s="4" t="s">
        <v>600</v>
      </c>
      <c r="E81" s="4" t="s">
        <v>745</v>
      </c>
      <c r="F81" s="4" t="s">
        <v>746</v>
      </c>
      <c r="G81" s="4" t="s">
        <v>781</v>
      </c>
      <c r="H81" s="4" t="s">
        <v>782</v>
      </c>
      <c r="I81" s="4" t="s">
        <v>783</v>
      </c>
      <c r="J81" s="4" t="s">
        <v>620</v>
      </c>
      <c r="K81" s="4" t="s">
        <v>606</v>
      </c>
      <c r="L81" s="4" t="s">
        <v>817</v>
      </c>
    </row>
    <row r="82" spans="1:12">
      <c r="A82" s="4">
        <v>81</v>
      </c>
      <c r="B82" s="4" t="s">
        <v>132</v>
      </c>
      <c r="C82" s="4" t="s">
        <v>599</v>
      </c>
      <c r="D82" s="4" t="s">
        <v>600</v>
      </c>
      <c r="E82" s="4" t="s">
        <v>665</v>
      </c>
      <c r="F82" s="4" t="s">
        <v>666</v>
      </c>
      <c r="G82" s="4" t="s">
        <v>667</v>
      </c>
      <c r="H82" s="4" t="s">
        <v>668</v>
      </c>
      <c r="I82" s="4" t="s">
        <v>669</v>
      </c>
      <c r="J82" s="4" t="s">
        <v>605</v>
      </c>
      <c r="K82" s="4" t="s">
        <v>606</v>
      </c>
      <c r="L82" s="4" t="s">
        <v>817</v>
      </c>
    </row>
    <row r="83" spans="1:12">
      <c r="A83" s="4">
        <v>82</v>
      </c>
      <c r="B83" s="4" t="s">
        <v>132</v>
      </c>
      <c r="C83" s="4" t="s">
        <v>599</v>
      </c>
      <c r="D83" s="4" t="s">
        <v>600</v>
      </c>
      <c r="E83" s="4" t="s">
        <v>665</v>
      </c>
      <c r="F83" s="4" t="s">
        <v>666</v>
      </c>
      <c r="G83" s="4" t="s">
        <v>1603</v>
      </c>
      <c r="H83" s="4" t="s">
        <v>1604</v>
      </c>
      <c r="I83" s="4" t="s">
        <v>1605</v>
      </c>
      <c r="J83" s="4" t="s">
        <v>605</v>
      </c>
      <c r="K83" s="4" t="s">
        <v>606</v>
      </c>
      <c r="L83" s="4" t="s">
        <v>817</v>
      </c>
    </row>
    <row r="84" spans="1:12">
      <c r="A84" s="4">
        <v>83</v>
      </c>
      <c r="B84" s="4" t="s">
        <v>132</v>
      </c>
      <c r="C84" s="4" t="s">
        <v>599</v>
      </c>
      <c r="D84" s="4" t="s">
        <v>600</v>
      </c>
      <c r="E84" s="4" t="s">
        <v>624</v>
      </c>
      <c r="F84" s="4" t="s">
        <v>625</v>
      </c>
      <c r="G84" s="4" t="s">
        <v>626</v>
      </c>
      <c r="H84" s="4" t="s">
        <v>627</v>
      </c>
      <c r="I84" s="4" t="s">
        <v>628</v>
      </c>
      <c r="J84" s="4" t="s">
        <v>605</v>
      </c>
      <c r="K84" s="4" t="s">
        <v>606</v>
      </c>
      <c r="L84" s="4" t="s">
        <v>817</v>
      </c>
    </row>
    <row r="85" spans="1:12">
      <c r="A85" s="4">
        <v>84</v>
      </c>
      <c r="B85" s="4" t="s">
        <v>132</v>
      </c>
      <c r="C85" s="4" t="s">
        <v>599</v>
      </c>
      <c r="D85" s="4" t="s">
        <v>600</v>
      </c>
      <c r="E85" s="4" t="s">
        <v>624</v>
      </c>
      <c r="F85" s="4" t="s">
        <v>625</v>
      </c>
      <c r="G85" s="4" t="s">
        <v>654</v>
      </c>
      <c r="H85" s="4" t="s">
        <v>655</v>
      </c>
      <c r="I85" s="4" t="s">
        <v>656</v>
      </c>
      <c r="J85" s="4" t="s">
        <v>605</v>
      </c>
      <c r="K85" s="4" t="s">
        <v>606</v>
      </c>
      <c r="L85" s="4" t="s">
        <v>817</v>
      </c>
    </row>
    <row r="86" spans="1:12">
      <c r="A86" s="4">
        <v>85</v>
      </c>
      <c r="B86" s="4" t="s">
        <v>132</v>
      </c>
      <c r="C86" s="4" t="s">
        <v>599</v>
      </c>
      <c r="D86" s="4" t="s">
        <v>600</v>
      </c>
      <c r="E86" s="4" t="s">
        <v>624</v>
      </c>
      <c r="F86" s="4" t="s">
        <v>625</v>
      </c>
      <c r="G86" s="4" t="s">
        <v>781</v>
      </c>
      <c r="H86" s="4" t="s">
        <v>782</v>
      </c>
      <c r="I86" s="4" t="s">
        <v>783</v>
      </c>
      <c r="J86" s="4" t="s">
        <v>620</v>
      </c>
      <c r="K86" s="4" t="s">
        <v>606</v>
      </c>
      <c r="L86" s="4" t="s">
        <v>817</v>
      </c>
    </row>
    <row r="87" spans="1:12">
      <c r="A87" s="4">
        <v>86</v>
      </c>
      <c r="B87" s="4" t="s">
        <v>132</v>
      </c>
      <c r="C87" s="4" t="s">
        <v>599</v>
      </c>
      <c r="D87" s="4" t="s">
        <v>600</v>
      </c>
      <c r="E87" s="4" t="s">
        <v>791</v>
      </c>
      <c r="F87" s="4" t="s">
        <v>792</v>
      </c>
      <c r="G87" s="4" t="s">
        <v>654</v>
      </c>
      <c r="H87" s="4" t="s">
        <v>655</v>
      </c>
      <c r="I87" s="4" t="s">
        <v>656</v>
      </c>
      <c r="J87" s="4" t="s">
        <v>605</v>
      </c>
      <c r="K87" s="4" t="s">
        <v>606</v>
      </c>
      <c r="L87" s="4" t="s">
        <v>817</v>
      </c>
    </row>
    <row r="88" spans="1:12">
      <c r="A88" s="4">
        <v>87</v>
      </c>
      <c r="B88" s="4" t="s">
        <v>132</v>
      </c>
      <c r="C88" s="4" t="s">
        <v>599</v>
      </c>
      <c r="D88" s="4" t="s">
        <v>600</v>
      </c>
      <c r="E88" s="4" t="s">
        <v>791</v>
      </c>
      <c r="F88" s="4" t="s">
        <v>792</v>
      </c>
      <c r="G88" s="4" t="s">
        <v>781</v>
      </c>
      <c r="H88" s="4" t="s">
        <v>782</v>
      </c>
      <c r="I88" s="4" t="s">
        <v>783</v>
      </c>
      <c r="J88" s="4" t="s">
        <v>620</v>
      </c>
      <c r="K88" s="4" t="s">
        <v>606</v>
      </c>
      <c r="L88" s="4" t="s">
        <v>817</v>
      </c>
    </row>
    <row r="89" spans="1:12">
      <c r="A89" s="4">
        <v>88</v>
      </c>
      <c r="B89" s="4" t="s">
        <v>132</v>
      </c>
      <c r="C89" s="4" t="s">
        <v>599</v>
      </c>
      <c r="D89" s="4" t="s">
        <v>600</v>
      </c>
      <c r="E89" s="4" t="s">
        <v>629</v>
      </c>
      <c r="F89" s="4" t="s">
        <v>630</v>
      </c>
      <c r="G89" s="4" t="s">
        <v>757</v>
      </c>
      <c r="H89" s="4" t="s">
        <v>758</v>
      </c>
      <c r="I89" s="4" t="s">
        <v>759</v>
      </c>
      <c r="J89" s="4" t="s">
        <v>605</v>
      </c>
      <c r="K89" s="4" t="s">
        <v>606</v>
      </c>
      <c r="L89" s="4" t="s">
        <v>817</v>
      </c>
    </row>
    <row r="90" spans="1:12">
      <c r="A90" s="4">
        <v>89</v>
      </c>
      <c r="B90" s="4" t="s">
        <v>132</v>
      </c>
      <c r="C90" s="4" t="s">
        <v>599</v>
      </c>
      <c r="D90" s="4" t="s">
        <v>600</v>
      </c>
      <c r="E90" s="4" t="s">
        <v>1226</v>
      </c>
      <c r="F90" s="4" t="s">
        <v>1227</v>
      </c>
      <c r="G90" s="4" t="s">
        <v>1397</v>
      </c>
      <c r="H90" s="4" t="s">
        <v>1398</v>
      </c>
      <c r="I90" s="4" t="s">
        <v>661</v>
      </c>
      <c r="J90" s="4" t="s">
        <v>605</v>
      </c>
      <c r="K90" s="4" t="s">
        <v>606</v>
      </c>
      <c r="L90" s="4" t="s">
        <v>817</v>
      </c>
    </row>
    <row r="91" spans="1:12">
      <c r="A91" s="4">
        <v>90</v>
      </c>
      <c r="B91" s="4" t="s">
        <v>132</v>
      </c>
      <c r="C91" s="4" t="s">
        <v>599</v>
      </c>
      <c r="D91" s="4" t="s">
        <v>600</v>
      </c>
      <c r="E91" s="4" t="s">
        <v>1226</v>
      </c>
      <c r="F91" s="4" t="s">
        <v>1227</v>
      </c>
      <c r="G91" s="4" t="s">
        <v>1399</v>
      </c>
      <c r="H91" s="4" t="s">
        <v>1400</v>
      </c>
      <c r="I91" s="4" t="s">
        <v>1401</v>
      </c>
      <c r="J91" s="4" t="s">
        <v>605</v>
      </c>
      <c r="K91" s="4" t="s">
        <v>606</v>
      </c>
      <c r="L91" s="4" t="s">
        <v>817</v>
      </c>
    </row>
    <row r="92" spans="1:12">
      <c r="A92" s="4">
        <v>91</v>
      </c>
      <c r="B92" s="4" t="s">
        <v>132</v>
      </c>
      <c r="C92" s="4" t="s">
        <v>599</v>
      </c>
      <c r="D92" s="4" t="s">
        <v>600</v>
      </c>
      <c r="E92" s="4" t="s">
        <v>599</v>
      </c>
      <c r="F92" s="4" t="s">
        <v>600</v>
      </c>
      <c r="G92" s="4" t="s">
        <v>781</v>
      </c>
      <c r="H92" s="4" t="s">
        <v>782</v>
      </c>
      <c r="I92" s="4" t="s">
        <v>783</v>
      </c>
      <c r="J92" s="4" t="s">
        <v>620</v>
      </c>
      <c r="K92" s="4" t="s">
        <v>606</v>
      </c>
      <c r="L92" s="4" t="s">
        <v>817</v>
      </c>
    </row>
    <row r="93" spans="1:12">
      <c r="A93" s="4">
        <v>92</v>
      </c>
      <c r="B93" s="4" t="s">
        <v>132</v>
      </c>
      <c r="C93" s="4" t="s">
        <v>599</v>
      </c>
      <c r="D93" s="4" t="s">
        <v>600</v>
      </c>
      <c r="E93" s="4" t="s">
        <v>784</v>
      </c>
      <c r="F93" s="4" t="s">
        <v>785</v>
      </c>
      <c r="G93" s="4" t="s">
        <v>654</v>
      </c>
      <c r="H93" s="4" t="s">
        <v>655</v>
      </c>
      <c r="I93" s="4" t="s">
        <v>656</v>
      </c>
      <c r="J93" s="4" t="s">
        <v>605</v>
      </c>
      <c r="K93" s="4" t="s">
        <v>1424</v>
      </c>
      <c r="L93" s="4" t="s">
        <v>817</v>
      </c>
    </row>
    <row r="94" spans="1:12">
      <c r="A94" s="4">
        <v>93</v>
      </c>
      <c r="B94" s="4" t="s">
        <v>132</v>
      </c>
      <c r="C94" s="4" t="s">
        <v>599</v>
      </c>
      <c r="D94" s="4" t="s">
        <v>600</v>
      </c>
      <c r="E94" s="4" t="s">
        <v>784</v>
      </c>
      <c r="F94" s="4" t="s">
        <v>785</v>
      </c>
      <c r="G94" s="4" t="s">
        <v>781</v>
      </c>
      <c r="H94" s="4" t="s">
        <v>782</v>
      </c>
      <c r="I94" s="4" t="s">
        <v>783</v>
      </c>
      <c r="J94" s="4" t="s">
        <v>620</v>
      </c>
      <c r="K94" s="4" t="s">
        <v>606</v>
      </c>
      <c r="L94" s="4" t="s">
        <v>817</v>
      </c>
    </row>
    <row r="95" spans="1:12">
      <c r="A95" s="4">
        <v>94</v>
      </c>
      <c r="B95" s="4" t="s">
        <v>132</v>
      </c>
      <c r="C95" s="4" t="s">
        <v>599</v>
      </c>
      <c r="D95" s="4" t="s">
        <v>600</v>
      </c>
      <c r="E95" s="4" t="s">
        <v>784</v>
      </c>
      <c r="F95" s="4" t="s">
        <v>785</v>
      </c>
      <c r="G95" s="4" t="s">
        <v>786</v>
      </c>
      <c r="H95" s="4" t="s">
        <v>787</v>
      </c>
      <c r="I95" s="4" t="s">
        <v>788</v>
      </c>
      <c r="J95" s="4" t="s">
        <v>605</v>
      </c>
      <c r="K95" s="4" t="s">
        <v>606</v>
      </c>
      <c r="L95" s="4" t="s">
        <v>817</v>
      </c>
    </row>
    <row r="96" spans="1:12">
      <c r="A96" s="4">
        <v>95</v>
      </c>
      <c r="B96" s="4" t="s">
        <v>132</v>
      </c>
      <c r="C96" s="4" t="s">
        <v>599</v>
      </c>
      <c r="D96" s="4" t="s">
        <v>600</v>
      </c>
      <c r="E96" s="4" t="s">
        <v>607</v>
      </c>
      <c r="F96" s="4" t="s">
        <v>608</v>
      </c>
      <c r="G96" s="4" t="s">
        <v>609</v>
      </c>
      <c r="H96" s="4" t="s">
        <v>1606</v>
      </c>
      <c r="I96" s="4" t="s">
        <v>610</v>
      </c>
      <c r="J96" s="4" t="s">
        <v>620</v>
      </c>
      <c r="K96" s="4" t="s">
        <v>606</v>
      </c>
      <c r="L96" s="4" t="s">
        <v>817</v>
      </c>
    </row>
    <row r="97" spans="1:12">
      <c r="A97" s="4">
        <v>96</v>
      </c>
      <c r="B97" s="4" t="s">
        <v>132</v>
      </c>
      <c r="C97" s="4" t="s">
        <v>599</v>
      </c>
      <c r="D97" s="4" t="s">
        <v>600</v>
      </c>
      <c r="E97" s="4" t="s">
        <v>607</v>
      </c>
      <c r="F97" s="4" t="s">
        <v>608</v>
      </c>
      <c r="G97" s="4" t="s">
        <v>677</v>
      </c>
      <c r="H97" s="4" t="s">
        <v>678</v>
      </c>
      <c r="I97" s="4" t="s">
        <v>679</v>
      </c>
      <c r="J97" s="4" t="s">
        <v>605</v>
      </c>
      <c r="K97" s="4" t="s">
        <v>606</v>
      </c>
      <c r="L97" s="4" t="s">
        <v>817</v>
      </c>
    </row>
    <row r="98" spans="1:12">
      <c r="A98" s="4">
        <v>97</v>
      </c>
      <c r="B98" s="4" t="s">
        <v>132</v>
      </c>
      <c r="C98" s="4" t="s">
        <v>599</v>
      </c>
      <c r="D98" s="4" t="s">
        <v>600</v>
      </c>
      <c r="E98" s="4" t="s">
        <v>696</v>
      </c>
      <c r="F98" s="4" t="s">
        <v>697</v>
      </c>
      <c r="G98" s="4" t="s">
        <v>698</v>
      </c>
      <c r="H98" s="4" t="s">
        <v>699</v>
      </c>
      <c r="I98" s="4" t="s">
        <v>700</v>
      </c>
      <c r="J98" s="4" t="s">
        <v>605</v>
      </c>
      <c r="K98" s="4" t="s">
        <v>606</v>
      </c>
      <c r="L98" s="4" t="s">
        <v>817</v>
      </c>
    </row>
    <row r="99" spans="1:12">
      <c r="A99" s="4">
        <v>98</v>
      </c>
      <c r="B99" s="4" t="s">
        <v>132</v>
      </c>
      <c r="C99" s="4" t="s">
        <v>599</v>
      </c>
      <c r="D99" s="4" t="s">
        <v>600</v>
      </c>
      <c r="E99" s="4" t="s">
        <v>696</v>
      </c>
      <c r="F99" s="4" t="s">
        <v>697</v>
      </c>
      <c r="G99" s="4" t="s">
        <v>781</v>
      </c>
      <c r="H99" s="4" t="s">
        <v>782</v>
      </c>
      <c r="I99" s="4" t="s">
        <v>783</v>
      </c>
      <c r="J99" s="4" t="s">
        <v>620</v>
      </c>
      <c r="K99" s="4" t="s">
        <v>606</v>
      </c>
      <c r="L99" s="4" t="s">
        <v>817</v>
      </c>
    </row>
    <row r="100" spans="1:12">
      <c r="A100" s="4">
        <v>99</v>
      </c>
      <c r="B100" s="4" t="s">
        <v>132</v>
      </c>
      <c r="C100" s="4" t="s">
        <v>599</v>
      </c>
      <c r="D100" s="4" t="s">
        <v>600</v>
      </c>
      <c r="E100" s="4" t="s">
        <v>696</v>
      </c>
      <c r="F100" s="4" t="s">
        <v>697</v>
      </c>
      <c r="G100" s="4" t="s">
        <v>711</v>
      </c>
      <c r="H100" s="4" t="s">
        <v>1402</v>
      </c>
      <c r="I100" s="4" t="s">
        <v>712</v>
      </c>
      <c r="J100" s="4" t="s">
        <v>605</v>
      </c>
      <c r="K100" s="4" t="s">
        <v>606</v>
      </c>
      <c r="L100" s="4" t="s">
        <v>817</v>
      </c>
    </row>
    <row r="101" spans="1:12">
      <c r="A101" s="4">
        <v>100</v>
      </c>
      <c r="B101" s="4" t="s">
        <v>132</v>
      </c>
      <c r="C101" s="4" t="s">
        <v>634</v>
      </c>
      <c r="D101" s="4" t="s">
        <v>635</v>
      </c>
      <c r="E101" s="4" t="s">
        <v>1230</v>
      </c>
      <c r="F101" s="4" t="s">
        <v>1231</v>
      </c>
      <c r="G101" s="4" t="s">
        <v>1403</v>
      </c>
      <c r="H101" s="4" t="s">
        <v>1404</v>
      </c>
      <c r="I101" s="4" t="s">
        <v>1405</v>
      </c>
      <c r="J101" s="4" t="s">
        <v>693</v>
      </c>
      <c r="K101" s="4" t="s">
        <v>606</v>
      </c>
      <c r="L101" s="4" t="s">
        <v>817</v>
      </c>
    </row>
    <row r="102" spans="1:12">
      <c r="A102" s="4">
        <v>101</v>
      </c>
      <c r="B102" s="4" t="s">
        <v>132</v>
      </c>
      <c r="C102" s="4" t="s">
        <v>634</v>
      </c>
      <c r="D102" s="4" t="s">
        <v>635</v>
      </c>
      <c r="E102" s="4" t="s">
        <v>1232</v>
      </c>
      <c r="F102" s="4" t="s">
        <v>1233</v>
      </c>
      <c r="G102" s="4" t="s">
        <v>713</v>
      </c>
      <c r="H102" s="4" t="s">
        <v>1607</v>
      </c>
      <c r="I102" s="4" t="s">
        <v>714</v>
      </c>
      <c r="J102" s="4" t="s">
        <v>620</v>
      </c>
      <c r="K102" s="4" t="s">
        <v>606</v>
      </c>
      <c r="L102" s="4" t="s">
        <v>817</v>
      </c>
    </row>
    <row r="103" spans="1:12">
      <c r="A103" s="4">
        <v>102</v>
      </c>
      <c r="B103" s="4" t="s">
        <v>132</v>
      </c>
      <c r="C103" s="4" t="s">
        <v>634</v>
      </c>
      <c r="D103" s="4" t="s">
        <v>635</v>
      </c>
      <c r="E103" s="4" t="s">
        <v>1232</v>
      </c>
      <c r="F103" s="4" t="s">
        <v>1233</v>
      </c>
      <c r="G103" s="4" t="s">
        <v>636</v>
      </c>
      <c r="H103" s="4" t="s">
        <v>637</v>
      </c>
      <c r="I103" s="4" t="s">
        <v>638</v>
      </c>
      <c r="J103" s="4" t="s">
        <v>693</v>
      </c>
      <c r="K103" s="4" t="s">
        <v>640</v>
      </c>
      <c r="L103" s="4" t="s">
        <v>817</v>
      </c>
    </row>
    <row r="104" spans="1:12">
      <c r="A104" s="4">
        <v>103</v>
      </c>
      <c r="B104" s="4" t="s">
        <v>132</v>
      </c>
      <c r="C104" s="4" t="s">
        <v>634</v>
      </c>
      <c r="D104" s="4" t="s">
        <v>635</v>
      </c>
      <c r="E104" s="4" t="s">
        <v>1232</v>
      </c>
      <c r="F104" s="4" t="s">
        <v>1233</v>
      </c>
      <c r="G104" s="4" t="s">
        <v>798</v>
      </c>
      <c r="H104" s="4" t="s">
        <v>799</v>
      </c>
      <c r="I104" s="4" t="s">
        <v>485</v>
      </c>
      <c r="J104" s="4" t="s">
        <v>800</v>
      </c>
      <c r="K104" s="4" t="s">
        <v>606</v>
      </c>
      <c r="L104" s="4" t="s">
        <v>817</v>
      </c>
    </row>
    <row r="105" spans="1:12">
      <c r="A105" s="4">
        <v>104</v>
      </c>
      <c r="B105" s="4" t="s">
        <v>132</v>
      </c>
      <c r="C105" s="4" t="s">
        <v>634</v>
      </c>
      <c r="D105" s="4" t="s">
        <v>635</v>
      </c>
      <c r="E105" s="4" t="s">
        <v>1232</v>
      </c>
      <c r="F105" s="4" t="s">
        <v>1233</v>
      </c>
      <c r="G105" s="4" t="s">
        <v>803</v>
      </c>
      <c r="H105" s="4" t="s">
        <v>804</v>
      </c>
      <c r="I105" s="4" t="s">
        <v>805</v>
      </c>
      <c r="J105" s="4" t="s">
        <v>806</v>
      </c>
      <c r="K105" s="4" t="s">
        <v>1424</v>
      </c>
      <c r="L105" s="4" t="s">
        <v>817</v>
      </c>
    </row>
    <row r="106" spans="1:12">
      <c r="A106" s="4">
        <v>105</v>
      </c>
      <c r="B106" s="4" t="s">
        <v>132</v>
      </c>
      <c r="C106" s="4" t="s">
        <v>634</v>
      </c>
      <c r="D106" s="4" t="s">
        <v>635</v>
      </c>
      <c r="E106" s="4" t="s">
        <v>840</v>
      </c>
      <c r="F106" s="4" t="s">
        <v>1234</v>
      </c>
      <c r="G106" s="4" t="s">
        <v>641</v>
      </c>
      <c r="H106" s="4" t="s">
        <v>642</v>
      </c>
      <c r="I106" s="4" t="s">
        <v>643</v>
      </c>
      <c r="J106" s="4" t="s">
        <v>639</v>
      </c>
      <c r="K106" s="4" t="s">
        <v>606</v>
      </c>
      <c r="L106" s="4" t="s">
        <v>817</v>
      </c>
    </row>
    <row r="107" spans="1:12">
      <c r="A107" s="4">
        <v>106</v>
      </c>
      <c r="B107" s="4" t="s">
        <v>132</v>
      </c>
      <c r="C107" s="4" t="s">
        <v>634</v>
      </c>
      <c r="D107" s="4" t="s">
        <v>635</v>
      </c>
      <c r="E107" s="4" t="s">
        <v>840</v>
      </c>
      <c r="F107" s="4" t="s">
        <v>1234</v>
      </c>
      <c r="G107" s="4" t="s">
        <v>803</v>
      </c>
      <c r="H107" s="4" t="s">
        <v>804</v>
      </c>
      <c r="I107" s="4" t="s">
        <v>805</v>
      </c>
      <c r="J107" s="4" t="s">
        <v>806</v>
      </c>
      <c r="K107" s="4" t="s">
        <v>1424</v>
      </c>
      <c r="L107" s="4" t="s">
        <v>817</v>
      </c>
    </row>
    <row r="108" spans="1:12">
      <c r="A108" s="4">
        <v>107</v>
      </c>
      <c r="B108" s="4" t="s">
        <v>132</v>
      </c>
      <c r="C108" s="4" t="s">
        <v>634</v>
      </c>
      <c r="D108" s="4" t="s">
        <v>635</v>
      </c>
      <c r="E108" s="4" t="s">
        <v>1241</v>
      </c>
      <c r="F108" s="4" t="s">
        <v>1242</v>
      </c>
      <c r="G108" s="4" t="s">
        <v>636</v>
      </c>
      <c r="H108" s="4" t="s">
        <v>637</v>
      </c>
      <c r="I108" s="4" t="s">
        <v>638</v>
      </c>
      <c r="J108" s="4" t="s">
        <v>693</v>
      </c>
      <c r="K108" s="4" t="s">
        <v>640</v>
      </c>
      <c r="L108" s="4" t="s">
        <v>817</v>
      </c>
    </row>
    <row r="109" spans="1:12">
      <c r="A109" s="4">
        <v>108</v>
      </c>
      <c r="B109" s="4" t="s">
        <v>132</v>
      </c>
      <c r="C109" s="4" t="s">
        <v>634</v>
      </c>
      <c r="D109" s="4" t="s">
        <v>635</v>
      </c>
      <c r="E109" s="4" t="s">
        <v>1241</v>
      </c>
      <c r="F109" s="4" t="s">
        <v>1242</v>
      </c>
      <c r="G109" s="4" t="s">
        <v>803</v>
      </c>
      <c r="H109" s="4" t="s">
        <v>804</v>
      </c>
      <c r="I109" s="4" t="s">
        <v>805</v>
      </c>
      <c r="J109" s="4" t="s">
        <v>806</v>
      </c>
      <c r="K109" s="4" t="s">
        <v>1424</v>
      </c>
      <c r="L109" s="4" t="s">
        <v>817</v>
      </c>
    </row>
    <row r="110" spans="1:12">
      <c r="A110" s="4">
        <v>109</v>
      </c>
      <c r="B110" s="4" t="s">
        <v>132</v>
      </c>
      <c r="C110" s="4" t="s">
        <v>634</v>
      </c>
      <c r="D110" s="4" t="s">
        <v>635</v>
      </c>
      <c r="E110" s="4" t="s">
        <v>1245</v>
      </c>
      <c r="F110" s="4" t="s">
        <v>1246</v>
      </c>
      <c r="G110" s="4" t="s">
        <v>1403</v>
      </c>
      <c r="H110" s="4" t="s">
        <v>1404</v>
      </c>
      <c r="I110" s="4" t="s">
        <v>1405</v>
      </c>
      <c r="J110" s="4" t="s">
        <v>693</v>
      </c>
      <c r="K110" s="4" t="s">
        <v>606</v>
      </c>
      <c r="L110" s="4" t="s">
        <v>817</v>
      </c>
    </row>
    <row r="111" spans="1:12">
      <c r="A111" s="4">
        <v>110</v>
      </c>
      <c r="B111" s="4" t="s">
        <v>132</v>
      </c>
      <c r="C111" s="4" t="s">
        <v>634</v>
      </c>
      <c r="D111" s="4" t="s">
        <v>635</v>
      </c>
      <c r="E111" s="4" t="s">
        <v>1245</v>
      </c>
      <c r="F111" s="4" t="s">
        <v>1246</v>
      </c>
      <c r="G111" s="4" t="s">
        <v>798</v>
      </c>
      <c r="H111" s="4" t="s">
        <v>799</v>
      </c>
      <c r="I111" s="4" t="s">
        <v>485</v>
      </c>
      <c r="J111" s="4" t="s">
        <v>800</v>
      </c>
      <c r="K111" s="4" t="s">
        <v>606</v>
      </c>
      <c r="L111" s="4" t="s">
        <v>817</v>
      </c>
    </row>
    <row r="112" spans="1:12">
      <c r="A112" s="4">
        <v>111</v>
      </c>
      <c r="B112" s="4" t="s">
        <v>132</v>
      </c>
      <c r="C112" s="4" t="s">
        <v>634</v>
      </c>
      <c r="D112" s="4" t="s">
        <v>635</v>
      </c>
      <c r="E112" s="4" t="s">
        <v>634</v>
      </c>
      <c r="F112" s="4" t="s">
        <v>635</v>
      </c>
      <c r="G112" s="4" t="s">
        <v>636</v>
      </c>
      <c r="H112" s="4" t="s">
        <v>637</v>
      </c>
      <c r="I112" s="4" t="s">
        <v>638</v>
      </c>
      <c r="J112" s="4" t="s">
        <v>693</v>
      </c>
      <c r="K112" s="4" t="s">
        <v>640</v>
      </c>
      <c r="L112" s="4" t="s">
        <v>817</v>
      </c>
    </row>
    <row r="113" spans="1:12">
      <c r="A113" s="4">
        <v>112</v>
      </c>
      <c r="B113" s="4" t="s">
        <v>132</v>
      </c>
      <c r="C113" s="4" t="s">
        <v>634</v>
      </c>
      <c r="D113" s="4" t="s">
        <v>635</v>
      </c>
      <c r="E113" s="4" t="s">
        <v>634</v>
      </c>
      <c r="F113" s="4" t="s">
        <v>635</v>
      </c>
      <c r="G113" s="4" t="s">
        <v>641</v>
      </c>
      <c r="H113" s="4" t="s">
        <v>642</v>
      </c>
      <c r="I113" s="4" t="s">
        <v>643</v>
      </c>
      <c r="J113" s="4" t="s">
        <v>639</v>
      </c>
      <c r="K113" s="4" t="s">
        <v>606</v>
      </c>
      <c r="L113" s="4" t="s">
        <v>817</v>
      </c>
    </row>
    <row r="114" spans="1:12">
      <c r="A114" s="4">
        <v>113</v>
      </c>
      <c r="B114" s="4" t="s">
        <v>132</v>
      </c>
      <c r="C114" s="4" t="s">
        <v>634</v>
      </c>
      <c r="D114" s="4" t="s">
        <v>635</v>
      </c>
      <c r="E114" s="4" t="s">
        <v>634</v>
      </c>
      <c r="F114" s="4" t="s">
        <v>635</v>
      </c>
      <c r="G114" s="4" t="s">
        <v>1403</v>
      </c>
      <c r="H114" s="4" t="s">
        <v>1404</v>
      </c>
      <c r="I114" s="4" t="s">
        <v>1405</v>
      </c>
      <c r="J114" s="4" t="s">
        <v>693</v>
      </c>
      <c r="K114" s="4" t="s">
        <v>606</v>
      </c>
      <c r="L114" s="4" t="s">
        <v>817</v>
      </c>
    </row>
    <row r="115" spans="1:12">
      <c r="A115" s="4">
        <v>114</v>
      </c>
      <c r="B115" s="4" t="s">
        <v>132</v>
      </c>
      <c r="C115" s="4" t="s">
        <v>634</v>
      </c>
      <c r="D115" s="4" t="s">
        <v>635</v>
      </c>
      <c r="E115" s="4" t="s">
        <v>634</v>
      </c>
      <c r="F115" s="4" t="s">
        <v>635</v>
      </c>
      <c r="G115" s="4" t="s">
        <v>726</v>
      </c>
      <c r="H115" s="4" t="s">
        <v>1608</v>
      </c>
      <c r="I115" s="4" t="s">
        <v>727</v>
      </c>
      <c r="J115" s="4" t="s">
        <v>728</v>
      </c>
      <c r="K115" s="4" t="s">
        <v>606</v>
      </c>
      <c r="L115" s="4" t="s">
        <v>817</v>
      </c>
    </row>
    <row r="116" spans="1:12">
      <c r="A116" s="4">
        <v>115</v>
      </c>
      <c r="B116" s="4" t="s">
        <v>132</v>
      </c>
      <c r="C116" s="4" t="s">
        <v>634</v>
      </c>
      <c r="D116" s="4" t="s">
        <v>635</v>
      </c>
      <c r="E116" s="4" t="s">
        <v>634</v>
      </c>
      <c r="F116" s="4" t="s">
        <v>635</v>
      </c>
      <c r="G116" s="4" t="s">
        <v>798</v>
      </c>
      <c r="H116" s="4" t="s">
        <v>799</v>
      </c>
      <c r="I116" s="4" t="s">
        <v>485</v>
      </c>
      <c r="J116" s="4" t="s">
        <v>800</v>
      </c>
      <c r="K116" s="4" t="s">
        <v>606</v>
      </c>
      <c r="L116" s="4" t="s">
        <v>817</v>
      </c>
    </row>
    <row r="117" spans="1:12">
      <c r="A117" s="4">
        <v>116</v>
      </c>
      <c r="B117" s="4" t="s">
        <v>132</v>
      </c>
      <c r="C117" s="4" t="s">
        <v>634</v>
      </c>
      <c r="D117" s="4" t="s">
        <v>635</v>
      </c>
      <c r="E117" s="4" t="s">
        <v>1249</v>
      </c>
      <c r="F117" s="4" t="s">
        <v>1250</v>
      </c>
      <c r="G117" s="4" t="s">
        <v>1403</v>
      </c>
      <c r="H117" s="4" t="s">
        <v>1404</v>
      </c>
      <c r="I117" s="4" t="s">
        <v>1405</v>
      </c>
      <c r="J117" s="4" t="s">
        <v>693</v>
      </c>
      <c r="K117" s="4" t="s">
        <v>606</v>
      </c>
      <c r="L117" s="4" t="s">
        <v>817</v>
      </c>
    </row>
    <row r="118" spans="1:12">
      <c r="A118" s="4">
        <v>117</v>
      </c>
      <c r="B118" s="4" t="s">
        <v>132</v>
      </c>
      <c r="C118" s="4" t="s">
        <v>812</v>
      </c>
      <c r="D118" s="4" t="s">
        <v>813</v>
      </c>
      <c r="E118" s="4" t="s">
        <v>812</v>
      </c>
      <c r="F118" s="4" t="s">
        <v>813</v>
      </c>
      <c r="G118" s="4" t="s">
        <v>814</v>
      </c>
      <c r="H118" s="4" t="s">
        <v>815</v>
      </c>
      <c r="I118" s="4" t="s">
        <v>816</v>
      </c>
      <c r="J118" s="4" t="s">
        <v>1591</v>
      </c>
      <c r="K118" s="4" t="s">
        <v>606</v>
      </c>
      <c r="L118" s="4" t="s">
        <v>817</v>
      </c>
    </row>
    <row r="119" spans="1:12">
      <c r="A119" s="4">
        <v>118</v>
      </c>
      <c r="B119" s="4" t="s">
        <v>132</v>
      </c>
      <c r="C119" s="4" t="s">
        <v>644</v>
      </c>
      <c r="D119" s="4" t="s">
        <v>645</v>
      </c>
      <c r="E119" s="4" t="s">
        <v>1343</v>
      </c>
      <c r="F119" s="4" t="s">
        <v>1344</v>
      </c>
      <c r="G119" s="4" t="s">
        <v>646</v>
      </c>
      <c r="H119" s="4" t="s">
        <v>647</v>
      </c>
      <c r="I119" s="4" t="s">
        <v>648</v>
      </c>
      <c r="J119" s="4" t="s">
        <v>605</v>
      </c>
      <c r="K119" s="4" t="s">
        <v>606</v>
      </c>
      <c r="L119" s="4" t="s">
        <v>817</v>
      </c>
    </row>
    <row r="120" spans="1:12">
      <c r="A120" s="4">
        <v>119</v>
      </c>
      <c r="B120" s="4" t="s">
        <v>132</v>
      </c>
      <c r="C120" s="4" t="s">
        <v>644</v>
      </c>
      <c r="D120" s="4" t="s">
        <v>645</v>
      </c>
      <c r="E120" s="4" t="s">
        <v>1351</v>
      </c>
      <c r="F120" s="4" t="s">
        <v>1352</v>
      </c>
      <c r="G120" s="4" t="s">
        <v>646</v>
      </c>
      <c r="H120" s="4" t="s">
        <v>647</v>
      </c>
      <c r="I120" s="4" t="s">
        <v>648</v>
      </c>
      <c r="J120" s="4" t="s">
        <v>605</v>
      </c>
      <c r="K120" s="4" t="s">
        <v>606</v>
      </c>
      <c r="L120" s="4" t="s">
        <v>817</v>
      </c>
    </row>
    <row r="121" spans="1:12">
      <c r="A121" s="4">
        <v>120</v>
      </c>
      <c r="B121" s="4" t="s">
        <v>132</v>
      </c>
      <c r="C121" s="4" t="s">
        <v>644</v>
      </c>
      <c r="D121" s="4" t="s">
        <v>645</v>
      </c>
      <c r="E121" s="4" t="s">
        <v>644</v>
      </c>
      <c r="F121" s="4" t="s">
        <v>645</v>
      </c>
      <c r="G121" s="4" t="s">
        <v>646</v>
      </c>
      <c r="H121" s="4" t="s">
        <v>647</v>
      </c>
      <c r="I121" s="4" t="s">
        <v>648</v>
      </c>
      <c r="J121" s="4" t="s">
        <v>605</v>
      </c>
      <c r="K121" s="4" t="s">
        <v>606</v>
      </c>
      <c r="L121" s="4" t="s">
        <v>817</v>
      </c>
    </row>
    <row r="122" spans="1:12">
      <c r="A122" s="4">
        <v>121</v>
      </c>
      <c r="B122" s="4" t="s">
        <v>132</v>
      </c>
      <c r="C122" s="4" t="s">
        <v>644</v>
      </c>
      <c r="D122" s="4" t="s">
        <v>645</v>
      </c>
      <c r="E122" s="4" t="s">
        <v>644</v>
      </c>
      <c r="F122" s="4" t="s">
        <v>645</v>
      </c>
      <c r="G122" s="4" t="s">
        <v>726</v>
      </c>
      <c r="H122" s="4" t="s">
        <v>1608</v>
      </c>
      <c r="I122" s="4" t="s">
        <v>727</v>
      </c>
      <c r="J122" s="4" t="s">
        <v>728</v>
      </c>
      <c r="K122" s="4" t="s">
        <v>606</v>
      </c>
      <c r="L122" s="4" t="s">
        <v>817</v>
      </c>
    </row>
    <row r="123" spans="1:12">
      <c r="A123" s="4">
        <v>122</v>
      </c>
      <c r="B123" s="4" t="s">
        <v>132</v>
      </c>
      <c r="C123" s="4" t="s">
        <v>644</v>
      </c>
      <c r="D123" s="4" t="s">
        <v>645</v>
      </c>
      <c r="E123" s="4" t="s">
        <v>1353</v>
      </c>
      <c r="F123" s="4" t="s">
        <v>1354</v>
      </c>
      <c r="G123" s="4" t="s">
        <v>646</v>
      </c>
      <c r="H123" s="4" t="s">
        <v>647</v>
      </c>
      <c r="I123" s="4" t="s">
        <v>648</v>
      </c>
      <c r="J123" s="4" t="s">
        <v>605</v>
      </c>
      <c r="K123" s="4" t="s">
        <v>606</v>
      </c>
      <c r="L123" s="4" t="s">
        <v>817</v>
      </c>
    </row>
    <row r="124" spans="1:12">
      <c r="A124" s="4">
        <v>123</v>
      </c>
      <c r="B124" s="4" t="s">
        <v>132</v>
      </c>
      <c r="C124" s="4" t="s">
        <v>621</v>
      </c>
      <c r="D124" s="4" t="s">
        <v>622</v>
      </c>
      <c r="E124" s="4" t="s">
        <v>621</v>
      </c>
      <c r="F124" s="4" t="s">
        <v>622</v>
      </c>
      <c r="G124" s="4" t="s">
        <v>713</v>
      </c>
      <c r="H124" s="4" t="s">
        <v>1607</v>
      </c>
      <c r="I124" s="4" t="s">
        <v>714</v>
      </c>
      <c r="J124" s="4" t="s">
        <v>620</v>
      </c>
      <c r="K124" s="4" t="s">
        <v>606</v>
      </c>
      <c r="L124" s="4" t="s">
        <v>817</v>
      </c>
    </row>
    <row r="125" spans="1:12">
      <c r="A125" s="4">
        <v>124</v>
      </c>
      <c r="B125" s="4" t="s">
        <v>132</v>
      </c>
      <c r="C125" s="4" t="s">
        <v>621</v>
      </c>
      <c r="D125" s="4" t="s">
        <v>622</v>
      </c>
      <c r="E125" s="4" t="s">
        <v>621</v>
      </c>
      <c r="F125" s="4" t="s">
        <v>622</v>
      </c>
      <c r="G125" s="4" t="s">
        <v>1406</v>
      </c>
      <c r="H125" s="4" t="s">
        <v>1407</v>
      </c>
      <c r="I125" s="4" t="s">
        <v>1408</v>
      </c>
      <c r="J125" s="4" t="s">
        <v>623</v>
      </c>
      <c r="K125" s="4" t="s">
        <v>606</v>
      </c>
      <c r="L125" s="4" t="s">
        <v>817</v>
      </c>
    </row>
    <row r="126" spans="1:12">
      <c r="A126" s="4">
        <v>125</v>
      </c>
      <c r="B126" s="4" t="s">
        <v>132</v>
      </c>
      <c r="C126" s="4" t="s">
        <v>777</v>
      </c>
      <c r="D126" s="4" t="s">
        <v>778</v>
      </c>
      <c r="E126" s="4" t="s">
        <v>777</v>
      </c>
      <c r="F126" s="4" t="s">
        <v>778</v>
      </c>
      <c r="G126" s="4" t="s">
        <v>713</v>
      </c>
      <c r="H126" s="4" t="s">
        <v>1607</v>
      </c>
      <c r="I126" s="4" t="s">
        <v>714</v>
      </c>
      <c r="J126" s="4" t="s">
        <v>620</v>
      </c>
      <c r="K126" s="4" t="s">
        <v>606</v>
      </c>
      <c r="L126" s="4" t="s">
        <v>817</v>
      </c>
    </row>
    <row r="127" spans="1:12">
      <c r="A127" s="4">
        <v>126</v>
      </c>
      <c r="B127" s="4" t="s">
        <v>132</v>
      </c>
      <c r="C127" s="4" t="s">
        <v>777</v>
      </c>
      <c r="D127" s="4" t="s">
        <v>778</v>
      </c>
      <c r="E127" s="4" t="s">
        <v>777</v>
      </c>
      <c r="F127" s="4" t="s">
        <v>778</v>
      </c>
      <c r="G127" s="4" t="s">
        <v>1609</v>
      </c>
      <c r="H127" s="4" t="s">
        <v>1610</v>
      </c>
      <c r="I127" s="4" t="s">
        <v>1611</v>
      </c>
      <c r="J127" s="4" t="s">
        <v>693</v>
      </c>
      <c r="K127" s="4" t="s">
        <v>606</v>
      </c>
      <c r="L127" s="4" t="s">
        <v>817</v>
      </c>
    </row>
    <row r="128" spans="1:12">
      <c r="A128" s="4">
        <v>127</v>
      </c>
      <c r="B128" s="4" t="s">
        <v>132</v>
      </c>
      <c r="C128" s="4" t="s">
        <v>777</v>
      </c>
      <c r="D128" s="4" t="s">
        <v>778</v>
      </c>
      <c r="E128" s="4" t="s">
        <v>777</v>
      </c>
      <c r="F128" s="4" t="s">
        <v>778</v>
      </c>
      <c r="G128" s="4" t="s">
        <v>779</v>
      </c>
      <c r="H128" s="4" t="s">
        <v>1409</v>
      </c>
      <c r="I128" s="4" t="s">
        <v>780</v>
      </c>
      <c r="J128" s="4" t="s">
        <v>693</v>
      </c>
      <c r="K128" s="4" t="s">
        <v>606</v>
      </c>
      <c r="L128" s="4" t="s">
        <v>817</v>
      </c>
    </row>
    <row r="129" spans="1:12">
      <c r="A129" s="4">
        <v>128</v>
      </c>
      <c r="B129" s="4" t="s">
        <v>132</v>
      </c>
      <c r="C129" s="4" t="s">
        <v>615</v>
      </c>
      <c r="D129" s="4" t="s">
        <v>616</v>
      </c>
      <c r="E129" s="4" t="s">
        <v>615</v>
      </c>
      <c r="F129" s="4" t="s">
        <v>616</v>
      </c>
      <c r="G129" s="4" t="s">
        <v>1612</v>
      </c>
      <c r="H129" s="4" t="s">
        <v>1613</v>
      </c>
      <c r="I129" s="4" t="s">
        <v>1614</v>
      </c>
      <c r="J129" s="4" t="s">
        <v>620</v>
      </c>
      <c r="K129" s="4" t="s">
        <v>640</v>
      </c>
      <c r="L129" s="4" t="s">
        <v>817</v>
      </c>
    </row>
    <row r="130" spans="1:12">
      <c r="A130" s="4">
        <v>129</v>
      </c>
      <c r="B130" s="4" t="s">
        <v>132</v>
      </c>
      <c r="C130" s="4" t="s">
        <v>615</v>
      </c>
      <c r="D130" s="4" t="s">
        <v>616</v>
      </c>
      <c r="E130" s="4" t="s">
        <v>615</v>
      </c>
      <c r="F130" s="4" t="s">
        <v>616</v>
      </c>
      <c r="G130" s="4" t="s">
        <v>701</v>
      </c>
      <c r="H130" s="4" t="s">
        <v>1410</v>
      </c>
      <c r="I130" s="4" t="s">
        <v>702</v>
      </c>
      <c r="J130" s="4" t="s">
        <v>620</v>
      </c>
      <c r="K130" s="4" t="s">
        <v>606</v>
      </c>
      <c r="L130" s="4" t="s">
        <v>817</v>
      </c>
    </row>
    <row r="131" spans="1:12">
      <c r="A131" s="4">
        <v>130</v>
      </c>
      <c r="B131" s="4" t="s">
        <v>132</v>
      </c>
      <c r="C131" s="4" t="s">
        <v>615</v>
      </c>
      <c r="D131" s="4" t="s">
        <v>616</v>
      </c>
      <c r="E131" s="4" t="s">
        <v>615</v>
      </c>
      <c r="F131" s="4" t="s">
        <v>616</v>
      </c>
      <c r="G131" s="4" t="s">
        <v>1395</v>
      </c>
      <c r="H131" s="4" t="s">
        <v>1379</v>
      </c>
      <c r="I131" s="4" t="s">
        <v>1380</v>
      </c>
      <c r="J131" s="4" t="s">
        <v>1396</v>
      </c>
      <c r="K131" s="4" t="s">
        <v>606</v>
      </c>
      <c r="L131" s="4" t="s">
        <v>817</v>
      </c>
    </row>
    <row r="132" spans="1:12">
      <c r="A132" s="4">
        <v>131</v>
      </c>
      <c r="B132" s="4" t="s">
        <v>132</v>
      </c>
      <c r="C132" s="4" t="s">
        <v>615</v>
      </c>
      <c r="D132" s="4" t="s">
        <v>616</v>
      </c>
      <c r="E132" s="4" t="s">
        <v>615</v>
      </c>
      <c r="F132" s="4" t="s">
        <v>616</v>
      </c>
      <c r="G132" s="4" t="s">
        <v>713</v>
      </c>
      <c r="H132" s="4" t="s">
        <v>1607</v>
      </c>
      <c r="I132" s="4" t="s">
        <v>714</v>
      </c>
      <c r="J132" s="4" t="s">
        <v>620</v>
      </c>
      <c r="K132" s="4" t="s">
        <v>606</v>
      </c>
      <c r="L132" s="4" t="s">
        <v>817</v>
      </c>
    </row>
    <row r="133" spans="1:12">
      <c r="A133" s="4">
        <v>132</v>
      </c>
      <c r="B133" s="4" t="s">
        <v>132</v>
      </c>
      <c r="C133" s="4" t="s">
        <v>615</v>
      </c>
      <c r="D133" s="4" t="s">
        <v>616</v>
      </c>
      <c r="E133" s="4" t="s">
        <v>615</v>
      </c>
      <c r="F133" s="4" t="s">
        <v>616</v>
      </c>
      <c r="G133" s="4" t="s">
        <v>1381</v>
      </c>
      <c r="H133" s="4" t="s">
        <v>1382</v>
      </c>
      <c r="I133" s="4" t="s">
        <v>1383</v>
      </c>
      <c r="J133" s="4" t="s">
        <v>620</v>
      </c>
      <c r="K133" s="4" t="s">
        <v>640</v>
      </c>
      <c r="L133" s="4" t="s">
        <v>817</v>
      </c>
    </row>
    <row r="134" spans="1:12">
      <c r="A134" s="4">
        <v>133</v>
      </c>
      <c r="B134" s="4" t="s">
        <v>132</v>
      </c>
      <c r="C134" s="4" t="s">
        <v>615</v>
      </c>
      <c r="D134" s="4" t="s">
        <v>616</v>
      </c>
      <c r="E134" s="4" t="s">
        <v>615</v>
      </c>
      <c r="F134" s="4" t="s">
        <v>616</v>
      </c>
      <c r="G134" s="4" t="s">
        <v>717</v>
      </c>
      <c r="H134" s="4" t="s">
        <v>1384</v>
      </c>
      <c r="I134" s="4" t="s">
        <v>718</v>
      </c>
      <c r="J134" s="4" t="s">
        <v>620</v>
      </c>
      <c r="K134" s="4" t="s">
        <v>606</v>
      </c>
      <c r="L134" s="4" t="s">
        <v>817</v>
      </c>
    </row>
    <row r="135" spans="1:12">
      <c r="A135" s="4">
        <v>134</v>
      </c>
      <c r="B135" s="4" t="s">
        <v>132</v>
      </c>
      <c r="C135" s="4" t="s">
        <v>615</v>
      </c>
      <c r="D135" s="4" t="s">
        <v>616</v>
      </c>
      <c r="E135" s="4" t="s">
        <v>615</v>
      </c>
      <c r="F135" s="4" t="s">
        <v>616</v>
      </c>
      <c r="G135" s="4" t="s">
        <v>1411</v>
      </c>
      <c r="H135" s="4" t="s">
        <v>1412</v>
      </c>
      <c r="I135" s="4" t="s">
        <v>1413</v>
      </c>
      <c r="J135" s="4" t="s">
        <v>620</v>
      </c>
      <c r="K135" s="4" t="s">
        <v>640</v>
      </c>
      <c r="L135" s="4" t="s">
        <v>817</v>
      </c>
    </row>
    <row r="136" spans="1:12">
      <c r="A136" s="4">
        <v>135</v>
      </c>
      <c r="B136" s="4" t="s">
        <v>132</v>
      </c>
      <c r="C136" s="4" t="s">
        <v>615</v>
      </c>
      <c r="D136" s="4" t="s">
        <v>616</v>
      </c>
      <c r="E136" s="4" t="s">
        <v>615</v>
      </c>
      <c r="F136" s="4" t="s">
        <v>616</v>
      </c>
      <c r="G136" s="4" t="s">
        <v>617</v>
      </c>
      <c r="H136" s="4" t="s">
        <v>618</v>
      </c>
      <c r="I136" s="4" t="s">
        <v>619</v>
      </c>
      <c r="J136" s="4" t="s">
        <v>620</v>
      </c>
      <c r="K136" s="4" t="s">
        <v>606</v>
      </c>
      <c r="L136" s="4" t="s">
        <v>817</v>
      </c>
    </row>
    <row r="137" spans="1:12">
      <c r="A137" s="4">
        <v>136</v>
      </c>
      <c r="B137" s="4" t="s">
        <v>132</v>
      </c>
      <c r="C137" s="4" t="s">
        <v>615</v>
      </c>
      <c r="D137" s="4" t="s">
        <v>616</v>
      </c>
      <c r="E137" s="4" t="s">
        <v>615</v>
      </c>
      <c r="F137" s="4" t="s">
        <v>616</v>
      </c>
      <c r="G137" s="4" t="s">
        <v>1615</v>
      </c>
      <c r="H137" s="4" t="s">
        <v>1616</v>
      </c>
      <c r="I137" s="4" t="s">
        <v>1617</v>
      </c>
      <c r="J137" s="4" t="s">
        <v>291</v>
      </c>
      <c r="K137" s="4" t="s">
        <v>606</v>
      </c>
      <c r="L137" s="4" t="s">
        <v>817</v>
      </c>
    </row>
    <row r="138" spans="1:12">
      <c r="A138" s="4">
        <v>137</v>
      </c>
      <c r="B138" s="4" t="s">
        <v>132</v>
      </c>
      <c r="C138" s="4" t="s">
        <v>615</v>
      </c>
      <c r="D138" s="4" t="s">
        <v>616</v>
      </c>
      <c r="E138" s="4" t="s">
        <v>615</v>
      </c>
      <c r="F138" s="4" t="s">
        <v>616</v>
      </c>
      <c r="G138" s="4" t="s">
        <v>703</v>
      </c>
      <c r="H138" s="4" t="s">
        <v>704</v>
      </c>
      <c r="I138" s="4" t="s">
        <v>705</v>
      </c>
      <c r="J138" s="4" t="s">
        <v>706</v>
      </c>
      <c r="K138" s="4" t="s">
        <v>606</v>
      </c>
      <c r="L138" s="4" t="s">
        <v>817</v>
      </c>
    </row>
    <row r="139" spans="1:12">
      <c r="A139" s="4">
        <v>138</v>
      </c>
      <c r="B139" s="4" t="s">
        <v>132</v>
      </c>
      <c r="C139" s="4" t="s">
        <v>615</v>
      </c>
      <c r="D139" s="4" t="s">
        <v>616</v>
      </c>
      <c r="E139" s="4" t="s">
        <v>615</v>
      </c>
      <c r="F139" s="4" t="s">
        <v>616</v>
      </c>
      <c r="G139" s="4" t="s">
        <v>721</v>
      </c>
      <c r="H139" s="4" t="s">
        <v>722</v>
      </c>
      <c r="I139" s="4" t="s">
        <v>723</v>
      </c>
      <c r="J139" s="4" t="s">
        <v>620</v>
      </c>
      <c r="K139" s="4" t="s">
        <v>606</v>
      </c>
      <c r="L139" s="4" t="s">
        <v>817</v>
      </c>
    </row>
    <row r="140" spans="1:12">
      <c r="A140" s="4">
        <v>139</v>
      </c>
      <c r="B140" s="4" t="s">
        <v>132</v>
      </c>
      <c r="C140" s="4" t="s">
        <v>615</v>
      </c>
      <c r="D140" s="4" t="s">
        <v>616</v>
      </c>
      <c r="E140" s="4" t="s">
        <v>615</v>
      </c>
      <c r="F140" s="4" t="s">
        <v>616</v>
      </c>
      <c r="G140" s="4" t="s">
        <v>1426</v>
      </c>
      <c r="H140" s="4" t="s">
        <v>1427</v>
      </c>
      <c r="I140" s="4" t="s">
        <v>1428</v>
      </c>
      <c r="J140" s="4" t="s">
        <v>620</v>
      </c>
      <c r="K140" s="4" t="s">
        <v>640</v>
      </c>
      <c r="L140" s="4" t="s">
        <v>817</v>
      </c>
    </row>
    <row r="141" spans="1:12">
      <c r="A141" s="4">
        <v>140</v>
      </c>
      <c r="B141" s="4" t="s">
        <v>132</v>
      </c>
      <c r="C141" s="4" t="s">
        <v>615</v>
      </c>
      <c r="D141" s="4" t="s">
        <v>616</v>
      </c>
      <c r="E141" s="4" t="s">
        <v>615</v>
      </c>
      <c r="F141" s="4" t="s">
        <v>616</v>
      </c>
      <c r="G141" s="4" t="s">
        <v>781</v>
      </c>
      <c r="H141" s="4" t="s">
        <v>782</v>
      </c>
      <c r="I141" s="4" t="s">
        <v>783</v>
      </c>
      <c r="J141" s="4" t="s">
        <v>620</v>
      </c>
      <c r="K141" s="4" t="s">
        <v>606</v>
      </c>
      <c r="L141" s="4" t="s">
        <v>817</v>
      </c>
    </row>
    <row r="142" spans="1:12">
      <c r="A142" s="4">
        <v>141</v>
      </c>
      <c r="B142" s="4" t="s">
        <v>132</v>
      </c>
      <c r="C142" s="4" t="s">
        <v>615</v>
      </c>
      <c r="D142" s="4" t="s">
        <v>616</v>
      </c>
      <c r="E142" s="4" t="s">
        <v>615</v>
      </c>
      <c r="F142" s="4" t="s">
        <v>616</v>
      </c>
      <c r="G142" s="4" t="s">
        <v>786</v>
      </c>
      <c r="H142" s="4" t="s">
        <v>787</v>
      </c>
      <c r="I142" s="4" t="s">
        <v>788</v>
      </c>
      <c r="J142" s="4" t="s">
        <v>605</v>
      </c>
      <c r="K142" s="4" t="s">
        <v>640</v>
      </c>
      <c r="L142" s="4" t="s">
        <v>817</v>
      </c>
    </row>
    <row r="143" spans="1:12">
      <c r="A143" s="4">
        <v>142</v>
      </c>
      <c r="B143" s="4" t="s">
        <v>132</v>
      </c>
      <c r="C143" s="4" t="s">
        <v>615</v>
      </c>
      <c r="D143" s="4" t="s">
        <v>616</v>
      </c>
      <c r="E143" s="4" t="s">
        <v>615</v>
      </c>
      <c r="F143" s="4" t="s">
        <v>616</v>
      </c>
      <c r="G143" s="4" t="s">
        <v>1618</v>
      </c>
      <c r="H143" s="4" t="s">
        <v>1429</v>
      </c>
      <c r="I143" s="4" t="s">
        <v>719</v>
      </c>
      <c r="J143" s="4" t="s">
        <v>1619</v>
      </c>
      <c r="K143" s="4" t="s">
        <v>640</v>
      </c>
      <c r="L143" s="4" t="s">
        <v>817</v>
      </c>
    </row>
    <row r="144" spans="1:12">
      <c r="A144" s="4">
        <v>143</v>
      </c>
      <c r="B144" s="4" t="s">
        <v>132</v>
      </c>
      <c r="C144" s="4" t="s">
        <v>615</v>
      </c>
      <c r="D144" s="4" t="s">
        <v>616</v>
      </c>
      <c r="E144" s="4" t="s">
        <v>615</v>
      </c>
      <c r="F144" s="4" t="s">
        <v>616</v>
      </c>
      <c r="G144" s="4" t="s">
        <v>795</v>
      </c>
      <c r="H144" s="4" t="s">
        <v>1429</v>
      </c>
      <c r="I144" s="4" t="s">
        <v>719</v>
      </c>
      <c r="J144" s="4" t="s">
        <v>1430</v>
      </c>
      <c r="K144" s="4" t="s">
        <v>606</v>
      </c>
      <c r="L144" s="4" t="s">
        <v>817</v>
      </c>
    </row>
    <row r="145" spans="1:12">
      <c r="A145" s="4">
        <v>144</v>
      </c>
      <c r="B145" s="4" t="s">
        <v>132</v>
      </c>
      <c r="C145" s="4" t="s">
        <v>615</v>
      </c>
      <c r="D145" s="4" t="s">
        <v>616</v>
      </c>
      <c r="E145" s="4" t="s">
        <v>615</v>
      </c>
      <c r="F145" s="4" t="s">
        <v>616</v>
      </c>
      <c r="G145" s="4" t="s">
        <v>1385</v>
      </c>
      <c r="H145" s="4" t="s">
        <v>1414</v>
      </c>
      <c r="I145" s="4" t="s">
        <v>1386</v>
      </c>
      <c r="J145" s="4" t="s">
        <v>620</v>
      </c>
      <c r="K145" s="4" t="s">
        <v>606</v>
      </c>
      <c r="L145" s="4" t="s">
        <v>817</v>
      </c>
    </row>
    <row r="146" spans="1:12">
      <c r="A146" s="4">
        <v>145</v>
      </c>
      <c r="B146" s="4" t="s">
        <v>132</v>
      </c>
      <c r="C146" s="4" t="s">
        <v>615</v>
      </c>
      <c r="D146" s="4" t="s">
        <v>616</v>
      </c>
      <c r="E146" s="4" t="s">
        <v>615</v>
      </c>
      <c r="F146" s="4" t="s">
        <v>616</v>
      </c>
      <c r="G146" s="4" t="s">
        <v>798</v>
      </c>
      <c r="H146" s="4" t="s">
        <v>799</v>
      </c>
      <c r="I146" s="4" t="s">
        <v>485</v>
      </c>
      <c r="J146" s="4" t="s">
        <v>800</v>
      </c>
      <c r="K146" s="4" t="s">
        <v>606</v>
      </c>
      <c r="L146" s="4" t="s">
        <v>817</v>
      </c>
    </row>
    <row r="147" spans="1:12">
      <c r="A147" s="4">
        <v>146</v>
      </c>
      <c r="B147" s="4" t="s">
        <v>132</v>
      </c>
      <c r="C147" s="4" t="s">
        <v>615</v>
      </c>
      <c r="D147" s="4" t="s">
        <v>616</v>
      </c>
      <c r="E147" s="4" t="s">
        <v>615</v>
      </c>
      <c r="F147" s="4" t="s">
        <v>616</v>
      </c>
      <c r="G147" s="4" t="s">
        <v>798</v>
      </c>
      <c r="H147" s="4" t="s">
        <v>799</v>
      </c>
      <c r="I147" s="4" t="s">
        <v>485</v>
      </c>
      <c r="J147" s="4" t="s">
        <v>800</v>
      </c>
      <c r="K147" s="4" t="s">
        <v>640</v>
      </c>
      <c r="L147" s="4" t="s">
        <v>817</v>
      </c>
    </row>
    <row r="148" spans="1:12">
      <c r="A148" s="4">
        <v>147</v>
      </c>
      <c r="B148" s="4" t="s">
        <v>132</v>
      </c>
      <c r="C148" s="4" t="s">
        <v>615</v>
      </c>
      <c r="D148" s="4" t="s">
        <v>616</v>
      </c>
      <c r="E148" s="4" t="s">
        <v>615</v>
      </c>
      <c r="F148" s="4" t="s">
        <v>616</v>
      </c>
      <c r="G148" s="4" t="s">
        <v>807</v>
      </c>
      <c r="H148" s="4" t="s">
        <v>808</v>
      </c>
      <c r="I148" s="4" t="s">
        <v>805</v>
      </c>
      <c r="J148" s="4" t="s">
        <v>720</v>
      </c>
      <c r="K148" s="4" t="s">
        <v>606</v>
      </c>
      <c r="L148" s="4" t="s">
        <v>817</v>
      </c>
    </row>
    <row r="149" spans="1:12">
      <c r="A149" s="4">
        <v>148</v>
      </c>
      <c r="B149" s="4" t="s">
        <v>132</v>
      </c>
      <c r="C149" s="4" t="s">
        <v>615</v>
      </c>
      <c r="D149" s="4" t="s">
        <v>616</v>
      </c>
      <c r="E149" s="4" t="s">
        <v>615</v>
      </c>
      <c r="F149" s="4" t="s">
        <v>616</v>
      </c>
      <c r="G149" s="4" t="s">
        <v>1391</v>
      </c>
      <c r="H149" s="4" t="s">
        <v>1392</v>
      </c>
      <c r="I149" s="4" t="s">
        <v>805</v>
      </c>
      <c r="J149" s="4" t="s">
        <v>1393</v>
      </c>
      <c r="K149" s="4" t="s">
        <v>606</v>
      </c>
      <c r="L149" s="4" t="s">
        <v>817</v>
      </c>
    </row>
    <row r="150" spans="1:12">
      <c r="A150" s="4">
        <v>149</v>
      </c>
      <c r="B150" s="4" t="s">
        <v>132</v>
      </c>
      <c r="C150" s="4" t="s">
        <v>615</v>
      </c>
      <c r="D150" s="4" t="s">
        <v>616</v>
      </c>
      <c r="E150" s="4" t="s">
        <v>615</v>
      </c>
      <c r="F150" s="4" t="s">
        <v>616</v>
      </c>
      <c r="G150" s="4" t="s">
        <v>809</v>
      </c>
      <c r="H150" s="4" t="s">
        <v>810</v>
      </c>
      <c r="I150" s="4" t="s">
        <v>811</v>
      </c>
      <c r="J150" s="4" t="s">
        <v>620</v>
      </c>
      <c r="K150" s="4" t="s">
        <v>606</v>
      </c>
      <c r="L150" s="4" t="s">
        <v>817</v>
      </c>
    </row>
    <row r="151" spans="1:12">
      <c r="A151" s="4">
        <v>150</v>
      </c>
      <c r="B151" s="4" t="s">
        <v>132</v>
      </c>
      <c r="C151" s="4" t="s">
        <v>615</v>
      </c>
      <c r="D151" s="4" t="s">
        <v>616</v>
      </c>
      <c r="E151" s="4" t="s">
        <v>615</v>
      </c>
      <c r="F151" s="4" t="s">
        <v>616</v>
      </c>
      <c r="G151" s="4" t="s">
        <v>1420</v>
      </c>
      <c r="H151" s="4" t="s">
        <v>1421</v>
      </c>
      <c r="I151" s="4" t="s">
        <v>1422</v>
      </c>
      <c r="J151" s="4" t="s">
        <v>1423</v>
      </c>
      <c r="K151" s="4" t="s">
        <v>1424</v>
      </c>
      <c r="L151" s="4" t="s">
        <v>817</v>
      </c>
    </row>
    <row r="152" spans="1:12">
      <c r="A152" s="4">
        <v>151</v>
      </c>
      <c r="B152" s="4" t="s">
        <v>132</v>
      </c>
      <c r="C152" s="4" t="s">
        <v>649</v>
      </c>
      <c r="D152" s="4" t="s">
        <v>650</v>
      </c>
      <c r="E152" s="4" t="s">
        <v>649</v>
      </c>
      <c r="F152" s="4" t="s">
        <v>650</v>
      </c>
      <c r="G152" s="4" t="s">
        <v>651</v>
      </c>
      <c r="H152" s="4" t="s">
        <v>1431</v>
      </c>
      <c r="I152" s="4" t="s">
        <v>652</v>
      </c>
      <c r="J152" s="4" t="s">
        <v>653</v>
      </c>
      <c r="K152" s="4" t="s">
        <v>606</v>
      </c>
      <c r="L152" s="4" t="s">
        <v>817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80"/>
  </cols>
  <sheetData/>
  <sheetProtection formatColumns="0" formatRows="0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9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0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344">
        <v>42116.57644675926</v>
      </c>
      <c r="B3" s="13" t="s">
        <v>596</v>
      </c>
      <c r="C3" s="13" t="s">
        <v>597</v>
      </c>
    </row>
    <row r="4" spans="1:4">
      <c r="A4" s="344">
        <v>42116.57644675926</v>
      </c>
      <c r="B4" s="13" t="s">
        <v>598</v>
      </c>
      <c r="C4" s="13" t="s">
        <v>597</v>
      </c>
    </row>
    <row r="5" spans="1:4">
      <c r="A5" s="344">
        <v>42116.701469907406</v>
      </c>
      <c r="B5" s="13" t="s">
        <v>596</v>
      </c>
      <c r="C5" s="13" t="s">
        <v>597</v>
      </c>
    </row>
    <row r="6" spans="1:4">
      <c r="A6" s="344">
        <v>42116.701481481483</v>
      </c>
      <c r="B6" s="13" t="s">
        <v>598</v>
      </c>
      <c r="C6" s="13" t="s">
        <v>597</v>
      </c>
    </row>
    <row r="7" spans="1:4">
      <c r="A7" s="344">
        <v>42116.716516203705</v>
      </c>
      <c r="B7" s="13" t="s">
        <v>596</v>
      </c>
      <c r="C7" s="13" t="s">
        <v>597</v>
      </c>
    </row>
    <row r="8" spans="1:4">
      <c r="A8" s="344">
        <v>42116.716527777775</v>
      </c>
      <c r="B8" s="13" t="s">
        <v>598</v>
      </c>
      <c r="C8" s="13" t="s">
        <v>597</v>
      </c>
    </row>
    <row r="9" spans="1:4">
      <c r="A9" s="344">
        <v>42117.429479166669</v>
      </c>
      <c r="B9" s="13" t="s">
        <v>596</v>
      </c>
      <c r="C9" s="13" t="s">
        <v>597</v>
      </c>
    </row>
    <row r="10" spans="1:4">
      <c r="A10" s="344">
        <v>42117.429479166669</v>
      </c>
      <c r="B10" s="13" t="s">
        <v>598</v>
      </c>
      <c r="C10" s="13" t="s">
        <v>597</v>
      </c>
    </row>
    <row r="11" spans="1:4">
      <c r="A11" s="344">
        <v>42117.479375000003</v>
      </c>
      <c r="B11" s="13" t="s">
        <v>596</v>
      </c>
      <c r="C11" s="13" t="s">
        <v>597</v>
      </c>
    </row>
    <row r="12" spans="1:4">
      <c r="A12" s="344">
        <v>42117.479409722226</v>
      </c>
      <c r="B12" s="13" t="s">
        <v>598</v>
      </c>
      <c r="C12" s="13" t="s">
        <v>597</v>
      </c>
    </row>
    <row r="13" spans="1:4">
      <c r="A13" s="344">
        <v>42117.500960648147</v>
      </c>
      <c r="B13" s="13" t="s">
        <v>596</v>
      </c>
      <c r="C13" s="13" t="s">
        <v>597</v>
      </c>
    </row>
    <row r="14" spans="1:4">
      <c r="A14" s="344">
        <v>42117.500972222224</v>
      </c>
      <c r="B14" s="13" t="s">
        <v>598</v>
      </c>
      <c r="C14" s="13" t="s">
        <v>597</v>
      </c>
    </row>
    <row r="15" spans="1:4">
      <c r="A15" s="344">
        <v>42404.408414351848</v>
      </c>
      <c r="B15" s="13" t="s">
        <v>596</v>
      </c>
      <c r="C15" s="13" t="s">
        <v>597</v>
      </c>
    </row>
    <row r="16" spans="1:4">
      <c r="A16" s="344">
        <v>42404.408425925925</v>
      </c>
      <c r="B16" s="13" t="s">
        <v>598</v>
      </c>
      <c r="C16" s="13" t="s">
        <v>597</v>
      </c>
    </row>
    <row r="17" spans="1:3">
      <c r="A17" s="344">
        <v>42404.436157407406</v>
      </c>
      <c r="B17" s="13" t="s">
        <v>596</v>
      </c>
      <c r="C17" s="13" t="s">
        <v>597</v>
      </c>
    </row>
    <row r="18" spans="1:3">
      <c r="A18" s="344">
        <v>42404.436157407406</v>
      </c>
      <c r="B18" s="13" t="s">
        <v>598</v>
      </c>
      <c r="C18" s="13" t="s">
        <v>597</v>
      </c>
    </row>
    <row r="19" spans="1:3">
      <c r="A19" s="344">
        <v>42754.381886574076</v>
      </c>
      <c r="B19" s="13" t="s">
        <v>596</v>
      </c>
      <c r="C19" s="13" t="s">
        <v>597</v>
      </c>
    </row>
    <row r="20" spans="1:3">
      <c r="A20" s="344">
        <v>42754.381898148145</v>
      </c>
      <c r="B20" s="13" t="s">
        <v>598</v>
      </c>
      <c r="C20" s="13" t="s">
        <v>597</v>
      </c>
    </row>
    <row r="21" spans="1:3">
      <c r="A21" s="344">
        <v>42754.385150462964</v>
      </c>
      <c r="B21" s="13" t="s">
        <v>596</v>
      </c>
      <c r="C21" s="13" t="s">
        <v>597</v>
      </c>
    </row>
    <row r="22" spans="1:3">
      <c r="A22" s="344">
        <v>42754.385162037041</v>
      </c>
      <c r="B22" s="13" t="s">
        <v>598</v>
      </c>
      <c r="C22" s="13" t="s">
        <v>597</v>
      </c>
    </row>
    <row r="23" spans="1:3">
      <c r="A23" s="344">
        <v>42754.468969907408</v>
      </c>
      <c r="B23" s="13" t="s">
        <v>596</v>
      </c>
      <c r="C23" s="13" t="s">
        <v>597</v>
      </c>
    </row>
    <row r="24" spans="1:3">
      <c r="A24" s="344">
        <v>42754.468969907408</v>
      </c>
      <c r="B24" s="13" t="s">
        <v>598</v>
      </c>
      <c r="C24" s="13" t="s">
        <v>597</v>
      </c>
    </row>
    <row r="25" spans="1:3">
      <c r="A25" s="344">
        <v>43161.358055555553</v>
      </c>
      <c r="B25" s="13" t="s">
        <v>596</v>
      </c>
      <c r="C25" s="13" t="s">
        <v>597</v>
      </c>
    </row>
    <row r="26" spans="1:3">
      <c r="A26" s="344">
        <v>43161.358055555553</v>
      </c>
      <c r="B26" s="13" t="s">
        <v>1419</v>
      </c>
      <c r="C26" s="13" t="s">
        <v>597</v>
      </c>
    </row>
    <row r="27" spans="1:3">
      <c r="A27" s="344">
        <v>43161.391504629632</v>
      </c>
      <c r="B27" s="13" t="s">
        <v>596</v>
      </c>
      <c r="C27" s="13" t="s">
        <v>597</v>
      </c>
    </row>
    <row r="28" spans="1:3">
      <c r="A28" s="344">
        <v>43161.391504629632</v>
      </c>
      <c r="B28" s="13" t="s">
        <v>1419</v>
      </c>
      <c r="C28" s="13" t="s">
        <v>597</v>
      </c>
    </row>
    <row r="29" spans="1:3">
      <c r="A29" s="344">
        <v>43171.597303240742</v>
      </c>
      <c r="B29" s="13" t="s">
        <v>596</v>
      </c>
      <c r="C29" s="13" t="s">
        <v>597</v>
      </c>
    </row>
    <row r="30" spans="1:3">
      <c r="A30" s="344">
        <v>43171.597314814811</v>
      </c>
      <c r="B30" s="13" t="s">
        <v>1419</v>
      </c>
      <c r="C30" s="13" t="s">
        <v>597</v>
      </c>
    </row>
    <row r="31" spans="1:3">
      <c r="A31" s="344">
        <v>43171.678842592592</v>
      </c>
      <c r="B31" s="13" t="s">
        <v>596</v>
      </c>
      <c r="C31" s="13" t="s">
        <v>597</v>
      </c>
    </row>
    <row r="32" spans="1:3">
      <c r="A32" s="344">
        <v>43171.678854166668</v>
      </c>
      <c r="B32" s="13" t="s">
        <v>1419</v>
      </c>
      <c r="C32" s="13" t="s">
        <v>597</v>
      </c>
    </row>
    <row r="33" spans="1:3">
      <c r="A33" s="344">
        <v>43172.328587962962</v>
      </c>
      <c r="B33" s="13" t="s">
        <v>596</v>
      </c>
      <c r="C33" s="13" t="s">
        <v>597</v>
      </c>
    </row>
    <row r="34" spans="1:3">
      <c r="A34" s="344">
        <v>43172.328587962962</v>
      </c>
      <c r="B34" s="13" t="s">
        <v>1419</v>
      </c>
      <c r="C34" s="13" t="s">
        <v>597</v>
      </c>
    </row>
    <row r="35" spans="1:3">
      <c r="A35" s="344">
        <v>43172.564965277779</v>
      </c>
      <c r="B35" s="13" t="s">
        <v>596</v>
      </c>
      <c r="C35" s="13" t="s">
        <v>597</v>
      </c>
    </row>
    <row r="36" spans="1:3">
      <c r="A36" s="344">
        <v>43172.564965277779</v>
      </c>
      <c r="B36" s="13" t="s">
        <v>1419</v>
      </c>
      <c r="C36" s="13" t="s">
        <v>597</v>
      </c>
    </row>
    <row r="37" spans="1:3">
      <c r="A37" s="344">
        <v>43193.476331018515</v>
      </c>
      <c r="B37" s="13" t="s">
        <v>596</v>
      </c>
      <c r="C37" s="13" t="s">
        <v>597</v>
      </c>
    </row>
    <row r="38" spans="1:3">
      <c r="A38" s="344">
        <v>43193.476331018515</v>
      </c>
      <c r="B38" s="13" t="s">
        <v>1419</v>
      </c>
      <c r="C38" s="13" t="s">
        <v>597</v>
      </c>
    </row>
    <row r="39" spans="1:3">
      <c r="A39" s="344">
        <v>43193.698148148149</v>
      </c>
      <c r="B39" s="13" t="s">
        <v>596</v>
      </c>
      <c r="C39" s="13" t="s">
        <v>597</v>
      </c>
    </row>
    <row r="40" spans="1:3">
      <c r="A40" s="344">
        <v>43193.698148148149</v>
      </c>
      <c r="B40" s="13" t="s">
        <v>1419</v>
      </c>
      <c r="C40" s="13" t="s">
        <v>597</v>
      </c>
    </row>
    <row r="41" spans="1:3">
      <c r="A41" s="344">
        <v>43194.44809027778</v>
      </c>
      <c r="B41" s="13" t="s">
        <v>596</v>
      </c>
      <c r="C41" s="13" t="s">
        <v>597</v>
      </c>
    </row>
    <row r="42" spans="1:3">
      <c r="A42" s="344">
        <v>43194.448101851849</v>
      </c>
      <c r="B42" s="13" t="s">
        <v>1419</v>
      </c>
      <c r="C42" s="13" t="s">
        <v>597</v>
      </c>
    </row>
    <row r="43" spans="1:3">
      <c r="A43" s="344">
        <v>43194.564571759256</v>
      </c>
      <c r="B43" s="13" t="s">
        <v>596</v>
      </c>
      <c r="C43" s="13" t="s">
        <v>597</v>
      </c>
    </row>
    <row r="44" spans="1:3">
      <c r="A44" s="344">
        <v>43194.564571759256</v>
      </c>
      <c r="B44" s="13" t="s">
        <v>1419</v>
      </c>
      <c r="C44" s="13" t="s">
        <v>597</v>
      </c>
    </row>
    <row r="45" spans="1:3">
      <c r="A45" s="344">
        <v>43196.403078703705</v>
      </c>
      <c r="B45" s="13" t="s">
        <v>596</v>
      </c>
      <c r="C45" s="13" t="s">
        <v>597</v>
      </c>
    </row>
    <row r="46" spans="1:3">
      <c r="A46" s="344">
        <v>43196.403078703705</v>
      </c>
      <c r="B46" s="13" t="s">
        <v>1419</v>
      </c>
      <c r="C46" s="13" t="s">
        <v>597</v>
      </c>
    </row>
    <row r="47" spans="1:3">
      <c r="A47" s="344">
        <v>43196.421006944445</v>
      </c>
      <c r="B47" s="13" t="s">
        <v>596</v>
      </c>
      <c r="C47" s="13" t="s">
        <v>597</v>
      </c>
    </row>
    <row r="48" spans="1:3">
      <c r="A48" s="344">
        <v>43196.421006944445</v>
      </c>
      <c r="B48" s="13" t="s">
        <v>1419</v>
      </c>
      <c r="C48" s="13" t="s">
        <v>597</v>
      </c>
    </row>
    <row r="49" spans="1:3">
      <c r="A49" s="344">
        <v>43196.444421296299</v>
      </c>
      <c r="B49" s="13" t="s">
        <v>596</v>
      </c>
      <c r="C49" s="13" t="s">
        <v>597</v>
      </c>
    </row>
    <row r="50" spans="1:3">
      <c r="A50" s="344">
        <v>43196.444432870368</v>
      </c>
      <c r="B50" s="13" t="s">
        <v>1419</v>
      </c>
      <c r="C50" s="13" t="s">
        <v>597</v>
      </c>
    </row>
    <row r="51" spans="1:3">
      <c r="A51" s="344">
        <v>43196.492847222224</v>
      </c>
      <c r="B51" s="13" t="s">
        <v>596</v>
      </c>
      <c r="C51" s="13" t="s">
        <v>597</v>
      </c>
    </row>
    <row r="52" spans="1:3">
      <c r="A52" s="344">
        <v>43196.492858796293</v>
      </c>
      <c r="B52" s="13" t="s">
        <v>1419</v>
      </c>
      <c r="C52" s="13" t="s">
        <v>597</v>
      </c>
    </row>
    <row r="53" spans="1:3">
      <c r="A53" s="344">
        <v>43196.610127314816</v>
      </c>
      <c r="B53" s="13" t="s">
        <v>596</v>
      </c>
      <c r="C53" s="13" t="s">
        <v>597</v>
      </c>
    </row>
    <row r="54" spans="1:3">
      <c r="A54" s="344">
        <v>43196.610138888886</v>
      </c>
      <c r="B54" s="13" t="s">
        <v>1419</v>
      </c>
      <c r="C54" s="13" t="s">
        <v>597</v>
      </c>
    </row>
    <row r="55" spans="1:3">
      <c r="A55" s="344">
        <v>43199.52175925926</v>
      </c>
      <c r="B55" s="13" t="s">
        <v>596</v>
      </c>
      <c r="C55" s="13" t="s">
        <v>597</v>
      </c>
    </row>
    <row r="56" spans="1:3">
      <c r="A56" s="344">
        <v>43199.521770833337</v>
      </c>
      <c r="B56" s="13" t="s">
        <v>1419</v>
      </c>
      <c r="C56" s="13" t="s">
        <v>597</v>
      </c>
    </row>
    <row r="57" spans="1:3">
      <c r="A57" s="344">
        <v>43199.542766203704</v>
      </c>
      <c r="B57" s="13" t="s">
        <v>596</v>
      </c>
      <c r="C57" s="13" t="s">
        <v>597</v>
      </c>
    </row>
    <row r="58" spans="1:3">
      <c r="A58" s="344">
        <v>43199.542766203704</v>
      </c>
      <c r="B58" s="13" t="s">
        <v>1419</v>
      </c>
      <c r="C58" s="13" t="s">
        <v>597</v>
      </c>
    </row>
    <row r="59" spans="1:3">
      <c r="A59" s="344">
        <v>43199.547314814816</v>
      </c>
      <c r="B59" s="13" t="s">
        <v>596</v>
      </c>
      <c r="C59" s="13" t="s">
        <v>597</v>
      </c>
    </row>
    <row r="60" spans="1:3">
      <c r="A60" s="344">
        <v>43199.547337962962</v>
      </c>
      <c r="B60" s="13" t="s">
        <v>1419</v>
      </c>
      <c r="C60" s="13" t="s">
        <v>597</v>
      </c>
    </row>
    <row r="61" spans="1:3">
      <c r="A61" s="344">
        <v>43200.332858796297</v>
      </c>
      <c r="B61" s="13" t="s">
        <v>596</v>
      </c>
      <c r="C61" s="13" t="s">
        <v>597</v>
      </c>
    </row>
    <row r="62" spans="1:3">
      <c r="A62" s="344">
        <v>43200.332870370374</v>
      </c>
      <c r="B62" s="13" t="s">
        <v>1419</v>
      </c>
      <c r="C62" s="13" t="s">
        <v>597</v>
      </c>
    </row>
    <row r="63" spans="1:3">
      <c r="A63" s="344">
        <v>43201.333622685182</v>
      </c>
      <c r="B63" s="13" t="s">
        <v>596</v>
      </c>
      <c r="C63" s="13" t="s">
        <v>597</v>
      </c>
    </row>
    <row r="64" spans="1:3">
      <c r="A64" s="344">
        <v>43201.333622685182</v>
      </c>
      <c r="B64" s="13" t="s">
        <v>1419</v>
      </c>
      <c r="C64" s="13" t="s">
        <v>597</v>
      </c>
    </row>
    <row r="65" spans="1:3">
      <c r="A65" s="344">
        <v>43203.346562500003</v>
      </c>
      <c r="B65" s="13" t="s">
        <v>596</v>
      </c>
      <c r="C65" s="13" t="s">
        <v>597</v>
      </c>
    </row>
    <row r="66" spans="1:3">
      <c r="A66" s="344">
        <v>43203.346562500003</v>
      </c>
      <c r="B66" s="13" t="s">
        <v>1419</v>
      </c>
      <c r="C66" s="13" t="s">
        <v>597</v>
      </c>
    </row>
    <row r="67" spans="1:3">
      <c r="A67" s="344">
        <v>43203.360173611109</v>
      </c>
      <c r="B67" s="13" t="s">
        <v>596</v>
      </c>
      <c r="C67" s="13" t="s">
        <v>597</v>
      </c>
    </row>
    <row r="68" spans="1:3">
      <c r="A68" s="344">
        <v>43203.360173611109</v>
      </c>
      <c r="B68" s="13" t="s">
        <v>1419</v>
      </c>
      <c r="C68" s="13" t="s">
        <v>597</v>
      </c>
    </row>
    <row r="69" spans="1:3">
      <c r="A69" s="344">
        <v>44397.360775462963</v>
      </c>
      <c r="B69" s="13" t="s">
        <v>596</v>
      </c>
      <c r="C69" s="13" t="s">
        <v>597</v>
      </c>
    </row>
    <row r="70" spans="1:3">
      <c r="A70" s="344">
        <v>44397.360775462963</v>
      </c>
      <c r="B70" s="13" t="s">
        <v>1419</v>
      </c>
      <c r="C70" s="13" t="s">
        <v>597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203</v>
      </c>
      <c r="B1" t="s">
        <v>200</v>
      </c>
      <c r="C1" t="s">
        <v>201</v>
      </c>
      <c r="D1" t="s">
        <v>202</v>
      </c>
    </row>
    <row r="2" spans="1:4">
      <c r="A2">
        <v>1</v>
      </c>
      <c r="B2" t="s">
        <v>770</v>
      </c>
      <c r="C2" t="s">
        <v>770</v>
      </c>
      <c r="D2" t="s">
        <v>771</v>
      </c>
    </row>
    <row r="3" spans="1:4">
      <c r="A3">
        <v>2</v>
      </c>
      <c r="B3" t="s">
        <v>770</v>
      </c>
      <c r="C3" t="s">
        <v>772</v>
      </c>
      <c r="D3" t="s">
        <v>773</v>
      </c>
    </row>
    <row r="4" spans="1:4">
      <c r="A4">
        <v>3</v>
      </c>
      <c r="B4" t="s">
        <v>770</v>
      </c>
      <c r="C4" t="s">
        <v>818</v>
      </c>
      <c r="D4" t="s">
        <v>819</v>
      </c>
    </row>
    <row r="5" spans="1:4">
      <c r="A5">
        <v>4</v>
      </c>
      <c r="B5" t="s">
        <v>770</v>
      </c>
      <c r="C5" t="s">
        <v>820</v>
      </c>
      <c r="D5" t="s">
        <v>821</v>
      </c>
    </row>
    <row r="6" spans="1:4">
      <c r="A6">
        <v>5</v>
      </c>
      <c r="B6" t="s">
        <v>770</v>
      </c>
      <c r="C6" t="s">
        <v>822</v>
      </c>
      <c r="D6" t="s">
        <v>823</v>
      </c>
    </row>
    <row r="7" spans="1:4">
      <c r="A7">
        <v>6</v>
      </c>
      <c r="B7" t="s">
        <v>770</v>
      </c>
      <c r="C7" t="s">
        <v>824</v>
      </c>
      <c r="D7" t="s">
        <v>825</v>
      </c>
    </row>
    <row r="8" spans="1:4">
      <c r="A8">
        <v>7</v>
      </c>
      <c r="B8" t="s">
        <v>770</v>
      </c>
      <c r="C8" t="s">
        <v>826</v>
      </c>
      <c r="D8" t="s">
        <v>827</v>
      </c>
    </row>
    <row r="9" spans="1:4">
      <c r="A9">
        <v>8</v>
      </c>
      <c r="B9" t="s">
        <v>770</v>
      </c>
      <c r="C9" t="s">
        <v>828</v>
      </c>
      <c r="D9" t="s">
        <v>829</v>
      </c>
    </row>
    <row r="10" spans="1:4">
      <c r="A10">
        <v>9</v>
      </c>
      <c r="B10" t="s">
        <v>770</v>
      </c>
      <c r="C10" t="s">
        <v>830</v>
      </c>
      <c r="D10" t="s">
        <v>831</v>
      </c>
    </row>
    <row r="11" spans="1:4">
      <c r="A11">
        <v>10</v>
      </c>
      <c r="B11" t="s">
        <v>770</v>
      </c>
      <c r="C11" t="s">
        <v>832</v>
      </c>
      <c r="D11" t="s">
        <v>833</v>
      </c>
    </row>
    <row r="12" spans="1:4">
      <c r="A12">
        <v>11</v>
      </c>
      <c r="B12" t="s">
        <v>770</v>
      </c>
      <c r="C12" t="s">
        <v>834</v>
      </c>
      <c r="D12" t="s">
        <v>835</v>
      </c>
    </row>
    <row r="13" spans="1:4">
      <c r="A13">
        <v>12</v>
      </c>
      <c r="B13" t="s">
        <v>770</v>
      </c>
      <c r="C13" t="s">
        <v>836</v>
      </c>
      <c r="D13" t="s">
        <v>837</v>
      </c>
    </row>
    <row r="14" spans="1:4">
      <c r="A14">
        <v>13</v>
      </c>
      <c r="B14" t="s">
        <v>611</v>
      </c>
      <c r="C14" t="s">
        <v>611</v>
      </c>
      <c r="D14" t="s">
        <v>612</v>
      </c>
    </row>
    <row r="15" spans="1:4">
      <c r="A15">
        <v>14</v>
      </c>
      <c r="B15" t="s">
        <v>611</v>
      </c>
      <c r="C15" t="s">
        <v>838</v>
      </c>
      <c r="D15" t="s">
        <v>839</v>
      </c>
    </row>
    <row r="16" spans="1:4">
      <c r="A16">
        <v>15</v>
      </c>
      <c r="B16" t="s">
        <v>611</v>
      </c>
      <c r="C16" t="s">
        <v>840</v>
      </c>
      <c r="D16" t="s">
        <v>841</v>
      </c>
    </row>
    <row r="17" spans="1:4">
      <c r="A17">
        <v>16</v>
      </c>
      <c r="B17" t="s">
        <v>611</v>
      </c>
      <c r="C17" t="s">
        <v>842</v>
      </c>
      <c r="D17" t="s">
        <v>843</v>
      </c>
    </row>
    <row r="18" spans="1:4">
      <c r="A18">
        <v>17</v>
      </c>
      <c r="B18" t="s">
        <v>611</v>
      </c>
      <c r="C18" t="s">
        <v>844</v>
      </c>
      <c r="D18" t="s">
        <v>845</v>
      </c>
    </row>
    <row r="19" spans="1:4">
      <c r="A19">
        <v>18</v>
      </c>
      <c r="B19" t="s">
        <v>611</v>
      </c>
      <c r="C19" t="s">
        <v>846</v>
      </c>
      <c r="D19" t="s">
        <v>847</v>
      </c>
    </row>
    <row r="20" spans="1:4">
      <c r="A20">
        <v>19</v>
      </c>
      <c r="B20" t="s">
        <v>611</v>
      </c>
      <c r="C20" t="s">
        <v>848</v>
      </c>
      <c r="D20" t="s">
        <v>849</v>
      </c>
    </row>
    <row r="21" spans="1:4">
      <c r="A21">
        <v>20</v>
      </c>
      <c r="B21" t="s">
        <v>611</v>
      </c>
      <c r="C21" t="s">
        <v>850</v>
      </c>
      <c r="D21" t="s">
        <v>851</v>
      </c>
    </row>
    <row r="22" spans="1:4">
      <c r="A22">
        <v>21</v>
      </c>
      <c r="B22" t="s">
        <v>611</v>
      </c>
      <c r="C22" t="s">
        <v>852</v>
      </c>
      <c r="D22" t="s">
        <v>853</v>
      </c>
    </row>
    <row r="23" spans="1:4">
      <c r="A23">
        <v>22</v>
      </c>
      <c r="B23" t="s">
        <v>611</v>
      </c>
      <c r="C23" t="s">
        <v>854</v>
      </c>
      <c r="D23" t="s">
        <v>855</v>
      </c>
    </row>
    <row r="24" spans="1:4">
      <c r="A24">
        <v>23</v>
      </c>
      <c r="B24" t="s">
        <v>724</v>
      </c>
      <c r="C24" t="s">
        <v>724</v>
      </c>
      <c r="D24" t="s">
        <v>725</v>
      </c>
    </row>
    <row r="25" spans="1:4">
      <c r="A25">
        <v>24</v>
      </c>
      <c r="B25" t="s">
        <v>724</v>
      </c>
      <c r="C25" t="s">
        <v>856</v>
      </c>
      <c r="D25" t="s">
        <v>857</v>
      </c>
    </row>
    <row r="26" spans="1:4">
      <c r="A26">
        <v>25</v>
      </c>
      <c r="B26" t="s">
        <v>724</v>
      </c>
      <c r="C26" t="s">
        <v>858</v>
      </c>
      <c r="D26" t="s">
        <v>859</v>
      </c>
    </row>
    <row r="27" spans="1:4">
      <c r="A27">
        <v>26</v>
      </c>
      <c r="B27" t="s">
        <v>724</v>
      </c>
      <c r="C27" t="s">
        <v>860</v>
      </c>
      <c r="D27" t="s">
        <v>861</v>
      </c>
    </row>
    <row r="28" spans="1:4">
      <c r="A28">
        <v>27</v>
      </c>
      <c r="B28" t="s">
        <v>724</v>
      </c>
      <c r="C28" t="s">
        <v>862</v>
      </c>
      <c r="D28" t="s">
        <v>863</v>
      </c>
    </row>
    <row r="29" spans="1:4">
      <c r="A29">
        <v>28</v>
      </c>
      <c r="B29" t="s">
        <v>724</v>
      </c>
      <c r="C29" t="s">
        <v>864</v>
      </c>
      <c r="D29" t="s">
        <v>865</v>
      </c>
    </row>
    <row r="30" spans="1:4">
      <c r="A30">
        <v>29</v>
      </c>
      <c r="B30" t="s">
        <v>724</v>
      </c>
      <c r="C30" t="s">
        <v>866</v>
      </c>
      <c r="D30" t="s">
        <v>867</v>
      </c>
    </row>
    <row r="31" spans="1:4">
      <c r="A31">
        <v>30</v>
      </c>
      <c r="B31" t="s">
        <v>724</v>
      </c>
      <c r="C31" t="s">
        <v>868</v>
      </c>
      <c r="D31" t="s">
        <v>869</v>
      </c>
    </row>
    <row r="32" spans="1:4">
      <c r="A32">
        <v>31</v>
      </c>
      <c r="B32" t="s">
        <v>724</v>
      </c>
      <c r="C32" t="s">
        <v>870</v>
      </c>
      <c r="D32" t="s">
        <v>871</v>
      </c>
    </row>
    <row r="33" spans="1:4">
      <c r="A33">
        <v>32</v>
      </c>
      <c r="B33" t="s">
        <v>724</v>
      </c>
      <c r="C33" t="s">
        <v>872</v>
      </c>
      <c r="D33" t="s">
        <v>873</v>
      </c>
    </row>
    <row r="34" spans="1:4">
      <c r="A34">
        <v>33</v>
      </c>
      <c r="B34" t="s">
        <v>724</v>
      </c>
      <c r="C34" t="s">
        <v>874</v>
      </c>
      <c r="D34" t="s">
        <v>875</v>
      </c>
    </row>
    <row r="35" spans="1:4">
      <c r="A35">
        <v>34</v>
      </c>
      <c r="B35" t="s">
        <v>724</v>
      </c>
      <c r="C35" t="s">
        <v>876</v>
      </c>
      <c r="D35" t="s">
        <v>877</v>
      </c>
    </row>
    <row r="36" spans="1:4">
      <c r="A36">
        <v>35</v>
      </c>
      <c r="B36" t="s">
        <v>734</v>
      </c>
      <c r="C36" t="s">
        <v>734</v>
      </c>
      <c r="D36" t="s">
        <v>735</v>
      </c>
    </row>
    <row r="37" spans="1:4">
      <c r="A37">
        <v>36</v>
      </c>
      <c r="B37" t="s">
        <v>734</v>
      </c>
      <c r="C37" t="s">
        <v>878</v>
      </c>
      <c r="D37" t="s">
        <v>879</v>
      </c>
    </row>
    <row r="38" spans="1:4">
      <c r="A38">
        <v>37</v>
      </c>
      <c r="B38" t="s">
        <v>734</v>
      </c>
      <c r="C38" t="s">
        <v>880</v>
      </c>
      <c r="D38" t="s">
        <v>881</v>
      </c>
    </row>
    <row r="39" spans="1:4">
      <c r="A39">
        <v>38</v>
      </c>
      <c r="B39" t="s">
        <v>734</v>
      </c>
      <c r="C39" t="s">
        <v>882</v>
      </c>
      <c r="D39" t="s">
        <v>883</v>
      </c>
    </row>
    <row r="40" spans="1:4">
      <c r="A40">
        <v>39</v>
      </c>
      <c r="B40" t="s">
        <v>734</v>
      </c>
      <c r="C40" t="s">
        <v>884</v>
      </c>
      <c r="D40" t="s">
        <v>885</v>
      </c>
    </row>
    <row r="41" spans="1:4">
      <c r="A41">
        <v>40</v>
      </c>
      <c r="B41" t="s">
        <v>734</v>
      </c>
      <c r="C41" t="s">
        <v>886</v>
      </c>
      <c r="D41" t="s">
        <v>887</v>
      </c>
    </row>
    <row r="42" spans="1:4">
      <c r="A42">
        <v>41</v>
      </c>
      <c r="B42" t="s">
        <v>734</v>
      </c>
      <c r="C42" t="s">
        <v>888</v>
      </c>
      <c r="D42" t="s">
        <v>889</v>
      </c>
    </row>
    <row r="43" spans="1:4">
      <c r="A43">
        <v>42</v>
      </c>
      <c r="B43" t="s">
        <v>734</v>
      </c>
      <c r="C43" t="s">
        <v>890</v>
      </c>
      <c r="D43" t="s">
        <v>891</v>
      </c>
    </row>
    <row r="44" spans="1:4">
      <c r="A44">
        <v>43</v>
      </c>
      <c r="B44" t="s">
        <v>734</v>
      </c>
      <c r="C44" t="s">
        <v>892</v>
      </c>
      <c r="D44" t="s">
        <v>893</v>
      </c>
    </row>
    <row r="45" spans="1:4">
      <c r="A45">
        <v>44</v>
      </c>
      <c r="B45" t="s">
        <v>734</v>
      </c>
      <c r="C45" t="s">
        <v>894</v>
      </c>
      <c r="D45" t="s">
        <v>895</v>
      </c>
    </row>
    <row r="46" spans="1:4">
      <c r="A46">
        <v>45</v>
      </c>
      <c r="B46" t="s">
        <v>672</v>
      </c>
      <c r="C46" t="s">
        <v>896</v>
      </c>
      <c r="D46" t="s">
        <v>897</v>
      </c>
    </row>
    <row r="47" spans="1:4">
      <c r="A47">
        <v>46</v>
      </c>
      <c r="B47" t="s">
        <v>672</v>
      </c>
      <c r="C47" t="s">
        <v>898</v>
      </c>
      <c r="D47" t="s">
        <v>899</v>
      </c>
    </row>
    <row r="48" spans="1:4">
      <c r="A48">
        <v>47</v>
      </c>
      <c r="B48" t="s">
        <v>672</v>
      </c>
      <c r="C48" t="s">
        <v>672</v>
      </c>
      <c r="D48" t="s">
        <v>673</v>
      </c>
    </row>
    <row r="49" spans="1:4">
      <c r="A49">
        <v>48</v>
      </c>
      <c r="B49" t="s">
        <v>672</v>
      </c>
      <c r="C49" t="s">
        <v>900</v>
      </c>
      <c r="D49" t="s">
        <v>901</v>
      </c>
    </row>
    <row r="50" spans="1:4">
      <c r="A50">
        <v>49</v>
      </c>
      <c r="B50" t="s">
        <v>672</v>
      </c>
      <c r="C50" t="s">
        <v>902</v>
      </c>
      <c r="D50" t="s">
        <v>903</v>
      </c>
    </row>
    <row r="51" spans="1:4">
      <c r="A51">
        <v>50</v>
      </c>
      <c r="B51" t="s">
        <v>672</v>
      </c>
      <c r="C51" t="s">
        <v>904</v>
      </c>
      <c r="D51" t="s">
        <v>905</v>
      </c>
    </row>
    <row r="52" spans="1:4">
      <c r="A52">
        <v>51</v>
      </c>
      <c r="B52" t="s">
        <v>672</v>
      </c>
      <c r="C52" t="s">
        <v>906</v>
      </c>
      <c r="D52" t="s">
        <v>907</v>
      </c>
    </row>
    <row r="53" spans="1:4">
      <c r="A53">
        <v>52</v>
      </c>
      <c r="B53" t="s">
        <v>672</v>
      </c>
      <c r="C53" t="s">
        <v>908</v>
      </c>
      <c r="D53" t="s">
        <v>909</v>
      </c>
    </row>
    <row r="54" spans="1:4">
      <c r="A54">
        <v>53</v>
      </c>
      <c r="B54" t="s">
        <v>672</v>
      </c>
      <c r="C54" t="s">
        <v>910</v>
      </c>
      <c r="D54" t="s">
        <v>911</v>
      </c>
    </row>
    <row r="55" spans="1:4">
      <c r="A55">
        <v>54</v>
      </c>
      <c r="B55" t="s">
        <v>672</v>
      </c>
      <c r="C55" t="s">
        <v>912</v>
      </c>
      <c r="D55" t="s">
        <v>913</v>
      </c>
    </row>
    <row r="56" spans="1:4">
      <c r="A56">
        <v>55</v>
      </c>
      <c r="B56" t="s">
        <v>672</v>
      </c>
      <c r="C56" t="s">
        <v>914</v>
      </c>
      <c r="D56" t="s">
        <v>915</v>
      </c>
    </row>
    <row r="57" spans="1:4">
      <c r="A57">
        <v>56</v>
      </c>
      <c r="B57" t="s">
        <v>672</v>
      </c>
      <c r="C57" t="s">
        <v>916</v>
      </c>
      <c r="D57" t="s">
        <v>917</v>
      </c>
    </row>
    <row r="58" spans="1:4">
      <c r="A58">
        <v>57</v>
      </c>
      <c r="B58" t="s">
        <v>672</v>
      </c>
      <c r="C58" t="s">
        <v>918</v>
      </c>
      <c r="D58" t="s">
        <v>919</v>
      </c>
    </row>
    <row r="59" spans="1:4">
      <c r="A59">
        <v>58</v>
      </c>
      <c r="B59" t="s">
        <v>672</v>
      </c>
      <c r="C59" t="s">
        <v>920</v>
      </c>
      <c r="D59" t="s">
        <v>921</v>
      </c>
    </row>
    <row r="60" spans="1:4">
      <c r="A60">
        <v>59</v>
      </c>
      <c r="B60" t="s">
        <v>672</v>
      </c>
      <c r="C60" t="s">
        <v>922</v>
      </c>
      <c r="D60" t="s">
        <v>923</v>
      </c>
    </row>
    <row r="61" spans="1:4">
      <c r="A61">
        <v>60</v>
      </c>
      <c r="B61" t="s">
        <v>672</v>
      </c>
      <c r="C61" t="s">
        <v>924</v>
      </c>
      <c r="D61" t="s">
        <v>925</v>
      </c>
    </row>
    <row r="62" spans="1:4">
      <c r="A62">
        <v>61</v>
      </c>
      <c r="B62" t="s">
        <v>672</v>
      </c>
      <c r="C62" t="s">
        <v>926</v>
      </c>
      <c r="D62" t="s">
        <v>927</v>
      </c>
    </row>
    <row r="63" spans="1:4">
      <c r="A63">
        <v>62</v>
      </c>
      <c r="B63" t="s">
        <v>672</v>
      </c>
      <c r="C63" t="s">
        <v>928</v>
      </c>
      <c r="D63" t="s">
        <v>929</v>
      </c>
    </row>
    <row r="64" spans="1:4">
      <c r="A64">
        <v>63</v>
      </c>
      <c r="B64" t="s">
        <v>672</v>
      </c>
      <c r="C64" t="s">
        <v>930</v>
      </c>
      <c r="D64" t="s">
        <v>931</v>
      </c>
    </row>
    <row r="65" spans="1:4">
      <c r="A65">
        <v>64</v>
      </c>
      <c r="B65" t="s">
        <v>672</v>
      </c>
      <c r="C65" t="s">
        <v>932</v>
      </c>
      <c r="D65" t="s">
        <v>933</v>
      </c>
    </row>
    <row r="66" spans="1:4">
      <c r="A66">
        <v>65</v>
      </c>
      <c r="B66" t="s">
        <v>789</v>
      </c>
      <c r="C66" t="s">
        <v>934</v>
      </c>
      <c r="D66" t="s">
        <v>935</v>
      </c>
    </row>
    <row r="67" spans="1:4">
      <c r="A67">
        <v>66</v>
      </c>
      <c r="B67" t="s">
        <v>789</v>
      </c>
      <c r="C67" t="s">
        <v>936</v>
      </c>
      <c r="D67" t="s">
        <v>937</v>
      </c>
    </row>
    <row r="68" spans="1:4">
      <c r="A68">
        <v>67</v>
      </c>
      <c r="B68" t="s">
        <v>789</v>
      </c>
      <c r="C68" t="s">
        <v>789</v>
      </c>
      <c r="D68" t="s">
        <v>790</v>
      </c>
    </row>
    <row r="69" spans="1:4">
      <c r="A69">
        <v>68</v>
      </c>
      <c r="B69" t="s">
        <v>789</v>
      </c>
      <c r="C69" t="s">
        <v>938</v>
      </c>
      <c r="D69" t="s">
        <v>939</v>
      </c>
    </row>
    <row r="70" spans="1:4">
      <c r="A70">
        <v>69</v>
      </c>
      <c r="B70" t="s">
        <v>789</v>
      </c>
      <c r="C70" t="s">
        <v>940</v>
      </c>
      <c r="D70" t="s">
        <v>941</v>
      </c>
    </row>
    <row r="71" spans="1:4">
      <c r="A71">
        <v>70</v>
      </c>
      <c r="B71" t="s">
        <v>789</v>
      </c>
      <c r="C71" t="s">
        <v>942</v>
      </c>
      <c r="D71" t="s">
        <v>943</v>
      </c>
    </row>
    <row r="72" spans="1:4">
      <c r="A72">
        <v>71</v>
      </c>
      <c r="B72" t="s">
        <v>789</v>
      </c>
      <c r="C72" t="s">
        <v>944</v>
      </c>
      <c r="D72" t="s">
        <v>945</v>
      </c>
    </row>
    <row r="73" spans="1:4">
      <c r="A73">
        <v>72</v>
      </c>
      <c r="B73" t="s">
        <v>789</v>
      </c>
      <c r="C73" t="s">
        <v>946</v>
      </c>
      <c r="D73" t="s">
        <v>947</v>
      </c>
    </row>
    <row r="74" spans="1:4">
      <c r="A74">
        <v>73</v>
      </c>
      <c r="B74" t="s">
        <v>789</v>
      </c>
      <c r="C74" t="s">
        <v>948</v>
      </c>
      <c r="D74" t="s">
        <v>949</v>
      </c>
    </row>
    <row r="75" spans="1:4">
      <c r="A75">
        <v>74</v>
      </c>
      <c r="B75" t="s">
        <v>789</v>
      </c>
      <c r="C75" t="s">
        <v>950</v>
      </c>
      <c r="D75" t="s">
        <v>951</v>
      </c>
    </row>
    <row r="76" spans="1:4">
      <c r="A76">
        <v>75</v>
      </c>
      <c r="B76" t="s">
        <v>789</v>
      </c>
      <c r="C76" t="s">
        <v>952</v>
      </c>
      <c r="D76" t="s">
        <v>953</v>
      </c>
    </row>
    <row r="77" spans="1:4">
      <c r="A77">
        <v>76</v>
      </c>
      <c r="B77" t="s">
        <v>789</v>
      </c>
      <c r="C77" t="s">
        <v>954</v>
      </c>
      <c r="D77" t="s">
        <v>955</v>
      </c>
    </row>
    <row r="78" spans="1:4">
      <c r="A78">
        <v>77</v>
      </c>
      <c r="B78" t="s">
        <v>789</v>
      </c>
      <c r="C78" t="s">
        <v>956</v>
      </c>
      <c r="D78" t="s">
        <v>957</v>
      </c>
    </row>
    <row r="79" spans="1:4">
      <c r="A79">
        <v>78</v>
      </c>
      <c r="B79" t="s">
        <v>789</v>
      </c>
      <c r="C79" t="s">
        <v>958</v>
      </c>
      <c r="D79" t="s">
        <v>959</v>
      </c>
    </row>
    <row r="80" spans="1:4">
      <c r="A80">
        <v>79</v>
      </c>
      <c r="B80" t="s">
        <v>789</v>
      </c>
      <c r="C80" t="s">
        <v>960</v>
      </c>
      <c r="D80" t="s">
        <v>961</v>
      </c>
    </row>
    <row r="81" spans="1:4">
      <c r="A81">
        <v>80</v>
      </c>
      <c r="B81" t="s">
        <v>729</v>
      </c>
      <c r="C81" t="s">
        <v>962</v>
      </c>
      <c r="D81" t="s">
        <v>963</v>
      </c>
    </row>
    <row r="82" spans="1:4">
      <c r="A82">
        <v>81</v>
      </c>
      <c r="B82" t="s">
        <v>729</v>
      </c>
      <c r="C82" t="s">
        <v>964</v>
      </c>
      <c r="D82" t="s">
        <v>965</v>
      </c>
    </row>
    <row r="83" spans="1:4">
      <c r="A83">
        <v>82</v>
      </c>
      <c r="B83" t="s">
        <v>729</v>
      </c>
      <c r="C83" t="s">
        <v>966</v>
      </c>
      <c r="D83" t="s">
        <v>967</v>
      </c>
    </row>
    <row r="84" spans="1:4">
      <c r="A84">
        <v>83</v>
      </c>
      <c r="B84" t="s">
        <v>729</v>
      </c>
      <c r="C84" t="s">
        <v>968</v>
      </c>
      <c r="D84" t="s">
        <v>969</v>
      </c>
    </row>
    <row r="85" spans="1:4">
      <c r="A85">
        <v>84</v>
      </c>
      <c r="B85" t="s">
        <v>729</v>
      </c>
      <c r="C85" t="s">
        <v>729</v>
      </c>
      <c r="D85" t="s">
        <v>730</v>
      </c>
    </row>
    <row r="86" spans="1:4">
      <c r="A86">
        <v>85</v>
      </c>
      <c r="B86" t="s">
        <v>729</v>
      </c>
      <c r="C86" t="s">
        <v>970</v>
      </c>
      <c r="D86" t="s">
        <v>971</v>
      </c>
    </row>
    <row r="87" spans="1:4">
      <c r="A87">
        <v>86</v>
      </c>
      <c r="B87" t="s">
        <v>729</v>
      </c>
      <c r="C87" t="s">
        <v>972</v>
      </c>
      <c r="D87" t="s">
        <v>973</v>
      </c>
    </row>
    <row r="88" spans="1:4">
      <c r="A88">
        <v>87</v>
      </c>
      <c r="B88" t="s">
        <v>729</v>
      </c>
      <c r="C88" t="s">
        <v>974</v>
      </c>
      <c r="D88" t="s">
        <v>975</v>
      </c>
    </row>
    <row r="89" spans="1:4">
      <c r="A89">
        <v>88</v>
      </c>
      <c r="B89" t="s">
        <v>729</v>
      </c>
      <c r="C89" t="s">
        <v>976</v>
      </c>
      <c r="D89" t="s">
        <v>977</v>
      </c>
    </row>
    <row r="90" spans="1:4">
      <c r="A90">
        <v>89</v>
      </c>
      <c r="B90" t="s">
        <v>729</v>
      </c>
      <c r="C90" t="s">
        <v>978</v>
      </c>
      <c r="D90" t="s">
        <v>979</v>
      </c>
    </row>
    <row r="91" spans="1:4">
      <c r="A91">
        <v>90</v>
      </c>
      <c r="B91" t="s">
        <v>729</v>
      </c>
      <c r="C91" t="s">
        <v>980</v>
      </c>
      <c r="D91" t="s">
        <v>981</v>
      </c>
    </row>
    <row r="92" spans="1:4">
      <c r="A92">
        <v>91</v>
      </c>
      <c r="B92" t="s">
        <v>729</v>
      </c>
      <c r="C92" t="s">
        <v>982</v>
      </c>
      <c r="D92" t="s">
        <v>983</v>
      </c>
    </row>
    <row r="93" spans="1:4">
      <c r="A93">
        <v>92</v>
      </c>
      <c r="B93" t="s">
        <v>729</v>
      </c>
      <c r="C93" t="s">
        <v>984</v>
      </c>
      <c r="D93" t="s">
        <v>985</v>
      </c>
    </row>
    <row r="94" spans="1:4">
      <c r="A94">
        <v>93</v>
      </c>
      <c r="B94" t="s">
        <v>729</v>
      </c>
      <c r="C94" t="s">
        <v>986</v>
      </c>
      <c r="D94" t="s">
        <v>987</v>
      </c>
    </row>
    <row r="95" spans="1:4">
      <c r="A95">
        <v>94</v>
      </c>
      <c r="B95" t="s">
        <v>729</v>
      </c>
      <c r="C95" t="s">
        <v>988</v>
      </c>
      <c r="D95" t="s">
        <v>989</v>
      </c>
    </row>
    <row r="96" spans="1:4">
      <c r="A96">
        <v>95</v>
      </c>
      <c r="B96" t="s">
        <v>729</v>
      </c>
      <c r="C96" t="s">
        <v>990</v>
      </c>
      <c r="D96" t="s">
        <v>991</v>
      </c>
    </row>
    <row r="97" spans="1:4">
      <c r="A97">
        <v>96</v>
      </c>
      <c r="B97" t="s">
        <v>707</v>
      </c>
      <c r="C97" t="s">
        <v>707</v>
      </c>
      <c r="D97" t="s">
        <v>708</v>
      </c>
    </row>
    <row r="98" spans="1:4">
      <c r="A98">
        <v>97</v>
      </c>
      <c r="B98" t="s">
        <v>682</v>
      </c>
      <c r="C98" t="s">
        <v>992</v>
      </c>
      <c r="D98" t="s">
        <v>993</v>
      </c>
    </row>
    <row r="99" spans="1:4">
      <c r="A99">
        <v>98</v>
      </c>
      <c r="B99" t="s">
        <v>682</v>
      </c>
      <c r="C99" t="s">
        <v>994</v>
      </c>
      <c r="D99" t="s">
        <v>995</v>
      </c>
    </row>
    <row r="100" spans="1:4">
      <c r="A100">
        <v>99</v>
      </c>
      <c r="B100" t="s">
        <v>682</v>
      </c>
      <c r="C100" t="s">
        <v>996</v>
      </c>
      <c r="D100" t="s">
        <v>997</v>
      </c>
    </row>
    <row r="101" spans="1:4">
      <c r="A101">
        <v>100</v>
      </c>
      <c r="B101" t="s">
        <v>682</v>
      </c>
      <c r="C101" t="s">
        <v>998</v>
      </c>
      <c r="D101" t="s">
        <v>999</v>
      </c>
    </row>
    <row r="102" spans="1:4">
      <c r="A102">
        <v>101</v>
      </c>
      <c r="B102" t="s">
        <v>682</v>
      </c>
      <c r="C102" t="s">
        <v>1000</v>
      </c>
      <c r="D102" t="s">
        <v>1001</v>
      </c>
    </row>
    <row r="103" spans="1:4">
      <c r="A103">
        <v>102</v>
      </c>
      <c r="B103" t="s">
        <v>682</v>
      </c>
      <c r="C103" t="s">
        <v>1002</v>
      </c>
      <c r="D103" t="s">
        <v>1003</v>
      </c>
    </row>
    <row r="104" spans="1:4">
      <c r="A104">
        <v>103</v>
      </c>
      <c r="B104" t="s">
        <v>682</v>
      </c>
      <c r="C104" t="s">
        <v>682</v>
      </c>
      <c r="D104" t="s">
        <v>683</v>
      </c>
    </row>
    <row r="105" spans="1:4">
      <c r="A105">
        <v>104</v>
      </c>
      <c r="B105" t="s">
        <v>682</v>
      </c>
      <c r="C105" t="s">
        <v>1004</v>
      </c>
      <c r="D105" t="s">
        <v>1005</v>
      </c>
    </row>
    <row r="106" spans="1:4">
      <c r="A106">
        <v>105</v>
      </c>
      <c r="B106" t="s">
        <v>682</v>
      </c>
      <c r="C106" t="s">
        <v>1006</v>
      </c>
      <c r="D106" t="s">
        <v>1007</v>
      </c>
    </row>
    <row r="107" spans="1:4">
      <c r="A107">
        <v>106</v>
      </c>
      <c r="B107" t="s">
        <v>682</v>
      </c>
      <c r="C107" t="s">
        <v>1008</v>
      </c>
      <c r="D107" t="s">
        <v>1009</v>
      </c>
    </row>
    <row r="108" spans="1:4">
      <c r="A108">
        <v>107</v>
      </c>
      <c r="B108" t="s">
        <v>682</v>
      </c>
      <c r="C108" t="s">
        <v>1010</v>
      </c>
      <c r="D108" t="s">
        <v>1011</v>
      </c>
    </row>
    <row r="109" spans="1:4">
      <c r="A109">
        <v>108</v>
      </c>
      <c r="B109" t="s">
        <v>682</v>
      </c>
      <c r="C109" t="s">
        <v>1012</v>
      </c>
      <c r="D109" t="s">
        <v>1013</v>
      </c>
    </row>
    <row r="110" spans="1:4">
      <c r="A110">
        <v>109</v>
      </c>
      <c r="B110" t="s">
        <v>682</v>
      </c>
      <c r="C110" t="s">
        <v>1014</v>
      </c>
      <c r="D110" t="s">
        <v>1015</v>
      </c>
    </row>
    <row r="111" spans="1:4">
      <c r="A111">
        <v>110</v>
      </c>
      <c r="B111" t="s">
        <v>682</v>
      </c>
      <c r="C111" t="s">
        <v>1016</v>
      </c>
      <c r="D111" t="s">
        <v>1017</v>
      </c>
    </row>
    <row r="112" spans="1:4">
      <c r="A112">
        <v>111</v>
      </c>
      <c r="B112" t="s">
        <v>682</v>
      </c>
      <c r="C112" t="s">
        <v>1018</v>
      </c>
      <c r="D112" t="s">
        <v>1019</v>
      </c>
    </row>
    <row r="113" spans="1:4">
      <c r="A113">
        <v>112</v>
      </c>
      <c r="B113" t="s">
        <v>682</v>
      </c>
      <c r="C113" t="s">
        <v>1020</v>
      </c>
      <c r="D113" t="s">
        <v>1021</v>
      </c>
    </row>
    <row r="114" spans="1:4">
      <c r="A114">
        <v>113</v>
      </c>
      <c r="B114" t="s">
        <v>682</v>
      </c>
      <c r="C114" t="s">
        <v>1022</v>
      </c>
      <c r="D114" t="s">
        <v>1023</v>
      </c>
    </row>
    <row r="115" spans="1:4">
      <c r="A115">
        <v>114</v>
      </c>
      <c r="B115" t="s">
        <v>662</v>
      </c>
      <c r="C115" t="s">
        <v>1024</v>
      </c>
      <c r="D115" t="s">
        <v>1025</v>
      </c>
    </row>
    <row r="116" spans="1:4">
      <c r="A116">
        <v>115</v>
      </c>
      <c r="B116" t="s">
        <v>662</v>
      </c>
      <c r="C116" t="s">
        <v>1026</v>
      </c>
      <c r="D116" t="s">
        <v>1027</v>
      </c>
    </row>
    <row r="117" spans="1:4">
      <c r="A117">
        <v>116</v>
      </c>
      <c r="B117" t="s">
        <v>662</v>
      </c>
      <c r="C117" t="s">
        <v>1028</v>
      </c>
      <c r="D117" t="s">
        <v>1029</v>
      </c>
    </row>
    <row r="118" spans="1:4">
      <c r="A118">
        <v>117</v>
      </c>
      <c r="B118" t="s">
        <v>662</v>
      </c>
      <c r="C118" t="s">
        <v>1030</v>
      </c>
      <c r="D118" t="s">
        <v>1031</v>
      </c>
    </row>
    <row r="119" spans="1:4">
      <c r="A119">
        <v>118</v>
      </c>
      <c r="B119" t="s">
        <v>662</v>
      </c>
      <c r="C119" t="s">
        <v>1032</v>
      </c>
      <c r="D119" t="s">
        <v>1033</v>
      </c>
    </row>
    <row r="120" spans="1:4">
      <c r="A120">
        <v>119</v>
      </c>
      <c r="B120" t="s">
        <v>662</v>
      </c>
      <c r="C120" t="s">
        <v>1034</v>
      </c>
      <c r="D120" t="s">
        <v>1035</v>
      </c>
    </row>
    <row r="121" spans="1:4">
      <c r="A121">
        <v>120</v>
      </c>
      <c r="B121" t="s">
        <v>662</v>
      </c>
      <c r="C121" t="s">
        <v>662</v>
      </c>
      <c r="D121" t="s">
        <v>663</v>
      </c>
    </row>
    <row r="122" spans="1:4">
      <c r="A122">
        <v>121</v>
      </c>
      <c r="B122" t="s">
        <v>662</v>
      </c>
      <c r="C122" t="s">
        <v>1036</v>
      </c>
      <c r="D122" t="s">
        <v>1037</v>
      </c>
    </row>
    <row r="123" spans="1:4">
      <c r="A123">
        <v>122</v>
      </c>
      <c r="B123" t="s">
        <v>662</v>
      </c>
      <c r="C123" t="s">
        <v>1038</v>
      </c>
      <c r="D123" t="s">
        <v>1039</v>
      </c>
    </row>
    <row r="124" spans="1:4">
      <c r="A124">
        <v>123</v>
      </c>
      <c r="B124" t="s">
        <v>662</v>
      </c>
      <c r="C124" t="s">
        <v>1040</v>
      </c>
      <c r="D124" t="s">
        <v>1041</v>
      </c>
    </row>
    <row r="125" spans="1:4">
      <c r="A125">
        <v>124</v>
      </c>
      <c r="B125" t="s">
        <v>662</v>
      </c>
      <c r="C125" t="s">
        <v>1042</v>
      </c>
      <c r="D125" t="s">
        <v>1043</v>
      </c>
    </row>
    <row r="126" spans="1:4">
      <c r="A126">
        <v>125</v>
      </c>
      <c r="B126" t="s">
        <v>662</v>
      </c>
      <c r="C126" t="s">
        <v>1044</v>
      </c>
      <c r="D126" t="s">
        <v>1045</v>
      </c>
    </row>
    <row r="127" spans="1:4">
      <c r="A127">
        <v>126</v>
      </c>
      <c r="B127" t="s">
        <v>662</v>
      </c>
      <c r="C127" t="s">
        <v>1046</v>
      </c>
      <c r="D127" t="s">
        <v>1047</v>
      </c>
    </row>
    <row r="128" spans="1:4">
      <c r="A128">
        <v>127</v>
      </c>
      <c r="B128" t="s">
        <v>662</v>
      </c>
      <c r="C128" t="s">
        <v>1048</v>
      </c>
      <c r="D128" t="s">
        <v>1049</v>
      </c>
    </row>
    <row r="129" spans="1:4">
      <c r="A129">
        <v>128</v>
      </c>
      <c r="B129" t="s">
        <v>662</v>
      </c>
      <c r="C129" t="s">
        <v>1050</v>
      </c>
      <c r="D129" t="s">
        <v>1051</v>
      </c>
    </row>
    <row r="130" spans="1:4">
      <c r="A130">
        <v>129</v>
      </c>
      <c r="B130" t="s">
        <v>662</v>
      </c>
      <c r="C130" t="s">
        <v>1052</v>
      </c>
      <c r="D130" t="s">
        <v>1053</v>
      </c>
    </row>
    <row r="131" spans="1:4">
      <c r="A131">
        <v>130</v>
      </c>
      <c r="B131" t="s">
        <v>662</v>
      </c>
      <c r="C131" t="s">
        <v>1054</v>
      </c>
      <c r="D131" t="s">
        <v>1055</v>
      </c>
    </row>
    <row r="132" spans="1:4">
      <c r="A132">
        <v>131</v>
      </c>
      <c r="B132" t="s">
        <v>662</v>
      </c>
      <c r="C132" t="s">
        <v>1056</v>
      </c>
      <c r="D132" t="s">
        <v>1057</v>
      </c>
    </row>
    <row r="133" spans="1:4">
      <c r="A133">
        <v>132</v>
      </c>
      <c r="B133" t="s">
        <v>662</v>
      </c>
      <c r="C133" t="s">
        <v>1058</v>
      </c>
      <c r="D133" t="s">
        <v>1059</v>
      </c>
    </row>
    <row r="134" spans="1:4">
      <c r="A134">
        <v>133</v>
      </c>
      <c r="B134" t="s">
        <v>662</v>
      </c>
      <c r="C134" t="s">
        <v>1060</v>
      </c>
      <c r="D134" t="s">
        <v>1061</v>
      </c>
    </row>
    <row r="135" spans="1:4">
      <c r="A135">
        <v>134</v>
      </c>
      <c r="B135" t="s">
        <v>662</v>
      </c>
      <c r="C135" t="s">
        <v>1062</v>
      </c>
      <c r="D135" t="s">
        <v>1063</v>
      </c>
    </row>
    <row r="136" spans="1:4">
      <c r="A136">
        <v>135</v>
      </c>
      <c r="B136" t="s">
        <v>662</v>
      </c>
      <c r="C136" t="s">
        <v>1064</v>
      </c>
      <c r="D136" t="s">
        <v>1065</v>
      </c>
    </row>
    <row r="137" spans="1:4">
      <c r="A137">
        <v>136</v>
      </c>
      <c r="B137" t="s">
        <v>662</v>
      </c>
      <c r="C137" t="s">
        <v>1066</v>
      </c>
      <c r="D137" t="s">
        <v>1067</v>
      </c>
    </row>
    <row r="138" spans="1:4">
      <c r="A138">
        <v>137</v>
      </c>
      <c r="B138" t="s">
        <v>688</v>
      </c>
      <c r="C138" t="s">
        <v>1068</v>
      </c>
      <c r="D138" t="s">
        <v>1069</v>
      </c>
    </row>
    <row r="139" spans="1:4">
      <c r="A139">
        <v>138</v>
      </c>
      <c r="B139" t="s">
        <v>688</v>
      </c>
      <c r="C139" t="s">
        <v>1070</v>
      </c>
      <c r="D139" t="s">
        <v>1071</v>
      </c>
    </row>
    <row r="140" spans="1:4">
      <c r="A140">
        <v>139</v>
      </c>
      <c r="B140" t="s">
        <v>688</v>
      </c>
      <c r="C140" t="s">
        <v>1072</v>
      </c>
      <c r="D140" t="s">
        <v>1073</v>
      </c>
    </row>
    <row r="141" spans="1:4">
      <c r="A141">
        <v>140</v>
      </c>
      <c r="B141" t="s">
        <v>688</v>
      </c>
      <c r="C141" t="s">
        <v>1074</v>
      </c>
      <c r="D141" t="s">
        <v>1075</v>
      </c>
    </row>
    <row r="142" spans="1:4">
      <c r="A142">
        <v>141</v>
      </c>
      <c r="B142" t="s">
        <v>688</v>
      </c>
      <c r="C142" t="s">
        <v>1076</v>
      </c>
      <c r="D142" t="s">
        <v>1077</v>
      </c>
    </row>
    <row r="143" spans="1:4">
      <c r="A143">
        <v>142</v>
      </c>
      <c r="B143" t="s">
        <v>688</v>
      </c>
      <c r="C143" t="s">
        <v>1078</v>
      </c>
      <c r="D143" t="s">
        <v>1079</v>
      </c>
    </row>
    <row r="144" spans="1:4">
      <c r="A144">
        <v>143</v>
      </c>
      <c r="B144" t="s">
        <v>688</v>
      </c>
      <c r="C144" t="s">
        <v>688</v>
      </c>
      <c r="D144" t="s">
        <v>689</v>
      </c>
    </row>
    <row r="145" spans="1:4">
      <c r="A145">
        <v>144</v>
      </c>
      <c r="B145" t="s">
        <v>688</v>
      </c>
      <c r="C145" t="s">
        <v>906</v>
      </c>
      <c r="D145" t="s">
        <v>1080</v>
      </c>
    </row>
    <row r="146" spans="1:4">
      <c r="A146">
        <v>145</v>
      </c>
      <c r="B146" t="s">
        <v>688</v>
      </c>
      <c r="C146" t="s">
        <v>1081</v>
      </c>
      <c r="D146" t="s">
        <v>1082</v>
      </c>
    </row>
    <row r="147" spans="1:4">
      <c r="A147">
        <v>146</v>
      </c>
      <c r="B147" t="s">
        <v>688</v>
      </c>
      <c r="C147" t="s">
        <v>1083</v>
      </c>
      <c r="D147" t="s">
        <v>1084</v>
      </c>
    </row>
    <row r="148" spans="1:4">
      <c r="A148">
        <v>147</v>
      </c>
      <c r="B148" t="s">
        <v>688</v>
      </c>
      <c r="C148" t="s">
        <v>1085</v>
      </c>
      <c r="D148" t="s">
        <v>1086</v>
      </c>
    </row>
    <row r="149" spans="1:4">
      <c r="A149">
        <v>148</v>
      </c>
      <c r="B149" t="s">
        <v>688</v>
      </c>
      <c r="C149" t="s">
        <v>1087</v>
      </c>
      <c r="D149" t="s">
        <v>1088</v>
      </c>
    </row>
    <row r="150" spans="1:4">
      <c r="A150">
        <v>149</v>
      </c>
      <c r="B150" t="s">
        <v>688</v>
      </c>
      <c r="C150" t="s">
        <v>1089</v>
      </c>
      <c r="D150" t="s">
        <v>1090</v>
      </c>
    </row>
    <row r="151" spans="1:4">
      <c r="A151">
        <v>150</v>
      </c>
      <c r="B151" t="s">
        <v>688</v>
      </c>
      <c r="C151" t="s">
        <v>1091</v>
      </c>
      <c r="D151" t="s">
        <v>1092</v>
      </c>
    </row>
    <row r="152" spans="1:4">
      <c r="A152">
        <v>151</v>
      </c>
      <c r="B152" t="s">
        <v>688</v>
      </c>
      <c r="C152" t="s">
        <v>1093</v>
      </c>
      <c r="D152" t="s">
        <v>1094</v>
      </c>
    </row>
    <row r="153" spans="1:4">
      <c r="A153">
        <v>152</v>
      </c>
      <c r="B153" t="s">
        <v>762</v>
      </c>
      <c r="C153" t="s">
        <v>1095</v>
      </c>
      <c r="D153" t="s">
        <v>1096</v>
      </c>
    </row>
    <row r="154" spans="1:4">
      <c r="A154">
        <v>153</v>
      </c>
      <c r="B154" t="s">
        <v>762</v>
      </c>
      <c r="C154" t="s">
        <v>1097</v>
      </c>
      <c r="D154" t="s">
        <v>1098</v>
      </c>
    </row>
    <row r="155" spans="1:4">
      <c r="A155">
        <v>154</v>
      </c>
      <c r="B155" t="s">
        <v>762</v>
      </c>
      <c r="C155" t="s">
        <v>1099</v>
      </c>
      <c r="D155" t="s">
        <v>1100</v>
      </c>
    </row>
    <row r="156" spans="1:4">
      <c r="A156">
        <v>155</v>
      </c>
      <c r="B156" t="s">
        <v>762</v>
      </c>
      <c r="C156" t="s">
        <v>1101</v>
      </c>
      <c r="D156" t="s">
        <v>1102</v>
      </c>
    </row>
    <row r="157" spans="1:4">
      <c r="A157">
        <v>156</v>
      </c>
      <c r="B157" t="s">
        <v>762</v>
      </c>
      <c r="C157" t="s">
        <v>1103</v>
      </c>
      <c r="D157" t="s">
        <v>1104</v>
      </c>
    </row>
    <row r="158" spans="1:4">
      <c r="A158">
        <v>157</v>
      </c>
      <c r="B158" t="s">
        <v>762</v>
      </c>
      <c r="C158" t="s">
        <v>1105</v>
      </c>
      <c r="D158" t="s">
        <v>1106</v>
      </c>
    </row>
    <row r="159" spans="1:4">
      <c r="A159">
        <v>158</v>
      </c>
      <c r="B159" t="s">
        <v>762</v>
      </c>
      <c r="C159" t="s">
        <v>1107</v>
      </c>
      <c r="D159" t="s">
        <v>1108</v>
      </c>
    </row>
    <row r="160" spans="1:4">
      <c r="A160">
        <v>159</v>
      </c>
      <c r="B160" t="s">
        <v>762</v>
      </c>
      <c r="C160" t="s">
        <v>1109</v>
      </c>
      <c r="D160" t="s">
        <v>1110</v>
      </c>
    </row>
    <row r="161" spans="1:4">
      <c r="A161">
        <v>160</v>
      </c>
      <c r="B161" t="s">
        <v>762</v>
      </c>
      <c r="C161" t="s">
        <v>1111</v>
      </c>
      <c r="D161" t="s">
        <v>1112</v>
      </c>
    </row>
    <row r="162" spans="1:4">
      <c r="A162">
        <v>161</v>
      </c>
      <c r="B162" t="s">
        <v>762</v>
      </c>
      <c r="C162" t="s">
        <v>762</v>
      </c>
      <c r="D162" t="s">
        <v>763</v>
      </c>
    </row>
    <row r="163" spans="1:4">
      <c r="A163">
        <v>162</v>
      </c>
      <c r="B163" t="s">
        <v>762</v>
      </c>
      <c r="C163" t="s">
        <v>1113</v>
      </c>
      <c r="D163" t="s">
        <v>1114</v>
      </c>
    </row>
    <row r="164" spans="1:4">
      <c r="A164">
        <v>163</v>
      </c>
      <c r="B164" t="s">
        <v>762</v>
      </c>
      <c r="C164" t="s">
        <v>1115</v>
      </c>
      <c r="D164" t="s">
        <v>1116</v>
      </c>
    </row>
    <row r="165" spans="1:4">
      <c r="A165">
        <v>164</v>
      </c>
      <c r="B165" t="s">
        <v>762</v>
      </c>
      <c r="C165" t="s">
        <v>1117</v>
      </c>
      <c r="D165" t="s">
        <v>1118</v>
      </c>
    </row>
    <row r="166" spans="1:4">
      <c r="A166">
        <v>165</v>
      </c>
      <c r="B166" t="s">
        <v>762</v>
      </c>
      <c r="C166" t="s">
        <v>1119</v>
      </c>
      <c r="D166" t="s">
        <v>1120</v>
      </c>
    </row>
    <row r="167" spans="1:4">
      <c r="A167">
        <v>166</v>
      </c>
      <c r="B167" t="s">
        <v>762</v>
      </c>
      <c r="C167" t="s">
        <v>1121</v>
      </c>
      <c r="D167" t="s">
        <v>1122</v>
      </c>
    </row>
    <row r="168" spans="1:4">
      <c r="A168">
        <v>167</v>
      </c>
      <c r="B168" t="s">
        <v>762</v>
      </c>
      <c r="C168" t="s">
        <v>1123</v>
      </c>
      <c r="D168" t="s">
        <v>1124</v>
      </c>
    </row>
    <row r="169" spans="1:4">
      <c r="A169">
        <v>168</v>
      </c>
      <c r="B169" t="s">
        <v>762</v>
      </c>
      <c r="C169" t="s">
        <v>1125</v>
      </c>
      <c r="D169" t="s">
        <v>1126</v>
      </c>
    </row>
    <row r="170" spans="1:4">
      <c r="A170">
        <v>169</v>
      </c>
      <c r="B170" t="s">
        <v>762</v>
      </c>
      <c r="C170" t="s">
        <v>1127</v>
      </c>
      <c r="D170" t="s">
        <v>1128</v>
      </c>
    </row>
    <row r="171" spans="1:4">
      <c r="A171">
        <v>170</v>
      </c>
      <c r="B171" t="s">
        <v>680</v>
      </c>
      <c r="C171" t="s">
        <v>1129</v>
      </c>
      <c r="D171" t="s">
        <v>1130</v>
      </c>
    </row>
    <row r="172" spans="1:4">
      <c r="A172">
        <v>171</v>
      </c>
      <c r="B172" t="s">
        <v>680</v>
      </c>
      <c r="C172" t="s">
        <v>1131</v>
      </c>
      <c r="D172" t="s">
        <v>1132</v>
      </c>
    </row>
    <row r="173" spans="1:4">
      <c r="A173">
        <v>172</v>
      </c>
      <c r="B173" t="s">
        <v>680</v>
      </c>
      <c r="C173" t="s">
        <v>1133</v>
      </c>
      <c r="D173" t="s">
        <v>1134</v>
      </c>
    </row>
    <row r="174" spans="1:4">
      <c r="A174">
        <v>173</v>
      </c>
      <c r="B174" t="s">
        <v>680</v>
      </c>
      <c r="C174" t="s">
        <v>886</v>
      </c>
      <c r="D174" t="s">
        <v>1135</v>
      </c>
    </row>
    <row r="175" spans="1:4">
      <c r="A175">
        <v>174</v>
      </c>
      <c r="B175" t="s">
        <v>680</v>
      </c>
      <c r="C175" t="s">
        <v>680</v>
      </c>
      <c r="D175" t="s">
        <v>681</v>
      </c>
    </row>
    <row r="176" spans="1:4">
      <c r="A176">
        <v>175</v>
      </c>
      <c r="B176" t="s">
        <v>680</v>
      </c>
      <c r="C176" t="s">
        <v>1136</v>
      </c>
      <c r="D176" t="s">
        <v>1137</v>
      </c>
    </row>
    <row r="177" spans="1:4">
      <c r="A177">
        <v>176</v>
      </c>
      <c r="B177" t="s">
        <v>680</v>
      </c>
      <c r="C177" t="s">
        <v>1138</v>
      </c>
      <c r="D177" t="s">
        <v>1139</v>
      </c>
    </row>
    <row r="178" spans="1:4">
      <c r="A178">
        <v>177</v>
      </c>
      <c r="B178" t="s">
        <v>680</v>
      </c>
      <c r="C178" t="s">
        <v>1140</v>
      </c>
      <c r="D178" t="s">
        <v>1141</v>
      </c>
    </row>
    <row r="179" spans="1:4">
      <c r="A179">
        <v>178</v>
      </c>
      <c r="B179" t="s">
        <v>680</v>
      </c>
      <c r="C179" t="s">
        <v>1142</v>
      </c>
      <c r="D179" t="s">
        <v>1143</v>
      </c>
    </row>
    <row r="180" spans="1:4">
      <c r="A180">
        <v>179</v>
      </c>
      <c r="B180" t="s">
        <v>801</v>
      </c>
      <c r="C180" t="s">
        <v>1144</v>
      </c>
      <c r="D180" t="s">
        <v>1145</v>
      </c>
    </row>
    <row r="181" spans="1:4">
      <c r="A181">
        <v>180</v>
      </c>
      <c r="B181" t="s">
        <v>801</v>
      </c>
      <c r="C181" t="s">
        <v>1146</v>
      </c>
      <c r="D181" t="s">
        <v>1147</v>
      </c>
    </row>
    <row r="182" spans="1:4">
      <c r="A182">
        <v>181</v>
      </c>
      <c r="B182" t="s">
        <v>801</v>
      </c>
      <c r="C182" t="s">
        <v>826</v>
      </c>
      <c r="D182" t="s">
        <v>1148</v>
      </c>
    </row>
    <row r="183" spans="1:4">
      <c r="A183">
        <v>182</v>
      </c>
      <c r="B183" t="s">
        <v>801</v>
      </c>
      <c r="C183" t="s">
        <v>1149</v>
      </c>
      <c r="D183" t="s">
        <v>1150</v>
      </c>
    </row>
    <row r="184" spans="1:4">
      <c r="A184">
        <v>183</v>
      </c>
      <c r="B184" t="s">
        <v>801</v>
      </c>
      <c r="C184" t="s">
        <v>1151</v>
      </c>
      <c r="D184" t="s">
        <v>1152</v>
      </c>
    </row>
    <row r="185" spans="1:4">
      <c r="A185">
        <v>184</v>
      </c>
      <c r="B185" t="s">
        <v>801</v>
      </c>
      <c r="C185" t="s">
        <v>1153</v>
      </c>
      <c r="D185" t="s">
        <v>1154</v>
      </c>
    </row>
    <row r="186" spans="1:4">
      <c r="A186">
        <v>185</v>
      </c>
      <c r="B186" t="s">
        <v>801</v>
      </c>
      <c r="C186" t="s">
        <v>1155</v>
      </c>
      <c r="D186" t="s">
        <v>1156</v>
      </c>
    </row>
    <row r="187" spans="1:4">
      <c r="A187">
        <v>186</v>
      </c>
      <c r="B187" t="s">
        <v>801</v>
      </c>
      <c r="C187" t="s">
        <v>801</v>
      </c>
      <c r="D187" t="s">
        <v>802</v>
      </c>
    </row>
    <row r="188" spans="1:4">
      <c r="A188">
        <v>187</v>
      </c>
      <c r="B188" t="s">
        <v>801</v>
      </c>
      <c r="C188" t="s">
        <v>1157</v>
      </c>
      <c r="D188" t="s">
        <v>1158</v>
      </c>
    </row>
    <row r="189" spans="1:4">
      <c r="A189">
        <v>188</v>
      </c>
      <c r="B189" t="s">
        <v>801</v>
      </c>
      <c r="C189" t="s">
        <v>1159</v>
      </c>
      <c r="D189" t="s">
        <v>1160</v>
      </c>
    </row>
    <row r="190" spans="1:4">
      <c r="A190">
        <v>189</v>
      </c>
      <c r="B190" t="s">
        <v>801</v>
      </c>
      <c r="C190" t="s">
        <v>1161</v>
      </c>
      <c r="D190" t="s">
        <v>1162</v>
      </c>
    </row>
    <row r="191" spans="1:4">
      <c r="A191">
        <v>190</v>
      </c>
      <c r="B191" t="s">
        <v>760</v>
      </c>
      <c r="C191" t="s">
        <v>1144</v>
      </c>
      <c r="D191" t="s">
        <v>1163</v>
      </c>
    </row>
    <row r="192" spans="1:4">
      <c r="A192">
        <v>191</v>
      </c>
      <c r="B192" t="s">
        <v>760</v>
      </c>
      <c r="C192" t="s">
        <v>1164</v>
      </c>
      <c r="D192" t="s">
        <v>1165</v>
      </c>
    </row>
    <row r="193" spans="1:4">
      <c r="A193">
        <v>192</v>
      </c>
      <c r="B193" t="s">
        <v>760</v>
      </c>
      <c r="C193" t="s">
        <v>1166</v>
      </c>
      <c r="D193" t="s">
        <v>1167</v>
      </c>
    </row>
    <row r="194" spans="1:4">
      <c r="A194">
        <v>193</v>
      </c>
      <c r="B194" t="s">
        <v>760</v>
      </c>
      <c r="C194" t="s">
        <v>1168</v>
      </c>
      <c r="D194" t="s">
        <v>1169</v>
      </c>
    </row>
    <row r="195" spans="1:4">
      <c r="A195">
        <v>194</v>
      </c>
      <c r="B195" t="s">
        <v>760</v>
      </c>
      <c r="C195" t="s">
        <v>1170</v>
      </c>
      <c r="D195" t="s">
        <v>1171</v>
      </c>
    </row>
    <row r="196" spans="1:4">
      <c r="A196">
        <v>195</v>
      </c>
      <c r="B196" t="s">
        <v>760</v>
      </c>
      <c r="C196" t="s">
        <v>1172</v>
      </c>
      <c r="D196" t="s">
        <v>1173</v>
      </c>
    </row>
    <row r="197" spans="1:4">
      <c r="A197">
        <v>196</v>
      </c>
      <c r="B197" t="s">
        <v>760</v>
      </c>
      <c r="C197" t="s">
        <v>760</v>
      </c>
      <c r="D197" t="s">
        <v>761</v>
      </c>
    </row>
    <row r="198" spans="1:4">
      <c r="A198">
        <v>197</v>
      </c>
      <c r="B198" t="s">
        <v>760</v>
      </c>
      <c r="C198" t="s">
        <v>1174</v>
      </c>
      <c r="D198" t="s">
        <v>1175</v>
      </c>
    </row>
    <row r="199" spans="1:4">
      <c r="A199">
        <v>198</v>
      </c>
      <c r="B199" t="s">
        <v>657</v>
      </c>
      <c r="C199" t="s">
        <v>1176</v>
      </c>
      <c r="D199" t="s">
        <v>1177</v>
      </c>
    </row>
    <row r="200" spans="1:4">
      <c r="A200">
        <v>199</v>
      </c>
      <c r="B200" t="s">
        <v>657</v>
      </c>
      <c r="C200" t="s">
        <v>1178</v>
      </c>
      <c r="D200" t="s">
        <v>1179</v>
      </c>
    </row>
    <row r="201" spans="1:4">
      <c r="A201">
        <v>200</v>
      </c>
      <c r="B201" t="s">
        <v>657</v>
      </c>
      <c r="C201" t="s">
        <v>1180</v>
      </c>
      <c r="D201" t="s">
        <v>1181</v>
      </c>
    </row>
    <row r="202" spans="1:4">
      <c r="A202">
        <v>201</v>
      </c>
      <c r="B202" t="s">
        <v>657</v>
      </c>
      <c r="C202" t="s">
        <v>1182</v>
      </c>
      <c r="D202" t="s">
        <v>1183</v>
      </c>
    </row>
    <row r="203" spans="1:4">
      <c r="A203">
        <v>202</v>
      </c>
      <c r="B203" t="s">
        <v>657</v>
      </c>
      <c r="C203" t="s">
        <v>1184</v>
      </c>
      <c r="D203" t="s">
        <v>1185</v>
      </c>
    </row>
    <row r="204" spans="1:4">
      <c r="A204">
        <v>203</v>
      </c>
      <c r="B204" t="s">
        <v>657</v>
      </c>
      <c r="C204" t="s">
        <v>1186</v>
      </c>
      <c r="D204" t="s">
        <v>1187</v>
      </c>
    </row>
    <row r="205" spans="1:4">
      <c r="A205">
        <v>204</v>
      </c>
      <c r="B205" t="s">
        <v>657</v>
      </c>
      <c r="C205" t="s">
        <v>1188</v>
      </c>
      <c r="D205" t="s">
        <v>1189</v>
      </c>
    </row>
    <row r="206" spans="1:4">
      <c r="A206">
        <v>205</v>
      </c>
      <c r="B206" t="s">
        <v>657</v>
      </c>
      <c r="C206" t="s">
        <v>1190</v>
      </c>
      <c r="D206" t="s">
        <v>1191</v>
      </c>
    </row>
    <row r="207" spans="1:4">
      <c r="A207">
        <v>206</v>
      </c>
      <c r="B207" t="s">
        <v>657</v>
      </c>
      <c r="C207" t="s">
        <v>940</v>
      </c>
      <c r="D207" t="s">
        <v>1192</v>
      </c>
    </row>
    <row r="208" spans="1:4">
      <c r="A208">
        <v>207</v>
      </c>
      <c r="B208" t="s">
        <v>657</v>
      </c>
      <c r="C208" t="s">
        <v>1193</v>
      </c>
      <c r="D208" t="s">
        <v>1194</v>
      </c>
    </row>
    <row r="209" spans="1:4">
      <c r="A209">
        <v>208</v>
      </c>
      <c r="B209" t="s">
        <v>657</v>
      </c>
      <c r="C209" t="s">
        <v>1195</v>
      </c>
      <c r="D209" t="s">
        <v>1196</v>
      </c>
    </row>
    <row r="210" spans="1:4">
      <c r="A210">
        <v>209</v>
      </c>
      <c r="B210" t="s">
        <v>657</v>
      </c>
      <c r="C210" t="s">
        <v>1197</v>
      </c>
      <c r="D210" t="s">
        <v>1198</v>
      </c>
    </row>
    <row r="211" spans="1:4">
      <c r="A211">
        <v>210</v>
      </c>
      <c r="B211" t="s">
        <v>657</v>
      </c>
      <c r="C211" t="s">
        <v>1199</v>
      </c>
      <c r="D211" t="s">
        <v>1200</v>
      </c>
    </row>
    <row r="212" spans="1:4">
      <c r="A212">
        <v>211</v>
      </c>
      <c r="B212" t="s">
        <v>657</v>
      </c>
      <c r="C212" t="s">
        <v>1201</v>
      </c>
      <c r="D212" t="s">
        <v>1202</v>
      </c>
    </row>
    <row r="213" spans="1:4">
      <c r="A213">
        <v>212</v>
      </c>
      <c r="B213" t="s">
        <v>657</v>
      </c>
      <c r="C213" t="s">
        <v>1203</v>
      </c>
      <c r="D213" t="s">
        <v>1204</v>
      </c>
    </row>
    <row r="214" spans="1:4">
      <c r="A214">
        <v>213</v>
      </c>
      <c r="B214" t="s">
        <v>657</v>
      </c>
      <c r="C214" t="s">
        <v>1205</v>
      </c>
      <c r="D214" t="s">
        <v>1206</v>
      </c>
    </row>
    <row r="215" spans="1:4">
      <c r="A215">
        <v>214</v>
      </c>
      <c r="B215" t="s">
        <v>657</v>
      </c>
      <c r="C215" t="s">
        <v>1207</v>
      </c>
      <c r="D215" t="s">
        <v>1208</v>
      </c>
    </row>
    <row r="216" spans="1:4">
      <c r="A216">
        <v>215</v>
      </c>
      <c r="B216" t="s">
        <v>657</v>
      </c>
      <c r="C216" t="s">
        <v>1209</v>
      </c>
      <c r="D216" t="s">
        <v>1210</v>
      </c>
    </row>
    <row r="217" spans="1:4">
      <c r="A217">
        <v>216</v>
      </c>
      <c r="B217" t="s">
        <v>657</v>
      </c>
      <c r="C217" t="s">
        <v>1211</v>
      </c>
      <c r="D217" t="s">
        <v>1212</v>
      </c>
    </row>
    <row r="218" spans="1:4">
      <c r="A218">
        <v>217</v>
      </c>
      <c r="B218" t="s">
        <v>657</v>
      </c>
      <c r="C218" t="s">
        <v>1213</v>
      </c>
      <c r="D218" t="s">
        <v>1214</v>
      </c>
    </row>
    <row r="219" spans="1:4">
      <c r="A219">
        <v>218</v>
      </c>
      <c r="B219" t="s">
        <v>657</v>
      </c>
      <c r="C219" t="s">
        <v>657</v>
      </c>
      <c r="D219" t="s">
        <v>658</v>
      </c>
    </row>
    <row r="220" spans="1:4">
      <c r="A220">
        <v>219</v>
      </c>
      <c r="B220" t="s">
        <v>657</v>
      </c>
      <c r="C220" t="s">
        <v>1215</v>
      </c>
      <c r="D220" t="s">
        <v>1216</v>
      </c>
    </row>
    <row r="221" spans="1:4">
      <c r="A221">
        <v>220</v>
      </c>
      <c r="B221" t="s">
        <v>657</v>
      </c>
      <c r="C221" t="s">
        <v>990</v>
      </c>
      <c r="D221" t="s">
        <v>1217</v>
      </c>
    </row>
    <row r="222" spans="1:4">
      <c r="A222">
        <v>221</v>
      </c>
      <c r="B222" t="s">
        <v>599</v>
      </c>
      <c r="C222" t="s">
        <v>1218</v>
      </c>
      <c r="D222" t="s">
        <v>1219</v>
      </c>
    </row>
    <row r="223" spans="1:4">
      <c r="A223">
        <v>222</v>
      </c>
      <c r="B223" t="s">
        <v>599</v>
      </c>
      <c r="C223" t="s">
        <v>752</v>
      </c>
      <c r="D223" t="s">
        <v>753</v>
      </c>
    </row>
    <row r="224" spans="1:4">
      <c r="A224">
        <v>223</v>
      </c>
      <c r="B224" t="s">
        <v>599</v>
      </c>
      <c r="C224" t="s">
        <v>686</v>
      </c>
      <c r="D224" t="s">
        <v>687</v>
      </c>
    </row>
    <row r="225" spans="1:4">
      <c r="A225">
        <v>224</v>
      </c>
      <c r="B225" t="s">
        <v>599</v>
      </c>
      <c r="C225" t="s">
        <v>659</v>
      </c>
      <c r="D225" t="s">
        <v>660</v>
      </c>
    </row>
    <row r="226" spans="1:4">
      <c r="A226">
        <v>225</v>
      </c>
      <c r="B226" t="s">
        <v>599</v>
      </c>
      <c r="C226" t="s">
        <v>796</v>
      </c>
      <c r="D226" t="s">
        <v>797</v>
      </c>
    </row>
    <row r="227" spans="1:4">
      <c r="A227">
        <v>226</v>
      </c>
      <c r="B227" t="s">
        <v>599</v>
      </c>
      <c r="C227" t="s">
        <v>601</v>
      </c>
      <c r="D227" t="s">
        <v>602</v>
      </c>
    </row>
    <row r="228" spans="1:4">
      <c r="A228">
        <v>227</v>
      </c>
      <c r="B228" t="s">
        <v>599</v>
      </c>
      <c r="C228" t="s">
        <v>1220</v>
      </c>
      <c r="D228" t="s">
        <v>1221</v>
      </c>
    </row>
    <row r="229" spans="1:4">
      <c r="A229">
        <v>228</v>
      </c>
      <c r="B229" t="s">
        <v>599</v>
      </c>
      <c r="C229" t="s">
        <v>793</v>
      </c>
      <c r="D229" t="s">
        <v>794</v>
      </c>
    </row>
    <row r="230" spans="1:4">
      <c r="A230">
        <v>229</v>
      </c>
      <c r="B230" t="s">
        <v>599</v>
      </c>
      <c r="C230" t="s">
        <v>684</v>
      </c>
      <c r="D230" t="s">
        <v>685</v>
      </c>
    </row>
    <row r="231" spans="1:4">
      <c r="A231">
        <v>230</v>
      </c>
      <c r="B231" t="s">
        <v>599</v>
      </c>
      <c r="C231" t="s">
        <v>745</v>
      </c>
      <c r="D231" t="s">
        <v>746</v>
      </c>
    </row>
    <row r="232" spans="1:4">
      <c r="A232">
        <v>231</v>
      </c>
      <c r="B232" t="s">
        <v>599</v>
      </c>
      <c r="C232" t="s">
        <v>1222</v>
      </c>
      <c r="D232" t="s">
        <v>1223</v>
      </c>
    </row>
    <row r="233" spans="1:4">
      <c r="A233">
        <v>232</v>
      </c>
      <c r="B233" t="s">
        <v>599</v>
      </c>
      <c r="C233" t="s">
        <v>750</v>
      </c>
      <c r="D233" t="s">
        <v>751</v>
      </c>
    </row>
    <row r="234" spans="1:4">
      <c r="A234">
        <v>233</v>
      </c>
      <c r="B234" t="s">
        <v>599</v>
      </c>
      <c r="C234" t="s">
        <v>1224</v>
      </c>
      <c r="D234" t="s">
        <v>1225</v>
      </c>
    </row>
    <row r="235" spans="1:4">
      <c r="A235">
        <v>234</v>
      </c>
      <c r="B235" t="s">
        <v>599</v>
      </c>
      <c r="C235" t="s">
        <v>665</v>
      </c>
      <c r="D235" t="s">
        <v>666</v>
      </c>
    </row>
    <row r="236" spans="1:4">
      <c r="A236">
        <v>235</v>
      </c>
      <c r="B236" t="s">
        <v>599</v>
      </c>
      <c r="C236" t="s">
        <v>624</v>
      </c>
      <c r="D236" t="s">
        <v>625</v>
      </c>
    </row>
    <row r="237" spans="1:4">
      <c r="A237">
        <v>236</v>
      </c>
      <c r="B237" t="s">
        <v>599</v>
      </c>
      <c r="C237" t="s">
        <v>791</v>
      </c>
      <c r="D237" t="s">
        <v>792</v>
      </c>
    </row>
    <row r="238" spans="1:4">
      <c r="A238">
        <v>237</v>
      </c>
      <c r="B238" t="s">
        <v>599</v>
      </c>
      <c r="C238" t="s">
        <v>613</v>
      </c>
      <c r="D238" t="s">
        <v>614</v>
      </c>
    </row>
    <row r="239" spans="1:4">
      <c r="A239">
        <v>238</v>
      </c>
      <c r="B239" t="s">
        <v>599</v>
      </c>
      <c r="C239" t="s">
        <v>629</v>
      </c>
      <c r="D239" t="s">
        <v>630</v>
      </c>
    </row>
    <row r="240" spans="1:4">
      <c r="A240">
        <v>239</v>
      </c>
      <c r="B240" t="s">
        <v>599</v>
      </c>
      <c r="C240" t="s">
        <v>1226</v>
      </c>
      <c r="D240" t="s">
        <v>1227</v>
      </c>
    </row>
    <row r="241" spans="1:4">
      <c r="A241">
        <v>240</v>
      </c>
      <c r="B241" t="s">
        <v>599</v>
      </c>
      <c r="C241" t="s">
        <v>599</v>
      </c>
      <c r="D241" t="s">
        <v>600</v>
      </c>
    </row>
    <row r="242" spans="1:4">
      <c r="A242">
        <v>241</v>
      </c>
      <c r="B242" t="s">
        <v>599</v>
      </c>
      <c r="C242" t="s">
        <v>694</v>
      </c>
      <c r="D242" t="s">
        <v>695</v>
      </c>
    </row>
    <row r="243" spans="1:4">
      <c r="A243">
        <v>242</v>
      </c>
      <c r="B243" t="s">
        <v>599</v>
      </c>
      <c r="C243" t="s">
        <v>784</v>
      </c>
      <c r="D243" t="s">
        <v>785</v>
      </c>
    </row>
    <row r="244" spans="1:4">
      <c r="A244">
        <v>243</v>
      </c>
      <c r="B244" t="s">
        <v>599</v>
      </c>
      <c r="C244" t="s">
        <v>607</v>
      </c>
      <c r="D244" t="s">
        <v>608</v>
      </c>
    </row>
    <row r="245" spans="1:4">
      <c r="A245">
        <v>244</v>
      </c>
      <c r="B245" t="s">
        <v>599</v>
      </c>
      <c r="C245" t="s">
        <v>696</v>
      </c>
      <c r="D245" t="s">
        <v>697</v>
      </c>
    </row>
    <row r="246" spans="1:4">
      <c r="A246">
        <v>245</v>
      </c>
      <c r="B246" t="s">
        <v>599</v>
      </c>
      <c r="C246" t="s">
        <v>740</v>
      </c>
      <c r="D246" t="s">
        <v>741</v>
      </c>
    </row>
    <row r="247" spans="1:4">
      <c r="A247">
        <v>246</v>
      </c>
      <c r="B247" t="s">
        <v>634</v>
      </c>
      <c r="C247" t="s">
        <v>1228</v>
      </c>
      <c r="D247" t="s">
        <v>1229</v>
      </c>
    </row>
    <row r="248" spans="1:4">
      <c r="A248">
        <v>247</v>
      </c>
      <c r="B248" t="s">
        <v>634</v>
      </c>
      <c r="C248" t="s">
        <v>1230</v>
      </c>
      <c r="D248" t="s">
        <v>1231</v>
      </c>
    </row>
    <row r="249" spans="1:4">
      <c r="A249">
        <v>248</v>
      </c>
      <c r="B249" t="s">
        <v>634</v>
      </c>
      <c r="C249" t="s">
        <v>1232</v>
      </c>
      <c r="D249" t="s">
        <v>1233</v>
      </c>
    </row>
    <row r="250" spans="1:4">
      <c r="A250">
        <v>249</v>
      </c>
      <c r="B250" t="s">
        <v>634</v>
      </c>
      <c r="C250" t="s">
        <v>840</v>
      </c>
      <c r="D250" t="s">
        <v>1234</v>
      </c>
    </row>
    <row r="251" spans="1:4">
      <c r="A251">
        <v>250</v>
      </c>
      <c r="B251" t="s">
        <v>634</v>
      </c>
      <c r="C251" t="s">
        <v>1235</v>
      </c>
      <c r="D251" t="s">
        <v>1236</v>
      </c>
    </row>
    <row r="252" spans="1:4">
      <c r="A252">
        <v>251</v>
      </c>
      <c r="B252" t="s">
        <v>634</v>
      </c>
      <c r="C252" t="s">
        <v>1237</v>
      </c>
      <c r="D252" t="s">
        <v>1238</v>
      </c>
    </row>
    <row r="253" spans="1:4">
      <c r="A253">
        <v>252</v>
      </c>
      <c r="B253" t="s">
        <v>634</v>
      </c>
      <c r="C253" t="s">
        <v>1239</v>
      </c>
      <c r="D253" t="s">
        <v>1240</v>
      </c>
    </row>
    <row r="254" spans="1:4">
      <c r="A254">
        <v>253</v>
      </c>
      <c r="B254" t="s">
        <v>634</v>
      </c>
      <c r="C254" t="s">
        <v>1241</v>
      </c>
      <c r="D254" t="s">
        <v>1242</v>
      </c>
    </row>
    <row r="255" spans="1:4">
      <c r="A255">
        <v>254</v>
      </c>
      <c r="B255" t="s">
        <v>634</v>
      </c>
      <c r="C255" t="s">
        <v>1243</v>
      </c>
      <c r="D255" t="s">
        <v>1244</v>
      </c>
    </row>
    <row r="256" spans="1:4">
      <c r="A256">
        <v>255</v>
      </c>
      <c r="B256" t="s">
        <v>634</v>
      </c>
      <c r="C256" t="s">
        <v>1245</v>
      </c>
      <c r="D256" t="s">
        <v>1246</v>
      </c>
    </row>
    <row r="257" spans="1:4">
      <c r="A257">
        <v>256</v>
      </c>
      <c r="B257" t="s">
        <v>634</v>
      </c>
      <c r="C257" t="s">
        <v>634</v>
      </c>
      <c r="D257" t="s">
        <v>635</v>
      </c>
    </row>
    <row r="258" spans="1:4">
      <c r="A258">
        <v>257</v>
      </c>
      <c r="B258" t="s">
        <v>634</v>
      </c>
      <c r="C258" t="s">
        <v>1247</v>
      </c>
      <c r="D258" t="s">
        <v>1248</v>
      </c>
    </row>
    <row r="259" spans="1:4">
      <c r="A259">
        <v>258</v>
      </c>
      <c r="B259" t="s">
        <v>634</v>
      </c>
      <c r="C259" t="s">
        <v>1249</v>
      </c>
      <c r="D259" t="s">
        <v>1250</v>
      </c>
    </row>
    <row r="260" spans="1:4">
      <c r="A260">
        <v>259</v>
      </c>
      <c r="B260" t="s">
        <v>634</v>
      </c>
      <c r="C260" t="s">
        <v>1251</v>
      </c>
      <c r="D260" t="s">
        <v>1252</v>
      </c>
    </row>
    <row r="261" spans="1:4">
      <c r="A261">
        <v>260</v>
      </c>
      <c r="B261" t="s">
        <v>670</v>
      </c>
      <c r="C261" t="s">
        <v>1253</v>
      </c>
      <c r="D261" t="s">
        <v>1254</v>
      </c>
    </row>
    <row r="262" spans="1:4">
      <c r="A262">
        <v>261</v>
      </c>
      <c r="B262" t="s">
        <v>670</v>
      </c>
      <c r="C262" t="s">
        <v>1255</v>
      </c>
      <c r="D262" t="s">
        <v>1256</v>
      </c>
    </row>
    <row r="263" spans="1:4">
      <c r="A263">
        <v>262</v>
      </c>
      <c r="B263" t="s">
        <v>670</v>
      </c>
      <c r="C263" t="s">
        <v>1257</v>
      </c>
      <c r="D263" t="s">
        <v>1258</v>
      </c>
    </row>
    <row r="264" spans="1:4">
      <c r="A264">
        <v>263</v>
      </c>
      <c r="B264" t="s">
        <v>670</v>
      </c>
      <c r="C264" t="s">
        <v>1259</v>
      </c>
      <c r="D264" t="s">
        <v>1260</v>
      </c>
    </row>
    <row r="265" spans="1:4">
      <c r="A265">
        <v>264</v>
      </c>
      <c r="B265" t="s">
        <v>670</v>
      </c>
      <c r="C265" t="s">
        <v>1261</v>
      </c>
      <c r="D265" t="s">
        <v>1262</v>
      </c>
    </row>
    <row r="266" spans="1:4">
      <c r="A266">
        <v>265</v>
      </c>
      <c r="B266" t="s">
        <v>670</v>
      </c>
      <c r="C266" t="s">
        <v>1263</v>
      </c>
      <c r="D266" t="s">
        <v>1264</v>
      </c>
    </row>
    <row r="267" spans="1:4">
      <c r="A267">
        <v>266</v>
      </c>
      <c r="B267" t="s">
        <v>670</v>
      </c>
      <c r="C267" t="s">
        <v>1265</v>
      </c>
      <c r="D267" t="s">
        <v>1266</v>
      </c>
    </row>
    <row r="268" spans="1:4">
      <c r="A268">
        <v>267</v>
      </c>
      <c r="B268" t="s">
        <v>670</v>
      </c>
      <c r="C268" t="s">
        <v>1267</v>
      </c>
      <c r="D268" t="s">
        <v>1268</v>
      </c>
    </row>
    <row r="269" spans="1:4">
      <c r="A269">
        <v>268</v>
      </c>
      <c r="B269" t="s">
        <v>670</v>
      </c>
      <c r="C269" t="s">
        <v>1269</v>
      </c>
      <c r="D269" t="s">
        <v>1270</v>
      </c>
    </row>
    <row r="270" spans="1:4">
      <c r="A270">
        <v>269</v>
      </c>
      <c r="B270" t="s">
        <v>670</v>
      </c>
      <c r="C270" t="s">
        <v>1271</v>
      </c>
      <c r="D270" t="s">
        <v>1272</v>
      </c>
    </row>
    <row r="271" spans="1:4">
      <c r="A271">
        <v>270</v>
      </c>
      <c r="B271" t="s">
        <v>670</v>
      </c>
      <c r="C271" t="s">
        <v>1273</v>
      </c>
      <c r="D271" t="s">
        <v>1274</v>
      </c>
    </row>
    <row r="272" spans="1:4">
      <c r="A272">
        <v>271</v>
      </c>
      <c r="B272" t="s">
        <v>670</v>
      </c>
      <c r="C272" t="s">
        <v>1275</v>
      </c>
      <c r="D272" t="s">
        <v>1276</v>
      </c>
    </row>
    <row r="273" spans="1:4">
      <c r="A273">
        <v>272</v>
      </c>
      <c r="B273" t="s">
        <v>670</v>
      </c>
      <c r="C273" t="s">
        <v>670</v>
      </c>
      <c r="D273" t="s">
        <v>671</v>
      </c>
    </row>
    <row r="274" spans="1:4">
      <c r="A274">
        <v>273</v>
      </c>
      <c r="B274" t="s">
        <v>670</v>
      </c>
      <c r="C274" t="s">
        <v>1277</v>
      </c>
      <c r="D274" t="s">
        <v>1278</v>
      </c>
    </row>
    <row r="275" spans="1:4">
      <c r="A275">
        <v>274</v>
      </c>
      <c r="B275" t="s">
        <v>670</v>
      </c>
      <c r="C275" t="s">
        <v>1279</v>
      </c>
      <c r="D275" t="s">
        <v>1280</v>
      </c>
    </row>
    <row r="276" spans="1:4">
      <c r="A276">
        <v>275</v>
      </c>
      <c r="B276" t="s">
        <v>812</v>
      </c>
      <c r="C276" t="s">
        <v>1281</v>
      </c>
      <c r="D276" t="s">
        <v>1282</v>
      </c>
    </row>
    <row r="277" spans="1:4">
      <c r="A277">
        <v>276</v>
      </c>
      <c r="B277" t="s">
        <v>812</v>
      </c>
      <c r="C277" t="s">
        <v>1283</v>
      </c>
      <c r="D277" t="s">
        <v>1284</v>
      </c>
    </row>
    <row r="278" spans="1:4">
      <c r="A278">
        <v>277</v>
      </c>
      <c r="B278" t="s">
        <v>812</v>
      </c>
      <c r="C278" t="s">
        <v>1285</v>
      </c>
      <c r="D278" t="s">
        <v>1286</v>
      </c>
    </row>
    <row r="279" spans="1:4">
      <c r="A279">
        <v>278</v>
      </c>
      <c r="B279" t="s">
        <v>812</v>
      </c>
      <c r="C279" t="s">
        <v>1287</v>
      </c>
      <c r="D279" t="s">
        <v>1288</v>
      </c>
    </row>
    <row r="280" spans="1:4">
      <c r="A280">
        <v>279</v>
      </c>
      <c r="B280" t="s">
        <v>812</v>
      </c>
      <c r="C280" t="s">
        <v>1289</v>
      </c>
      <c r="D280" t="s">
        <v>1290</v>
      </c>
    </row>
    <row r="281" spans="1:4">
      <c r="A281">
        <v>280</v>
      </c>
      <c r="B281" t="s">
        <v>812</v>
      </c>
      <c r="C281" t="s">
        <v>1291</v>
      </c>
      <c r="D281" t="s">
        <v>1292</v>
      </c>
    </row>
    <row r="282" spans="1:4">
      <c r="A282">
        <v>281</v>
      </c>
      <c r="B282" t="s">
        <v>812</v>
      </c>
      <c r="C282" t="s">
        <v>1293</v>
      </c>
      <c r="D282" t="s">
        <v>1294</v>
      </c>
    </row>
    <row r="283" spans="1:4">
      <c r="A283">
        <v>282</v>
      </c>
      <c r="B283" t="s">
        <v>812</v>
      </c>
      <c r="C283" t="s">
        <v>1295</v>
      </c>
      <c r="D283" t="s">
        <v>1296</v>
      </c>
    </row>
    <row r="284" spans="1:4">
      <c r="A284">
        <v>283</v>
      </c>
      <c r="B284" t="s">
        <v>812</v>
      </c>
      <c r="C284" t="s">
        <v>1297</v>
      </c>
      <c r="D284" t="s">
        <v>1298</v>
      </c>
    </row>
    <row r="285" spans="1:4">
      <c r="A285">
        <v>284</v>
      </c>
      <c r="B285" t="s">
        <v>812</v>
      </c>
      <c r="C285" t="s">
        <v>812</v>
      </c>
      <c r="D285" t="s">
        <v>813</v>
      </c>
    </row>
    <row r="286" spans="1:4">
      <c r="A286">
        <v>285</v>
      </c>
      <c r="B286" t="s">
        <v>812</v>
      </c>
      <c r="C286" t="s">
        <v>1299</v>
      </c>
      <c r="D286" t="s">
        <v>1300</v>
      </c>
    </row>
    <row r="287" spans="1:4">
      <c r="A287">
        <v>286</v>
      </c>
      <c r="B287" t="s">
        <v>715</v>
      </c>
      <c r="C287" t="s">
        <v>1301</v>
      </c>
      <c r="D287" t="s">
        <v>1302</v>
      </c>
    </row>
    <row r="288" spans="1:4">
      <c r="A288">
        <v>287</v>
      </c>
      <c r="B288" t="s">
        <v>715</v>
      </c>
      <c r="C288" t="s">
        <v>1303</v>
      </c>
      <c r="D288" t="s">
        <v>1304</v>
      </c>
    </row>
    <row r="289" spans="1:4">
      <c r="A289">
        <v>288</v>
      </c>
      <c r="B289" t="s">
        <v>715</v>
      </c>
      <c r="C289" t="s">
        <v>1305</v>
      </c>
      <c r="D289" t="s">
        <v>1306</v>
      </c>
    </row>
    <row r="290" spans="1:4">
      <c r="A290">
        <v>289</v>
      </c>
      <c r="B290" t="s">
        <v>715</v>
      </c>
      <c r="C290" t="s">
        <v>1307</v>
      </c>
      <c r="D290" t="s">
        <v>1308</v>
      </c>
    </row>
    <row r="291" spans="1:4">
      <c r="A291">
        <v>290</v>
      </c>
      <c r="B291" t="s">
        <v>715</v>
      </c>
      <c r="C291" t="s">
        <v>840</v>
      </c>
      <c r="D291" t="s">
        <v>1309</v>
      </c>
    </row>
    <row r="292" spans="1:4">
      <c r="A292">
        <v>291</v>
      </c>
      <c r="B292" t="s">
        <v>715</v>
      </c>
      <c r="C292" t="s">
        <v>1310</v>
      </c>
      <c r="D292" t="s">
        <v>1311</v>
      </c>
    </row>
    <row r="293" spans="1:4">
      <c r="A293">
        <v>292</v>
      </c>
      <c r="B293" t="s">
        <v>715</v>
      </c>
      <c r="C293" t="s">
        <v>1312</v>
      </c>
      <c r="D293" t="s">
        <v>1313</v>
      </c>
    </row>
    <row r="294" spans="1:4">
      <c r="A294">
        <v>293</v>
      </c>
      <c r="B294" t="s">
        <v>715</v>
      </c>
      <c r="C294" t="s">
        <v>1314</v>
      </c>
      <c r="D294" t="s">
        <v>1315</v>
      </c>
    </row>
    <row r="295" spans="1:4">
      <c r="A295">
        <v>294</v>
      </c>
      <c r="B295" t="s">
        <v>715</v>
      </c>
      <c r="C295" t="s">
        <v>1316</v>
      </c>
      <c r="D295" t="s">
        <v>1317</v>
      </c>
    </row>
    <row r="296" spans="1:4">
      <c r="A296">
        <v>295</v>
      </c>
      <c r="B296" t="s">
        <v>715</v>
      </c>
      <c r="C296" t="s">
        <v>1318</v>
      </c>
      <c r="D296" t="s">
        <v>1319</v>
      </c>
    </row>
    <row r="297" spans="1:4">
      <c r="A297">
        <v>296</v>
      </c>
      <c r="B297" t="s">
        <v>715</v>
      </c>
      <c r="C297" t="s">
        <v>1320</v>
      </c>
      <c r="D297" t="s">
        <v>1321</v>
      </c>
    </row>
    <row r="298" spans="1:4">
      <c r="A298">
        <v>297</v>
      </c>
      <c r="B298" t="s">
        <v>715</v>
      </c>
      <c r="C298" t="s">
        <v>1322</v>
      </c>
      <c r="D298" t="s">
        <v>1323</v>
      </c>
    </row>
    <row r="299" spans="1:4">
      <c r="A299">
        <v>298</v>
      </c>
      <c r="B299" t="s">
        <v>715</v>
      </c>
      <c r="C299" t="s">
        <v>1324</v>
      </c>
      <c r="D299" t="s">
        <v>1325</v>
      </c>
    </row>
    <row r="300" spans="1:4">
      <c r="A300">
        <v>299</v>
      </c>
      <c r="B300" t="s">
        <v>715</v>
      </c>
      <c r="C300" t="s">
        <v>1326</v>
      </c>
      <c r="D300" t="s">
        <v>1327</v>
      </c>
    </row>
    <row r="301" spans="1:4">
      <c r="A301">
        <v>300</v>
      </c>
      <c r="B301" t="s">
        <v>715</v>
      </c>
      <c r="C301" t="s">
        <v>1328</v>
      </c>
      <c r="D301" t="s">
        <v>1329</v>
      </c>
    </row>
    <row r="302" spans="1:4">
      <c r="A302">
        <v>301</v>
      </c>
      <c r="B302" t="s">
        <v>715</v>
      </c>
      <c r="C302" t="s">
        <v>715</v>
      </c>
      <c r="D302" t="s">
        <v>716</v>
      </c>
    </row>
    <row r="303" spans="1:4">
      <c r="A303">
        <v>302</v>
      </c>
      <c r="B303" t="s">
        <v>644</v>
      </c>
      <c r="C303" t="s">
        <v>1330</v>
      </c>
      <c r="D303" t="s">
        <v>1331</v>
      </c>
    </row>
    <row r="304" spans="1:4">
      <c r="A304">
        <v>303</v>
      </c>
      <c r="B304" t="s">
        <v>644</v>
      </c>
      <c r="C304" t="s">
        <v>1332</v>
      </c>
      <c r="D304" t="s">
        <v>1333</v>
      </c>
    </row>
    <row r="305" spans="1:4">
      <c r="A305">
        <v>304</v>
      </c>
      <c r="B305" t="s">
        <v>644</v>
      </c>
      <c r="C305" t="s">
        <v>902</v>
      </c>
      <c r="D305" t="s">
        <v>1334</v>
      </c>
    </row>
    <row r="306" spans="1:4">
      <c r="A306">
        <v>305</v>
      </c>
      <c r="B306" t="s">
        <v>644</v>
      </c>
      <c r="C306" t="s">
        <v>1335</v>
      </c>
      <c r="D306" t="s">
        <v>1336</v>
      </c>
    </row>
    <row r="307" spans="1:4">
      <c r="A307">
        <v>306</v>
      </c>
      <c r="B307" t="s">
        <v>644</v>
      </c>
      <c r="C307" t="s">
        <v>1337</v>
      </c>
      <c r="D307" t="s">
        <v>1338</v>
      </c>
    </row>
    <row r="308" spans="1:4">
      <c r="A308">
        <v>307</v>
      </c>
      <c r="B308" t="s">
        <v>644</v>
      </c>
      <c r="C308" t="s">
        <v>1339</v>
      </c>
      <c r="D308" t="s">
        <v>1340</v>
      </c>
    </row>
    <row r="309" spans="1:4">
      <c r="A309">
        <v>308</v>
      </c>
      <c r="B309" t="s">
        <v>644</v>
      </c>
      <c r="C309" t="s">
        <v>1341</v>
      </c>
      <c r="D309" t="s">
        <v>1342</v>
      </c>
    </row>
    <row r="310" spans="1:4">
      <c r="A310">
        <v>309</v>
      </c>
      <c r="B310" t="s">
        <v>644</v>
      </c>
      <c r="C310" t="s">
        <v>1343</v>
      </c>
      <c r="D310" t="s">
        <v>1344</v>
      </c>
    </row>
    <row r="311" spans="1:4">
      <c r="A311">
        <v>310</v>
      </c>
      <c r="B311" t="s">
        <v>644</v>
      </c>
      <c r="C311" t="s">
        <v>1172</v>
      </c>
      <c r="D311" t="s">
        <v>1345</v>
      </c>
    </row>
    <row r="312" spans="1:4">
      <c r="A312">
        <v>311</v>
      </c>
      <c r="B312" t="s">
        <v>644</v>
      </c>
      <c r="C312" t="s">
        <v>1174</v>
      </c>
      <c r="D312" t="s">
        <v>1346</v>
      </c>
    </row>
    <row r="313" spans="1:4">
      <c r="A313">
        <v>312</v>
      </c>
      <c r="B313" t="s">
        <v>644</v>
      </c>
      <c r="C313" t="s">
        <v>1347</v>
      </c>
      <c r="D313" t="s">
        <v>1348</v>
      </c>
    </row>
    <row r="314" spans="1:4">
      <c r="A314">
        <v>313</v>
      </c>
      <c r="B314" t="s">
        <v>644</v>
      </c>
      <c r="C314" t="s">
        <v>1349</v>
      </c>
      <c r="D314" t="s">
        <v>1350</v>
      </c>
    </row>
    <row r="315" spans="1:4">
      <c r="A315">
        <v>314</v>
      </c>
      <c r="B315" t="s">
        <v>644</v>
      </c>
      <c r="C315" t="s">
        <v>1351</v>
      </c>
      <c r="D315" t="s">
        <v>1352</v>
      </c>
    </row>
    <row r="316" spans="1:4">
      <c r="A316">
        <v>315</v>
      </c>
      <c r="B316" t="s">
        <v>644</v>
      </c>
      <c r="C316" t="s">
        <v>644</v>
      </c>
      <c r="D316" t="s">
        <v>645</v>
      </c>
    </row>
    <row r="317" spans="1:4">
      <c r="A317">
        <v>316</v>
      </c>
      <c r="B317" t="s">
        <v>644</v>
      </c>
      <c r="C317" t="s">
        <v>1353</v>
      </c>
      <c r="D317" t="s">
        <v>1354</v>
      </c>
    </row>
    <row r="318" spans="1:4">
      <c r="A318">
        <v>317</v>
      </c>
      <c r="B318" t="s">
        <v>621</v>
      </c>
      <c r="C318" t="s">
        <v>621</v>
      </c>
      <c r="D318" t="s">
        <v>622</v>
      </c>
    </row>
    <row r="319" spans="1:4">
      <c r="A319">
        <v>318</v>
      </c>
      <c r="B319" t="s">
        <v>777</v>
      </c>
      <c r="C319" t="s">
        <v>777</v>
      </c>
      <c r="D319" t="s">
        <v>778</v>
      </c>
    </row>
    <row r="320" spans="1:4">
      <c r="A320">
        <v>319</v>
      </c>
      <c r="B320" t="s">
        <v>615</v>
      </c>
      <c r="C320" t="s">
        <v>615</v>
      </c>
      <c r="D320" t="s">
        <v>616</v>
      </c>
    </row>
    <row r="321" spans="1:4">
      <c r="A321">
        <v>320</v>
      </c>
      <c r="B321" t="s">
        <v>649</v>
      </c>
      <c r="C321" t="s">
        <v>649</v>
      </c>
      <c r="D321" t="s">
        <v>650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2"/>
  <sheetViews>
    <sheetView showGridLines="0" topLeftCell="D31" zoomScaleNormal="100" workbookViewId="0">
      <selection activeCell="M24" sqref="M24"/>
    </sheetView>
  </sheetViews>
  <sheetFormatPr defaultRowHeight="11.25"/>
  <cols>
    <col min="1" max="1" width="29.85546875" style="135" hidden="1" customWidth="1"/>
    <col min="2" max="2" width="10.7109375" style="135" hidden="1" customWidth="1"/>
    <col min="3" max="3" width="3.7109375" style="22" hidden="1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82" customWidth="1"/>
    <col min="10" max="16384" width="9.140625" style="27"/>
  </cols>
  <sheetData>
    <row r="1" spans="1:12" s="20" customFormat="1" ht="13.5" hidden="1" customHeight="1">
      <c r="A1" s="134"/>
      <c r="B1" s="135"/>
      <c r="F1" s="63">
        <v>26381312</v>
      </c>
      <c r="G1" s="21"/>
      <c r="I1" s="82"/>
      <c r="L1" s="149"/>
    </row>
    <row r="2" spans="1:12" s="20" customFormat="1" ht="12" hidden="1" customHeight="1">
      <c r="A2" s="134"/>
      <c r="B2" s="135"/>
      <c r="G2" s="21"/>
      <c r="I2" s="82"/>
    </row>
    <row r="3" spans="1:12" hidden="1"/>
    <row r="4" spans="1:12" ht="15.75" customHeight="1">
      <c r="D4" s="23"/>
      <c r="E4" s="24"/>
      <c r="F4" s="25" t="str">
        <f>version</f>
        <v>Версия 6.0.3</v>
      </c>
    </row>
    <row r="5" spans="1:12" ht="20.25" customHeight="1">
      <c r="D5" s="28"/>
      <c r="E5" s="393" t="s">
        <v>553</v>
      </c>
      <c r="F5" s="393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65" t="s">
        <v>132</v>
      </c>
      <c r="G7" s="29"/>
    </row>
    <row r="8" spans="1:12" ht="3" customHeight="1">
      <c r="A8" s="136"/>
      <c r="D8" s="32"/>
      <c r="E8" s="30"/>
      <c r="F8" s="33"/>
      <c r="G8" s="34"/>
    </row>
    <row r="9" spans="1:12" ht="19.5">
      <c r="D9" s="28"/>
      <c r="E9" s="53" t="s">
        <v>206</v>
      </c>
      <c r="F9" s="81" t="s">
        <v>174</v>
      </c>
      <c r="G9" s="23"/>
    </row>
    <row r="10" spans="1:12" ht="3" customHeight="1">
      <c r="A10" s="136"/>
      <c r="D10" s="32"/>
      <c r="E10" s="30"/>
      <c r="F10" s="33"/>
      <c r="G10" s="34"/>
    </row>
    <row r="11" spans="1:12" ht="33.75">
      <c r="A11" s="135" t="s">
        <v>205</v>
      </c>
      <c r="D11" s="28"/>
      <c r="E11" s="53" t="s">
        <v>240</v>
      </c>
      <c r="F11" s="115" t="s">
        <v>47</v>
      </c>
      <c r="G11" s="23"/>
    </row>
    <row r="12" spans="1:12" ht="3" customHeight="1">
      <c r="A12" s="136"/>
      <c r="D12" s="32"/>
      <c r="E12" s="30"/>
      <c r="F12" s="33"/>
      <c r="G12" s="34"/>
    </row>
    <row r="13" spans="1:12" ht="20.100000000000001" customHeight="1">
      <c r="A13" s="137"/>
      <c r="D13" s="28"/>
      <c r="E13" s="53" t="s">
        <v>457</v>
      </c>
      <c r="F13" s="208">
        <v>2017</v>
      </c>
      <c r="G13" s="34"/>
    </row>
    <row r="14" spans="1:12" ht="3" customHeight="1">
      <c r="A14" s="136"/>
      <c r="D14" s="32"/>
      <c r="E14" s="30"/>
      <c r="F14" s="33"/>
      <c r="G14" s="34"/>
    </row>
    <row r="15" spans="1:12" ht="33.75">
      <c r="D15" s="28"/>
      <c r="E15" s="53" t="s">
        <v>137</v>
      </c>
      <c r="F15" s="115" t="s">
        <v>48</v>
      </c>
      <c r="G15" s="23"/>
    </row>
    <row r="16" spans="1:12" ht="30" customHeight="1">
      <c r="C16" s="36"/>
      <c r="D16" s="32"/>
      <c r="E16" s="38"/>
      <c r="F16" s="33"/>
      <c r="G16" s="35"/>
    </row>
    <row r="17" spans="1:10" ht="19.5">
      <c r="C17" s="36"/>
      <c r="D17" s="37"/>
      <c r="E17" s="38" t="s">
        <v>41</v>
      </c>
      <c r="F17" s="44" t="s">
        <v>782</v>
      </c>
      <c r="G17" s="35"/>
      <c r="J17" s="43"/>
    </row>
    <row r="18" spans="1:10" ht="19.5">
      <c r="C18" s="36"/>
      <c r="D18" s="37"/>
      <c r="E18" s="76" t="s">
        <v>176</v>
      </c>
      <c r="F18" s="78"/>
      <c r="G18" s="35"/>
      <c r="J18" s="43"/>
    </row>
    <row r="19" spans="1:10" ht="19.5">
      <c r="C19" s="36"/>
      <c r="D19" s="37"/>
      <c r="E19" s="38" t="s">
        <v>10</v>
      </c>
      <c r="F19" s="44" t="s">
        <v>783</v>
      </c>
      <c r="G19" s="35"/>
      <c r="J19" s="43"/>
    </row>
    <row r="20" spans="1:10" ht="19.5">
      <c r="C20" s="36"/>
      <c r="D20" s="37"/>
      <c r="E20" s="38" t="s">
        <v>11</v>
      </c>
      <c r="F20" s="44" t="s">
        <v>620</v>
      </c>
      <c r="G20" s="35"/>
      <c r="H20" s="39"/>
      <c r="J20" s="43"/>
    </row>
    <row r="21" spans="1:10" ht="3.75" customHeight="1">
      <c r="A21" s="136"/>
      <c r="D21" s="32"/>
      <c r="E21" s="30"/>
      <c r="F21" s="33"/>
      <c r="G21" s="34"/>
    </row>
    <row r="22" spans="1:10" ht="22.5">
      <c r="D22" s="28"/>
      <c r="E22" s="38" t="s">
        <v>43</v>
      </c>
      <c r="F22" s="348" t="s">
        <v>589</v>
      </c>
      <c r="G22" s="23"/>
    </row>
    <row r="23" spans="1:10" ht="3.75" customHeight="1">
      <c r="A23" s="136"/>
      <c r="D23" s="32"/>
      <c r="E23" s="30"/>
      <c r="F23" s="33"/>
      <c r="G23" s="34"/>
    </row>
    <row r="24" spans="1:10" ht="20.100000000000001" customHeight="1">
      <c r="A24" s="136"/>
      <c r="D24" s="32"/>
      <c r="E24" s="53" t="s">
        <v>238</v>
      </c>
      <c r="F24" s="116" t="s">
        <v>177</v>
      </c>
      <c r="G24" s="34"/>
    </row>
    <row r="25" spans="1:10" ht="3" customHeight="1">
      <c r="A25" s="136"/>
      <c r="D25" s="32"/>
      <c r="E25" s="30"/>
      <c r="F25" s="33"/>
      <c r="G25" s="34"/>
    </row>
    <row r="26" spans="1:10" ht="33.75">
      <c r="A26" s="136"/>
      <c r="D26" s="32"/>
      <c r="E26" s="53" t="s">
        <v>263</v>
      </c>
      <c r="F26" s="115" t="s">
        <v>47</v>
      </c>
      <c r="G26" s="34"/>
    </row>
    <row r="27" spans="1:10" ht="3" customHeight="1">
      <c r="A27" s="136"/>
      <c r="D27" s="32"/>
      <c r="E27" s="30"/>
      <c r="F27" s="33"/>
      <c r="G27" s="34"/>
    </row>
    <row r="28" spans="1:10" ht="33.75">
      <c r="D28" s="28"/>
      <c r="E28" s="114" t="s">
        <v>264</v>
      </c>
      <c r="F28" s="112" t="s">
        <v>1558</v>
      </c>
      <c r="G28" s="23"/>
    </row>
    <row r="29" spans="1:10" ht="3" customHeight="1">
      <c r="A29" s="136"/>
      <c r="D29" s="32"/>
      <c r="E29" s="30"/>
      <c r="F29" s="33"/>
      <c r="G29" s="34"/>
    </row>
    <row r="30" spans="1:10" ht="33.75">
      <c r="A30" s="136"/>
      <c r="D30" s="32"/>
      <c r="E30" s="53" t="s">
        <v>265</v>
      </c>
      <c r="F30" s="115" t="s">
        <v>48</v>
      </c>
      <c r="G30" s="34"/>
    </row>
    <row r="31" spans="1:10" ht="3" customHeight="1">
      <c r="A31" s="136"/>
      <c r="D31" s="32"/>
      <c r="E31" s="30"/>
      <c r="F31" s="33"/>
      <c r="G31" s="34"/>
    </row>
    <row r="32" spans="1:10" ht="22.5">
      <c r="A32" s="136"/>
      <c r="D32" s="32"/>
      <c r="E32" s="53" t="s">
        <v>266</v>
      </c>
      <c r="F32" s="115" t="s">
        <v>47</v>
      </c>
      <c r="G32" s="34"/>
    </row>
    <row r="33" spans="1:7" ht="3" customHeight="1">
      <c r="A33" s="136"/>
      <c r="D33" s="32"/>
      <c r="E33" s="30"/>
      <c r="F33" s="33"/>
      <c r="G33" s="34"/>
    </row>
    <row r="34" spans="1:7" ht="45">
      <c r="A34" s="136" t="s">
        <v>272</v>
      </c>
      <c r="D34" s="32"/>
      <c r="E34" s="53" t="s">
        <v>267</v>
      </c>
      <c r="F34" s="115" t="s">
        <v>48</v>
      </c>
      <c r="G34" s="34"/>
    </row>
    <row r="35" spans="1:7">
      <c r="A35" s="136"/>
      <c r="D35" s="32"/>
      <c r="E35" s="30"/>
      <c r="F35" s="33"/>
      <c r="G35" s="34"/>
    </row>
    <row r="36" spans="1:7" ht="20.100000000000001" customHeight="1">
      <c r="A36" s="138"/>
      <c r="D36" s="23"/>
      <c r="F36" s="54" t="s">
        <v>44</v>
      </c>
      <c r="G36" s="34"/>
    </row>
    <row r="37" spans="1:7" ht="19.5">
      <c r="A37" s="138"/>
      <c r="B37" s="139"/>
      <c r="D37" s="41"/>
      <c r="E37" s="40" t="s">
        <v>39</v>
      </c>
      <c r="F37" s="347" t="s">
        <v>1355</v>
      </c>
      <c r="G37" s="34"/>
    </row>
    <row r="38" spans="1:7" ht="19.5">
      <c r="A38" s="138"/>
      <c r="B38" s="139"/>
      <c r="D38" s="41"/>
      <c r="E38" s="40" t="s">
        <v>40</v>
      </c>
      <c r="F38" s="347" t="s">
        <v>1355</v>
      </c>
      <c r="G38" s="34"/>
    </row>
    <row r="39" spans="1:7" ht="13.5" customHeight="1">
      <c r="D39" s="28"/>
      <c r="E39" s="30"/>
      <c r="F39" s="52"/>
      <c r="G39" s="23"/>
    </row>
    <row r="40" spans="1:7" ht="20.100000000000001" customHeight="1">
      <c r="A40" s="138"/>
      <c r="D40" s="23"/>
      <c r="F40" s="54" t="s">
        <v>139</v>
      </c>
      <c r="G40" s="34"/>
    </row>
    <row r="41" spans="1:7" ht="19.5">
      <c r="A41" s="138"/>
      <c r="B41" s="139"/>
      <c r="D41" s="41"/>
      <c r="E41" s="55" t="s">
        <v>54</v>
      </c>
      <c r="F41" s="42" t="s">
        <v>1356</v>
      </c>
      <c r="G41" s="34"/>
    </row>
    <row r="42" spans="1:7" ht="19.5">
      <c r="A42" s="138"/>
      <c r="B42" s="139"/>
      <c r="D42" s="41"/>
      <c r="E42" s="55" t="s">
        <v>138</v>
      </c>
      <c r="F42" s="347" t="s">
        <v>1357</v>
      </c>
      <c r="G42" s="34"/>
    </row>
    <row r="43" spans="1:7" ht="13.5" customHeight="1">
      <c r="D43" s="28"/>
      <c r="E43" s="30"/>
      <c r="F43" s="52"/>
      <c r="G43" s="23"/>
    </row>
    <row r="44" spans="1:7" ht="20.100000000000001" customHeight="1">
      <c r="A44" s="138"/>
      <c r="D44" s="23"/>
      <c r="F44" s="54" t="s">
        <v>140</v>
      </c>
      <c r="G44" s="34"/>
    </row>
    <row r="45" spans="1:7" ht="20.100000000000001" customHeight="1">
      <c r="A45" s="138"/>
      <c r="B45" s="139"/>
      <c r="D45" s="41"/>
      <c r="E45" s="55" t="s">
        <v>54</v>
      </c>
      <c r="F45" s="42" t="s">
        <v>1415</v>
      </c>
      <c r="G45" s="34"/>
    </row>
    <row r="46" spans="1:7" ht="19.5">
      <c r="A46" s="138"/>
      <c r="B46" s="139"/>
      <c r="D46" s="41"/>
      <c r="E46" s="55" t="s">
        <v>138</v>
      </c>
      <c r="F46" s="347" t="s">
        <v>1358</v>
      </c>
      <c r="G46" s="34"/>
    </row>
    <row r="47" spans="1:7" ht="13.5" customHeight="1">
      <c r="D47" s="28"/>
      <c r="E47" s="30"/>
      <c r="F47" s="52"/>
      <c r="G47" s="23"/>
    </row>
    <row r="48" spans="1:7" ht="20.100000000000001" customHeight="1">
      <c r="A48" s="138"/>
      <c r="D48" s="23"/>
      <c r="F48" s="54" t="s">
        <v>141</v>
      </c>
      <c r="G48" s="34"/>
    </row>
    <row r="49" spans="1:7" ht="20.100000000000001" customHeight="1">
      <c r="A49" s="138"/>
      <c r="B49" s="139"/>
      <c r="D49" s="41"/>
      <c r="E49" s="40" t="s">
        <v>54</v>
      </c>
      <c r="F49" s="347" t="s">
        <v>1416</v>
      </c>
      <c r="G49" s="34"/>
    </row>
    <row r="50" spans="1:7" ht="20.100000000000001" customHeight="1">
      <c r="A50" s="138"/>
      <c r="B50" s="139"/>
      <c r="D50" s="41"/>
      <c r="E50" s="40" t="s">
        <v>55</v>
      </c>
      <c r="F50" s="347" t="s">
        <v>1417</v>
      </c>
      <c r="G50" s="34"/>
    </row>
    <row r="51" spans="1:7" ht="19.5">
      <c r="A51" s="138"/>
      <c r="B51" s="139"/>
      <c r="D51" s="41"/>
      <c r="E51" s="55" t="s">
        <v>138</v>
      </c>
      <c r="F51" s="347" t="s">
        <v>1359</v>
      </c>
      <c r="G51" s="34"/>
    </row>
    <row r="52" spans="1:7" ht="20.100000000000001" customHeight="1">
      <c r="A52" s="138"/>
      <c r="B52" s="139"/>
      <c r="D52" s="41"/>
      <c r="E52" s="40" t="s">
        <v>56</v>
      </c>
      <c r="F52" s="347" t="s">
        <v>1418</v>
      </c>
      <c r="G52" s="34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49:F52 F37:F38 F41:F42 F45:F46 F1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6 F34 F30 F32 F11 F15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8"/>
    <dataValidation type="list" allowBlank="1" showInputMessage="1" showErrorMessage="1" errorTitle="Ошибка" error="Выберите значение из списка" prompt="Выберите значение из списка" sqref="F24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kind_of_activity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zoomScaleNormal="100" workbookViewId="0"/>
  </sheetViews>
  <sheetFormatPr defaultRowHeight="12.75"/>
  <cols>
    <col min="1" max="16384" width="9.140625" style="205"/>
  </cols>
  <sheetData>
    <row r="12" spans="5:9">
      <c r="E12" s="205" t="s">
        <v>315</v>
      </c>
      <c r="G12" s="205" t="s">
        <v>59</v>
      </c>
      <c r="H12" s="205" t="s">
        <v>278</v>
      </c>
    </row>
    <row r="13" spans="5:9">
      <c r="H13" s="205" t="s">
        <v>278</v>
      </c>
      <c r="I13" s="205" t="s">
        <v>316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6" zoomScaleNormal="100" workbookViewId="0">
      <selection activeCell="C16" sqref="C16"/>
    </sheetView>
  </sheetViews>
  <sheetFormatPr defaultColWidth="10.5703125" defaultRowHeight="14.25"/>
  <cols>
    <col min="1" max="1" width="9.140625" style="67" hidden="1" customWidth="1"/>
    <col min="2" max="2" width="9.140625" style="46" hidden="1" customWidth="1"/>
    <col min="3" max="3" width="3.7109375" style="71" customWidth="1"/>
    <col min="4" max="4" width="6.28515625" style="46" bestFit="1" customWidth="1"/>
    <col min="5" max="5" width="38.5703125" style="46" customWidth="1"/>
    <col min="6" max="6" width="6.7109375" style="46" customWidth="1"/>
    <col min="7" max="7" width="31.5703125" style="46" customWidth="1"/>
    <col min="8" max="8" width="9" style="46" customWidth="1"/>
    <col min="9" max="9" width="3.7109375" style="77" customWidth="1"/>
    <col min="10" max="16384" width="10.5703125" style="46"/>
  </cols>
  <sheetData>
    <row r="1" spans="1:9" ht="16.5" hidden="1" customHeight="1"/>
    <row r="2" spans="1:9" ht="16.5" hidden="1" customHeight="1"/>
    <row r="3" spans="1:9" ht="3" customHeight="1">
      <c r="C3" s="69"/>
      <c r="D3" s="47"/>
      <c r="E3" s="47"/>
      <c r="F3" s="47"/>
      <c r="G3" s="47"/>
      <c r="H3" s="48"/>
    </row>
    <row r="4" spans="1:9">
      <c r="C4" s="69"/>
      <c r="D4" s="394" t="s">
        <v>219</v>
      </c>
      <c r="E4" s="394"/>
      <c r="F4" s="394"/>
      <c r="G4" s="394"/>
      <c r="H4" s="394"/>
    </row>
    <row r="5" spans="1:9" ht="18.75" customHeight="1">
      <c r="C5" s="69"/>
      <c r="D5" s="395" t="str">
        <f>IF(org=0,"Не определено",org)</f>
        <v>ООО "Тюмень Водоканал"</v>
      </c>
      <c r="E5" s="395"/>
      <c r="F5" s="395"/>
      <c r="G5" s="395"/>
      <c r="H5" s="395"/>
    </row>
    <row r="6" spans="1:9" ht="3" customHeight="1">
      <c r="C6" s="69"/>
      <c r="D6" s="47"/>
      <c r="E6" s="51"/>
      <c r="F6" s="51"/>
      <c r="G6" s="51"/>
      <c r="H6" s="50"/>
    </row>
    <row r="7" spans="1:9" ht="20.100000000000001" customHeight="1">
      <c r="A7" s="84"/>
      <c r="C7" s="69"/>
      <c r="D7" s="47"/>
      <c r="E7" s="51"/>
      <c r="F7" s="396" t="s">
        <v>554</v>
      </c>
      <c r="G7" s="397"/>
      <c r="H7" s="397"/>
    </row>
    <row r="8" spans="1:9">
      <c r="A8" s="84"/>
      <c r="C8" s="69"/>
      <c r="D8" s="47"/>
      <c r="E8" s="85" t="s">
        <v>216</v>
      </c>
      <c r="F8" s="398">
        <v>1</v>
      </c>
      <c r="G8" s="399"/>
      <c r="H8" s="400"/>
    </row>
    <row r="9" spans="1:9">
      <c r="A9" s="84"/>
      <c r="C9" s="69"/>
      <c r="D9" s="47"/>
      <c r="E9" s="85" t="s">
        <v>217</v>
      </c>
      <c r="F9" s="401" t="s">
        <v>1360</v>
      </c>
      <c r="G9" s="402"/>
      <c r="H9" s="403"/>
    </row>
    <row r="10" spans="1:9" ht="3" customHeight="1">
      <c r="A10" s="84"/>
      <c r="C10" s="69"/>
      <c r="D10" s="47"/>
      <c r="E10" s="51"/>
      <c r="F10" s="51"/>
      <c r="G10" s="51"/>
      <c r="H10" s="50"/>
    </row>
    <row r="11" spans="1:9" ht="20.100000000000001" customHeight="1" thickBot="1">
      <c r="C11" s="69"/>
      <c r="D11" s="236" t="s">
        <v>59</v>
      </c>
      <c r="E11" s="237" t="s">
        <v>180</v>
      </c>
      <c r="F11" s="236" t="s">
        <v>59</v>
      </c>
      <c r="G11" s="237" t="s">
        <v>182</v>
      </c>
      <c r="H11" s="237" t="s">
        <v>181</v>
      </c>
    </row>
    <row r="12" spans="1:9" ht="12" customHeight="1" thickTop="1">
      <c r="C12" s="69"/>
      <c r="D12" s="235" t="s">
        <v>60</v>
      </c>
      <c r="E12" s="235" t="s">
        <v>5</v>
      </c>
      <c r="F12" s="235" t="s">
        <v>6</v>
      </c>
      <c r="G12" s="235" t="s">
        <v>7</v>
      </c>
      <c r="H12" s="235" t="s">
        <v>28</v>
      </c>
    </row>
    <row r="13" spans="1:9" ht="15" hidden="1" customHeight="1">
      <c r="A13" s="46"/>
      <c r="C13" s="69"/>
      <c r="D13" s="142">
        <v>0</v>
      </c>
      <c r="E13" s="143"/>
      <c r="F13" s="142">
        <v>0</v>
      </c>
      <c r="G13" s="143"/>
      <c r="H13" s="143"/>
    </row>
    <row r="14" spans="1:9" ht="15" customHeight="1">
      <c r="A14" s="46"/>
      <c r="C14" s="69"/>
      <c r="D14" s="404">
        <v>1</v>
      </c>
      <c r="E14" s="405" t="s">
        <v>615</v>
      </c>
      <c r="F14" s="233">
        <v>1</v>
      </c>
      <c r="G14" s="342" t="s">
        <v>615</v>
      </c>
      <c r="H14" s="285" t="s">
        <v>616</v>
      </c>
    </row>
    <row r="15" spans="1:9" ht="15" customHeight="1">
      <c r="A15" s="46"/>
      <c r="C15" s="69"/>
      <c r="D15" s="404"/>
      <c r="E15" s="406"/>
      <c r="F15" s="286"/>
      <c r="G15" s="247" t="s">
        <v>197</v>
      </c>
      <c r="H15" s="287"/>
      <c r="I15" s="46"/>
    </row>
    <row r="16" spans="1:9" ht="15" customHeight="1">
      <c r="A16" s="46"/>
      <c r="C16" s="69"/>
      <c r="D16" s="175"/>
      <c r="E16" s="173" t="s">
        <v>204</v>
      </c>
      <c r="F16" s="173"/>
      <c r="G16" s="173"/>
      <c r="H16" s="174"/>
    </row>
    <row r="17" spans="3:9" ht="11.25">
      <c r="C17" s="46"/>
      <c r="I17" s="46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13 G13:H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H74"/>
  <sheetViews>
    <sheetView showGridLines="0" topLeftCell="C50" zoomScaleNormal="100" workbookViewId="0">
      <selection activeCell="G55" sqref="G55"/>
    </sheetView>
  </sheetViews>
  <sheetFormatPr defaultColWidth="10.5703125" defaultRowHeight="11.25"/>
  <cols>
    <col min="1" max="1" width="9.140625" style="167" hidden="1" customWidth="1"/>
    <col min="2" max="2" width="9.140625" style="132" hidden="1" customWidth="1"/>
    <col min="3" max="3" width="3.7109375" style="46" customWidth="1"/>
    <col min="4" max="4" width="7.7109375" style="46" customWidth="1"/>
    <col min="5" max="5" width="54.5703125" style="46" customWidth="1"/>
    <col min="6" max="6" width="15.28515625" style="46" bestFit="1" customWidth="1"/>
    <col min="7" max="7" width="20.85546875" style="46" customWidth="1"/>
    <col min="8" max="8" width="3.7109375" style="46" customWidth="1"/>
    <col min="9" max="16384" width="10.5703125" style="46"/>
  </cols>
  <sheetData>
    <row r="1" spans="1:8" hidden="1"/>
    <row r="2" spans="1:8" hidden="1"/>
    <row r="3" spans="1:8" hidden="1"/>
    <row r="4" spans="1:8" ht="12.6" customHeight="1">
      <c r="C4" s="47"/>
      <c r="D4" s="47"/>
      <c r="E4" s="47"/>
      <c r="F4" s="47"/>
      <c r="G4" s="339" t="s">
        <v>585</v>
      </c>
    </row>
    <row r="5" spans="1:8" ht="41.25" customHeight="1">
      <c r="C5" s="47"/>
      <c r="D5" s="408" t="s">
        <v>369</v>
      </c>
      <c r="E5" s="408"/>
      <c r="F5" s="408"/>
      <c r="G5" s="408"/>
    </row>
    <row r="6" spans="1:8" ht="12.75" customHeight="1">
      <c r="C6" s="47"/>
      <c r="D6" s="395" t="str">
        <f>IF(org=0,"Не определено",org)</f>
        <v>ООО "Тюмень Водоканал"</v>
      </c>
      <c r="E6" s="395"/>
      <c r="F6" s="395"/>
      <c r="G6" s="395"/>
    </row>
    <row r="7" spans="1:8" ht="3" customHeight="1">
      <c r="C7" s="47"/>
      <c r="D7" s="47"/>
      <c r="E7" s="118"/>
      <c r="F7" s="118"/>
      <c r="G7" s="117"/>
    </row>
    <row r="8" spans="1:8" ht="23.25" thickBot="1">
      <c r="D8" s="236" t="s">
        <v>59</v>
      </c>
      <c r="E8" s="237" t="s">
        <v>239</v>
      </c>
      <c r="F8" s="237" t="s">
        <v>276</v>
      </c>
      <c r="G8" s="237" t="s">
        <v>218</v>
      </c>
      <c r="H8" s="185"/>
    </row>
    <row r="9" spans="1:8" ht="12" thickTop="1">
      <c r="D9" s="238" t="s">
        <v>60</v>
      </c>
      <c r="E9" s="238" t="s">
        <v>5</v>
      </c>
      <c r="F9" s="238" t="s">
        <v>6</v>
      </c>
      <c r="G9" s="238" t="s">
        <v>7</v>
      </c>
      <c r="H9" s="180"/>
    </row>
    <row r="10" spans="1:8" ht="22.5">
      <c r="D10" s="239" t="s">
        <v>60</v>
      </c>
      <c r="E10" s="240" t="s">
        <v>306</v>
      </c>
      <c r="F10" s="241" t="s">
        <v>293</v>
      </c>
      <c r="G10" s="242">
        <f>SUM(G11:G13)</f>
        <v>908914.36113999982</v>
      </c>
      <c r="H10" s="185"/>
    </row>
    <row r="11" spans="1:8" hidden="1">
      <c r="D11" s="239" t="s">
        <v>292</v>
      </c>
      <c r="E11" s="243"/>
      <c r="F11" s="243"/>
      <c r="G11" s="244"/>
      <c r="H11" s="185"/>
    </row>
    <row r="12" spans="1:8" ht="22.5">
      <c r="A12" s="341"/>
      <c r="C12" s="71"/>
      <c r="D12" s="338" t="s">
        <v>592</v>
      </c>
      <c r="E12" s="166" t="s">
        <v>589</v>
      </c>
      <c r="F12" s="162" t="s">
        <v>293</v>
      </c>
      <c r="G12" s="207">
        <f>+'[1]показатели Тюмень'!$D$13</f>
        <v>908914.36113999982</v>
      </c>
      <c r="H12" s="165"/>
    </row>
    <row r="13" spans="1:8" s="184" customFormat="1" ht="15" customHeight="1">
      <c r="A13" s="151"/>
      <c r="B13" s="133"/>
      <c r="C13" s="186"/>
      <c r="D13" s="245"/>
      <c r="E13" s="246" t="s">
        <v>288</v>
      </c>
      <c r="F13" s="247"/>
      <c r="G13" s="248"/>
      <c r="H13" s="183"/>
    </row>
    <row r="14" spans="1:8" ht="22.5">
      <c r="D14" s="239" t="s">
        <v>5</v>
      </c>
      <c r="E14" s="240" t="s">
        <v>277</v>
      </c>
      <c r="F14" s="241" t="s">
        <v>293</v>
      </c>
      <c r="G14" s="242">
        <f>SUM(G15:G16)+SUM(G19:G26)+G29+G32+G34+G36</f>
        <v>966563.88176000002</v>
      </c>
      <c r="H14" s="185"/>
    </row>
    <row r="15" spans="1:8" ht="22.5">
      <c r="D15" s="239" t="s">
        <v>486</v>
      </c>
      <c r="E15" s="249" t="s">
        <v>557</v>
      </c>
      <c r="F15" s="241" t="s">
        <v>293</v>
      </c>
      <c r="G15" s="250">
        <f>+'[1]показатели Тюмень'!$D16</f>
        <v>0</v>
      </c>
      <c r="H15" s="160"/>
    </row>
    <row r="16" spans="1:8" ht="22.5">
      <c r="D16" s="239" t="s">
        <v>487</v>
      </c>
      <c r="E16" s="251" t="s">
        <v>279</v>
      </c>
      <c r="F16" s="241" t="s">
        <v>293</v>
      </c>
      <c r="G16" s="250">
        <f>+'[1]показатели Тюмень'!$D17</f>
        <v>124055.97962</v>
      </c>
      <c r="H16" s="160"/>
    </row>
    <row r="17" spans="4:8" ht="22.5">
      <c r="D17" s="239" t="s">
        <v>505</v>
      </c>
      <c r="E17" s="252" t="s">
        <v>296</v>
      </c>
      <c r="F17" s="241" t="s">
        <v>294</v>
      </c>
      <c r="G17" s="250">
        <f>+'[1]показатели Тюмень'!$D18</f>
        <v>4.0840762718406109</v>
      </c>
      <c r="H17" s="185"/>
    </row>
    <row r="18" spans="4:8">
      <c r="D18" s="239" t="s">
        <v>518</v>
      </c>
      <c r="E18" s="253" t="s">
        <v>562</v>
      </c>
      <c r="F18" s="241" t="s">
        <v>297</v>
      </c>
      <c r="G18" s="250">
        <f>+'[1]показатели Тюмень'!$D19</f>
        <v>30375.529584341104</v>
      </c>
      <c r="H18" s="185"/>
    </row>
    <row r="19" spans="4:8" ht="22.5">
      <c r="D19" s="239" t="s">
        <v>488</v>
      </c>
      <c r="E19" s="249" t="s">
        <v>473</v>
      </c>
      <c r="F19" s="241" t="s">
        <v>293</v>
      </c>
      <c r="G19" s="250">
        <f>+'[1]показатели Тюмень'!$D20</f>
        <v>3843.1712400000001</v>
      </c>
      <c r="H19" s="185"/>
    </row>
    <row r="20" spans="4:8" ht="22.5">
      <c r="D20" s="239" t="s">
        <v>489</v>
      </c>
      <c r="E20" s="251" t="s">
        <v>280</v>
      </c>
      <c r="F20" s="241" t="s">
        <v>293</v>
      </c>
      <c r="G20" s="250">
        <f>+'[1]показатели Тюмень'!$D21</f>
        <v>79865.851760000005</v>
      </c>
      <c r="H20" s="185"/>
    </row>
    <row r="21" spans="4:8" ht="22.5">
      <c r="D21" s="239" t="s">
        <v>490</v>
      </c>
      <c r="E21" s="251" t="s">
        <v>281</v>
      </c>
      <c r="F21" s="241" t="s">
        <v>293</v>
      </c>
      <c r="G21" s="250">
        <f>+'[1]показатели Тюмень'!$D22</f>
        <v>23923.134360000004</v>
      </c>
      <c r="H21" s="185"/>
    </row>
    <row r="22" spans="4:8" ht="22.5">
      <c r="D22" s="239" t="s">
        <v>491</v>
      </c>
      <c r="E22" s="251" t="s">
        <v>282</v>
      </c>
      <c r="F22" s="241" t="s">
        <v>293</v>
      </c>
      <c r="G22" s="250">
        <f>+'[1]показатели Тюмень'!$D23</f>
        <v>87234.652409999995</v>
      </c>
      <c r="H22" s="160"/>
    </row>
    <row r="23" spans="4:8" ht="22.5">
      <c r="D23" s="239" t="s">
        <v>492</v>
      </c>
      <c r="E23" s="251" t="s">
        <v>283</v>
      </c>
      <c r="F23" s="241" t="s">
        <v>293</v>
      </c>
      <c r="G23" s="250">
        <f>+'[1]показатели Тюмень'!$D24</f>
        <v>22947.13495</v>
      </c>
      <c r="H23" s="160"/>
    </row>
    <row r="24" spans="4:8" ht="22.5">
      <c r="D24" s="239" t="s">
        <v>493</v>
      </c>
      <c r="E24" s="251" t="s">
        <v>284</v>
      </c>
      <c r="F24" s="241" t="s">
        <v>293</v>
      </c>
      <c r="G24" s="250">
        <f>+'[1]показатели Тюмень'!$D25</f>
        <v>28923.06655</v>
      </c>
      <c r="H24" s="160"/>
    </row>
    <row r="25" spans="4:8" ht="22.5">
      <c r="D25" s="239" t="s">
        <v>494</v>
      </c>
      <c r="E25" s="249" t="s">
        <v>472</v>
      </c>
      <c r="F25" s="241" t="s">
        <v>293</v>
      </c>
      <c r="G25" s="250">
        <f>+'[1]показатели Тюмень'!$D26</f>
        <v>97336.833859999999</v>
      </c>
      <c r="H25" s="160"/>
    </row>
    <row r="26" spans="4:8" ht="22.5">
      <c r="D26" s="239" t="s">
        <v>495</v>
      </c>
      <c r="E26" s="251" t="s">
        <v>305</v>
      </c>
      <c r="F26" s="241" t="s">
        <v>293</v>
      </c>
      <c r="G26" s="250">
        <f>+'[1]показатели Тюмень'!$D27</f>
        <v>139307.62578</v>
      </c>
      <c r="H26" s="185"/>
    </row>
    <row r="27" spans="4:8">
      <c r="D27" s="239" t="s">
        <v>519</v>
      </c>
      <c r="E27" s="252" t="s">
        <v>302</v>
      </c>
      <c r="F27" s="241" t="s">
        <v>293</v>
      </c>
      <c r="G27" s="250">
        <f>+'[1]показатели Тюмень'!$D28</f>
        <v>0</v>
      </c>
      <c r="H27" s="160"/>
    </row>
    <row r="28" spans="4:8">
      <c r="D28" s="239" t="s">
        <v>520</v>
      </c>
      <c r="E28" s="252" t="s">
        <v>303</v>
      </c>
      <c r="F28" s="241" t="s">
        <v>293</v>
      </c>
      <c r="G28" s="250">
        <f>+'[1]показатели Тюмень'!$D29</f>
        <v>0</v>
      </c>
      <c r="H28" s="160"/>
    </row>
    <row r="29" spans="4:8" ht="22.5">
      <c r="D29" s="239" t="s">
        <v>496</v>
      </c>
      <c r="E29" s="251" t="s">
        <v>304</v>
      </c>
      <c r="F29" s="241" t="s">
        <v>293</v>
      </c>
      <c r="G29" s="250">
        <f>+'[1]показатели Тюмень'!$D30</f>
        <v>113959.71242000001</v>
      </c>
      <c r="H29" s="185"/>
    </row>
    <row r="30" spans="4:8">
      <c r="D30" s="239" t="s">
        <v>506</v>
      </c>
      <c r="E30" s="252" t="s">
        <v>302</v>
      </c>
      <c r="F30" s="241" t="s">
        <v>293</v>
      </c>
      <c r="G30" s="250">
        <f>+'[1]показатели Тюмень'!$D31</f>
        <v>0</v>
      </c>
      <c r="H30" s="160"/>
    </row>
    <row r="31" spans="4:8">
      <c r="D31" s="239" t="s">
        <v>507</v>
      </c>
      <c r="E31" s="252" t="s">
        <v>303</v>
      </c>
      <c r="F31" s="241" t="s">
        <v>293</v>
      </c>
      <c r="G31" s="250">
        <f>+'[1]показатели Тюмень'!$D32</f>
        <v>0</v>
      </c>
      <c r="H31" s="160"/>
    </row>
    <row r="32" spans="4:8" ht="22.5">
      <c r="D32" s="239" t="s">
        <v>497</v>
      </c>
      <c r="E32" s="251" t="s">
        <v>299</v>
      </c>
      <c r="F32" s="241" t="s">
        <v>293</v>
      </c>
      <c r="G32" s="250">
        <f>+'[1]показатели Тюмень'!$D33</f>
        <v>94231.120309999998</v>
      </c>
      <c r="H32" s="160"/>
    </row>
    <row r="33" spans="1:8" ht="45">
      <c r="D33" s="239" t="s">
        <v>498</v>
      </c>
      <c r="E33" s="252" t="s">
        <v>301</v>
      </c>
      <c r="F33" s="241" t="s">
        <v>271</v>
      </c>
      <c r="G33" s="255" t="s">
        <v>1586</v>
      </c>
      <c r="H33" s="160"/>
    </row>
    <row r="34" spans="1:8" ht="33.75">
      <c r="A34" s="216"/>
      <c r="D34" s="239" t="s">
        <v>499</v>
      </c>
      <c r="E34" s="251" t="s">
        <v>508</v>
      </c>
      <c r="F34" s="241" t="s">
        <v>293</v>
      </c>
      <c r="G34" s="250">
        <v>0</v>
      </c>
      <c r="H34" s="160"/>
    </row>
    <row r="35" spans="1:8" ht="45">
      <c r="A35" s="216"/>
      <c r="D35" s="239" t="s">
        <v>500</v>
      </c>
      <c r="E35" s="252" t="s">
        <v>301</v>
      </c>
      <c r="F35" s="241" t="s">
        <v>271</v>
      </c>
      <c r="G35" s="255" t="s">
        <v>1586</v>
      </c>
      <c r="H35" s="160"/>
    </row>
    <row r="36" spans="1:8" ht="78.75">
      <c r="D36" s="239" t="s">
        <v>501</v>
      </c>
      <c r="E36" s="251" t="s">
        <v>513</v>
      </c>
      <c r="F36" s="241" t="s">
        <v>293</v>
      </c>
      <c r="G36" s="242">
        <f>SUM(G37:G53)</f>
        <v>150935.59849999999</v>
      </c>
      <c r="H36" s="160"/>
    </row>
    <row r="37" spans="1:8" hidden="1">
      <c r="A37" s="204"/>
      <c r="D37" s="239" t="s">
        <v>521</v>
      </c>
      <c r="E37" s="243"/>
      <c r="F37" s="243"/>
      <c r="G37" s="244"/>
      <c r="H37" s="185"/>
    </row>
    <row r="38" spans="1:8" ht="15">
      <c r="A38" s="343"/>
      <c r="C38" s="71" t="s">
        <v>1361</v>
      </c>
      <c r="D38" s="338" t="s">
        <v>1362</v>
      </c>
      <c r="E38" s="214" t="s">
        <v>1367</v>
      </c>
      <c r="F38" s="162" t="s">
        <v>293</v>
      </c>
      <c r="G38" s="207">
        <f>+'[1]показатели Тюмень'!$D39</f>
        <v>15107.91092</v>
      </c>
      <c r="H38" s="165"/>
    </row>
    <row r="39" spans="1:8" ht="15">
      <c r="A39" s="343"/>
      <c r="C39" s="71" t="s">
        <v>1361</v>
      </c>
      <c r="D39" s="338" t="s">
        <v>1363</v>
      </c>
      <c r="E39" s="214" t="s">
        <v>1570</v>
      </c>
      <c r="F39" s="162" t="s">
        <v>293</v>
      </c>
      <c r="G39" s="207">
        <f>+'[1]показатели Тюмень'!$D40</f>
        <v>0</v>
      </c>
      <c r="H39" s="165"/>
    </row>
    <row r="40" spans="1:8" ht="15">
      <c r="A40" s="343"/>
      <c r="C40" s="71" t="s">
        <v>1361</v>
      </c>
      <c r="D40" s="338" t="s">
        <v>1364</v>
      </c>
      <c r="E40" s="214" t="s">
        <v>1571</v>
      </c>
      <c r="F40" s="162" t="s">
        <v>293</v>
      </c>
      <c r="G40" s="207">
        <f>+'[1]показатели Тюмень'!$D41</f>
        <v>43240.834849999999</v>
      </c>
      <c r="H40" s="165"/>
    </row>
    <row r="41" spans="1:8" ht="15">
      <c r="A41" s="343"/>
      <c r="C41" s="71" t="s">
        <v>1361</v>
      </c>
      <c r="D41" s="338" t="s">
        <v>1365</v>
      </c>
      <c r="E41" s="214" t="s">
        <v>1368</v>
      </c>
      <c r="F41" s="162" t="s">
        <v>293</v>
      </c>
      <c r="G41" s="207">
        <f>+'[1]показатели Тюмень'!$D42</f>
        <v>5393.0026200000002</v>
      </c>
      <c r="H41" s="165"/>
    </row>
    <row r="42" spans="1:8" ht="15">
      <c r="A42" s="364"/>
      <c r="C42" s="71" t="s">
        <v>1361</v>
      </c>
      <c r="D42" s="338" t="s">
        <v>1559</v>
      </c>
      <c r="E42" s="365" t="s">
        <v>1572</v>
      </c>
      <c r="F42" s="162" t="s">
        <v>293</v>
      </c>
      <c r="G42" s="207">
        <f>+'[1]показатели Тюмень'!$D43</f>
        <v>195.03277</v>
      </c>
      <c r="H42" s="165"/>
    </row>
    <row r="43" spans="1:8" ht="15">
      <c r="A43" s="364"/>
      <c r="C43" s="71" t="s">
        <v>1361</v>
      </c>
      <c r="D43" s="338" t="s">
        <v>1560</v>
      </c>
      <c r="E43" s="365" t="s">
        <v>1573</v>
      </c>
      <c r="F43" s="162" t="s">
        <v>293</v>
      </c>
      <c r="G43" s="207">
        <f>+'[1]показатели Тюмень'!$D44</f>
        <v>14002.911480000001</v>
      </c>
      <c r="H43" s="165"/>
    </row>
    <row r="44" spans="1:8" ht="45">
      <c r="A44" s="364"/>
      <c r="C44" s="71" t="s">
        <v>1361</v>
      </c>
      <c r="D44" s="338" t="s">
        <v>1561</v>
      </c>
      <c r="E44" s="365" t="s">
        <v>1574</v>
      </c>
      <c r="F44" s="162" t="s">
        <v>293</v>
      </c>
      <c r="G44" s="207">
        <f>+'[1]показатели Тюмень'!$D45</f>
        <v>727.95990999999992</v>
      </c>
      <c r="H44" s="165"/>
    </row>
    <row r="45" spans="1:8" ht="15">
      <c r="A45" s="364"/>
      <c r="C45" s="71" t="s">
        <v>1361</v>
      </c>
      <c r="D45" s="338" t="s">
        <v>1562</v>
      </c>
      <c r="E45" s="365" t="s">
        <v>1575</v>
      </c>
      <c r="F45" s="162" t="s">
        <v>293</v>
      </c>
      <c r="G45" s="207">
        <f>+'[1]показатели Тюмень'!$D46</f>
        <v>9289.1323100000009</v>
      </c>
      <c r="H45" s="165"/>
    </row>
    <row r="46" spans="1:8" ht="15">
      <c r="A46" s="364"/>
      <c r="C46" s="71" t="s">
        <v>1361</v>
      </c>
      <c r="D46" s="338" t="s">
        <v>1563</v>
      </c>
      <c r="E46" s="365" t="s">
        <v>1576</v>
      </c>
      <c r="F46" s="162" t="s">
        <v>293</v>
      </c>
      <c r="G46" s="207">
        <f>+'[1]показатели Тюмень'!$D47</f>
        <v>1865.7922800000001</v>
      </c>
      <c r="H46" s="165"/>
    </row>
    <row r="47" spans="1:8" ht="15">
      <c r="A47" s="364"/>
      <c r="C47" s="71" t="s">
        <v>1361</v>
      </c>
      <c r="D47" s="338" t="s">
        <v>1564</v>
      </c>
      <c r="E47" s="365" t="s">
        <v>1577</v>
      </c>
      <c r="F47" s="162" t="s">
        <v>293</v>
      </c>
      <c r="G47" s="207">
        <f>+'[1]показатели Тюмень'!$D48</f>
        <v>1719.7089000000001</v>
      </c>
      <c r="H47" s="165"/>
    </row>
    <row r="48" spans="1:8" ht="15">
      <c r="A48" s="364"/>
      <c r="C48" s="71" t="s">
        <v>1361</v>
      </c>
      <c r="D48" s="338" t="s">
        <v>1565</v>
      </c>
      <c r="E48" s="365" t="s">
        <v>1578</v>
      </c>
      <c r="F48" s="162" t="s">
        <v>293</v>
      </c>
      <c r="G48" s="207">
        <f>+'[1]показатели Тюмень'!$D49</f>
        <v>8651.9211599999999</v>
      </c>
      <c r="H48" s="165"/>
    </row>
    <row r="49" spans="1:8" ht="15">
      <c r="A49" s="364"/>
      <c r="C49" s="71" t="s">
        <v>1361</v>
      </c>
      <c r="D49" s="338" t="s">
        <v>1566</v>
      </c>
      <c r="E49" s="365" t="s">
        <v>1579</v>
      </c>
      <c r="F49" s="162" t="s">
        <v>293</v>
      </c>
      <c r="G49" s="207">
        <f>+'[1]показатели Тюмень'!$D50</f>
        <v>35097.371019999999</v>
      </c>
      <c r="H49" s="165"/>
    </row>
    <row r="50" spans="1:8" ht="33.75">
      <c r="A50" s="364"/>
      <c r="C50" s="71" t="s">
        <v>1361</v>
      </c>
      <c r="D50" s="338" t="s">
        <v>1567</v>
      </c>
      <c r="E50" s="365" t="s">
        <v>1580</v>
      </c>
      <c r="F50" s="162" t="s">
        <v>293</v>
      </c>
      <c r="G50" s="207">
        <f>+'[1]показатели Тюмень'!$D51</f>
        <v>2630.7922699999999</v>
      </c>
      <c r="H50" s="165"/>
    </row>
    <row r="51" spans="1:8" ht="15">
      <c r="A51" s="364"/>
      <c r="C51" s="71" t="s">
        <v>1361</v>
      </c>
      <c r="D51" s="338" t="s">
        <v>1568</v>
      </c>
      <c r="E51" s="365" t="s">
        <v>1581</v>
      </c>
      <c r="F51" s="162" t="s">
        <v>293</v>
      </c>
      <c r="G51" s="207">
        <f>+'[1]показатели Тюмень'!$D52</f>
        <v>2906.2009499999881</v>
      </c>
      <c r="H51" s="165"/>
    </row>
    <row r="52" spans="1:8" ht="15">
      <c r="A52" s="364"/>
      <c r="C52" s="71" t="s">
        <v>1361</v>
      </c>
      <c r="D52" s="338" t="s">
        <v>1569</v>
      </c>
      <c r="E52" s="214" t="s">
        <v>1366</v>
      </c>
      <c r="F52" s="162" t="s">
        <v>293</v>
      </c>
      <c r="G52" s="207">
        <f>+'[1]показатели Тюмень'!$D53</f>
        <v>10107.02706</v>
      </c>
      <c r="H52" s="165"/>
    </row>
    <row r="53" spans="1:8" ht="15" customHeight="1">
      <c r="A53" s="204"/>
      <c r="D53" s="245"/>
      <c r="E53" s="256" t="s">
        <v>453</v>
      </c>
      <c r="F53" s="247"/>
      <c r="G53" s="248"/>
      <c r="H53" s="185"/>
    </row>
    <row r="54" spans="1:8" ht="22.5">
      <c r="D54" s="239" t="s">
        <v>6</v>
      </c>
      <c r="E54" s="240" t="s">
        <v>298</v>
      </c>
      <c r="F54" s="241" t="s">
        <v>293</v>
      </c>
      <c r="G54" s="250">
        <v>-51473.636310000002</v>
      </c>
      <c r="H54" s="185"/>
    </row>
    <row r="55" spans="1:8" ht="33.75">
      <c r="D55" s="239" t="s">
        <v>509</v>
      </c>
      <c r="E55" s="251" t="s">
        <v>514</v>
      </c>
      <c r="F55" s="241" t="s">
        <v>293</v>
      </c>
      <c r="G55" s="250">
        <v>148833.35999999999</v>
      </c>
      <c r="H55" s="185"/>
    </row>
    <row r="56" spans="1:8" ht="33.75">
      <c r="D56" s="239" t="s">
        <v>7</v>
      </c>
      <c r="E56" s="240" t="s">
        <v>584</v>
      </c>
      <c r="F56" s="241" t="s">
        <v>293</v>
      </c>
      <c r="G56" s="250">
        <v>0</v>
      </c>
      <c r="H56" s="185"/>
    </row>
    <row r="57" spans="1:8">
      <c r="D57" s="239" t="s">
        <v>510</v>
      </c>
      <c r="E57" s="251" t="s">
        <v>515</v>
      </c>
      <c r="F57" s="241" t="s">
        <v>293</v>
      </c>
      <c r="G57" s="250">
        <v>0</v>
      </c>
      <c r="H57" s="185"/>
    </row>
    <row r="58" spans="1:8">
      <c r="A58" s="216"/>
      <c r="D58" s="239" t="s">
        <v>511</v>
      </c>
      <c r="E58" s="251" t="s">
        <v>300</v>
      </c>
      <c r="F58" s="241" t="s">
        <v>293</v>
      </c>
      <c r="G58" s="250">
        <v>0</v>
      </c>
      <c r="H58" s="185"/>
    </row>
    <row r="59" spans="1:8" ht="22.5">
      <c r="A59" s="231"/>
      <c r="D59" s="239" t="s">
        <v>28</v>
      </c>
      <c r="E59" s="240" t="s">
        <v>558</v>
      </c>
      <c r="F59" s="241" t="s">
        <v>293</v>
      </c>
      <c r="G59" s="250">
        <f>+List02_p1-List02_p3</f>
        <v>-57649.520620000199</v>
      </c>
      <c r="H59" s="185"/>
    </row>
    <row r="60" spans="1:8" ht="22.5">
      <c r="A60" s="216"/>
      <c r="D60" s="239" t="s">
        <v>29</v>
      </c>
      <c r="E60" s="240" t="s">
        <v>512</v>
      </c>
      <c r="F60" s="241" t="s">
        <v>293</v>
      </c>
      <c r="G60" s="250">
        <f>+G12-List02_p3</f>
        <v>-57649.520620000199</v>
      </c>
      <c r="H60" s="185"/>
    </row>
    <row r="61" spans="1:8" ht="56.25">
      <c r="D61" s="239" t="s">
        <v>154</v>
      </c>
      <c r="E61" s="240" t="s">
        <v>516</v>
      </c>
      <c r="F61" s="241" t="s">
        <v>271</v>
      </c>
      <c r="G61" s="257" t="s">
        <v>1584</v>
      </c>
      <c r="H61" s="185"/>
    </row>
    <row r="62" spans="1:8" ht="22.5">
      <c r="D62" s="239" t="s">
        <v>155</v>
      </c>
      <c r="E62" s="240" t="s">
        <v>559</v>
      </c>
      <c r="F62" s="241" t="s">
        <v>362</v>
      </c>
      <c r="G62" s="250">
        <v>50066.742610000001</v>
      </c>
      <c r="H62" s="185"/>
    </row>
    <row r="63" spans="1:8" ht="33.75">
      <c r="D63" s="239" t="s">
        <v>184</v>
      </c>
      <c r="E63" s="240" t="s">
        <v>560</v>
      </c>
      <c r="F63" s="241" t="s">
        <v>362</v>
      </c>
      <c r="G63" s="254">
        <v>455.62540000000001</v>
      </c>
      <c r="H63" s="160"/>
    </row>
    <row r="64" spans="1:8" ht="22.5">
      <c r="D64" s="239" t="s">
        <v>185</v>
      </c>
      <c r="E64" s="240" t="s">
        <v>561</v>
      </c>
      <c r="F64" s="241" t="s">
        <v>362</v>
      </c>
      <c r="G64" s="254">
        <v>64824.2785</v>
      </c>
      <c r="H64" s="160"/>
    </row>
    <row r="65" spans="1:8" ht="35.25" customHeight="1">
      <c r="D65" s="239" t="s">
        <v>186</v>
      </c>
      <c r="E65" s="240" t="s">
        <v>285</v>
      </c>
      <c r="F65" s="241" t="s">
        <v>295</v>
      </c>
      <c r="G65" s="250">
        <v>499.262</v>
      </c>
      <c r="H65" s="160"/>
    </row>
    <row r="66" spans="1:8" ht="3.75" hidden="1" customHeight="1">
      <c r="A66" s="231"/>
      <c r="D66" s="239" t="s">
        <v>187</v>
      </c>
      <c r="E66" s="240" t="s">
        <v>555</v>
      </c>
      <c r="F66" s="345" t="s">
        <v>595</v>
      </c>
      <c r="G66" s="346"/>
      <c r="H66" s="185"/>
    </row>
    <row r="67" spans="1:8" ht="3.75" hidden="1" customHeight="1">
      <c r="A67" s="231"/>
      <c r="D67" s="239" t="s">
        <v>188</v>
      </c>
      <c r="E67" s="240" t="s">
        <v>556</v>
      </c>
      <c r="F67" s="345" t="s">
        <v>595</v>
      </c>
      <c r="G67" s="346"/>
      <c r="H67" s="185"/>
    </row>
    <row r="68" spans="1:8" ht="15" customHeight="1">
      <c r="D68" s="258">
        <f>IF(region_name="Липецкая область",14,12)</f>
        <v>12</v>
      </c>
      <c r="E68" s="240" t="s">
        <v>12</v>
      </c>
      <c r="F68" s="241" t="s">
        <v>271</v>
      </c>
      <c r="G68" s="349" t="s">
        <v>1583</v>
      </c>
      <c r="H68" s="160"/>
    </row>
    <row r="69" spans="1:8" ht="15" customHeight="1">
      <c r="D69" s="259"/>
      <c r="E69" s="259"/>
      <c r="F69" s="259"/>
      <c r="G69" s="259"/>
    </row>
    <row r="70" spans="1:8" ht="11.25" customHeight="1">
      <c r="D70" s="191"/>
      <c r="E70" s="191"/>
      <c r="F70" s="191"/>
      <c r="G70" s="191"/>
      <c r="H70" s="180"/>
    </row>
    <row r="71" spans="1:8" ht="15" customHeight="1">
      <c r="D71" s="181" t="s">
        <v>286</v>
      </c>
      <c r="E71" s="407" t="s">
        <v>287</v>
      </c>
      <c r="F71" s="407"/>
      <c r="G71" s="407"/>
    </row>
    <row r="72" spans="1:8" ht="15" customHeight="1">
      <c r="A72" s="216"/>
      <c r="D72" s="181"/>
      <c r="E72" s="407" t="s">
        <v>523</v>
      </c>
      <c r="F72" s="407"/>
      <c r="G72" s="407"/>
    </row>
    <row r="73" spans="1:8" ht="48.75" customHeight="1">
      <c r="D73" s="203" t="s">
        <v>307</v>
      </c>
      <c r="E73" s="409" t="s">
        <v>522</v>
      </c>
      <c r="F73" s="409"/>
      <c r="G73" s="409"/>
    </row>
    <row r="74" spans="1:8">
      <c r="E74" s="407"/>
      <c r="F74" s="407"/>
      <c r="G74" s="407"/>
    </row>
  </sheetData>
  <sheetProtection password="FA9C" sheet="1" objects="1" scenarios="1" formatColumns="0" formatRows="0"/>
  <dataConsolidate/>
  <mergeCells count="6">
    <mergeCell ref="E71:G71"/>
    <mergeCell ref="D5:G5"/>
    <mergeCell ref="D6:G6"/>
    <mergeCell ref="E73:G73"/>
    <mergeCell ref="E74:G74"/>
    <mergeCell ref="E72:G72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G66:G68 E12 E38:E52">
      <formula1>900</formula1>
    </dataValidation>
    <dataValidation type="decimal" allowBlank="1" showErrorMessage="1" errorTitle="Ошибка" error="Допускается ввод только неотрицательных чисел!" sqref="G15:G32 G62:G65 G34 G12 G58 G55 G38:G5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61">
      <formula1>900</formula1>
    </dataValidation>
    <dataValidation type="decimal" allowBlank="1" showErrorMessage="1" errorTitle="Ошибка" error="Допускается ввод только действительных чисел!" sqref="G56:G57 G59:G60">
      <formula1>-9.99999999999999E+37</formula1>
      <formula2>9.99999999999999E+37</formula2>
    </dataValidation>
    <dataValidation type="decimal" allowBlank="1" showErrorMessage="1" errorTitle="Ошибка" error="Допускается ввод только действительных чисел!" sqref="G54">
      <formula1>-9.99999999999999E+23</formula1>
      <formula2>9.99999999999999E+23</formula2>
    </dataValidation>
  </dataValidations>
  <hyperlinks>
    <hyperlink ref="G61" location="'Показатели (факт)'!$G$61" tooltip="Кликните по гиперссылке, чтобы перейти на сайт организации или отредактировать её" display="https://tariff.eias.ru/disclo/get_file?p_guid=cac20ecc-7192-4aff-a3fe-97b04dfaadab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8"/>
  <sheetViews>
    <sheetView showGridLines="0" topLeftCell="C4" zoomScaleNormal="100" workbookViewId="0"/>
  </sheetViews>
  <sheetFormatPr defaultColWidth="10.5703125" defaultRowHeight="11.25"/>
  <cols>
    <col min="1" max="1" width="9.140625" style="167" hidden="1" customWidth="1"/>
    <col min="2" max="2" width="9.140625" style="132" hidden="1" customWidth="1"/>
    <col min="3" max="3" width="3.7109375" style="46" customWidth="1"/>
    <col min="4" max="4" width="7.7109375" style="46" customWidth="1"/>
    <col min="5" max="5" width="29.7109375" style="46" customWidth="1"/>
    <col min="6" max="6" width="3.7109375" style="46" customWidth="1"/>
    <col min="7" max="7" width="5.42578125" style="46" customWidth="1"/>
    <col min="8" max="8" width="24.5703125" style="46" bestFit="1" customWidth="1"/>
    <col min="9" max="9" width="24.42578125" style="46" customWidth="1"/>
    <col min="10" max="10" width="3.7109375" style="46" customWidth="1"/>
    <col min="11" max="11" width="6.28515625" style="46" bestFit="1" customWidth="1"/>
    <col min="12" max="12" width="25.85546875" style="46" customWidth="1"/>
    <col min="13" max="16" width="18.7109375" style="46" customWidth="1"/>
    <col min="17" max="17" width="3.7109375" style="46" customWidth="1"/>
    <col min="18" max="16384" width="10.5703125" style="46"/>
  </cols>
  <sheetData>
    <row r="1" spans="1:16" hidden="1"/>
    <row r="2" spans="1:16" hidden="1"/>
    <row r="3" spans="1:16" hidden="1"/>
    <row r="4" spans="1:16" ht="12.6" customHeight="1">
      <c r="C4" s="47"/>
      <c r="D4" s="47"/>
      <c r="E4" s="47"/>
      <c r="F4" s="47"/>
      <c r="G4" s="47"/>
      <c r="H4" s="47"/>
      <c r="I4" s="339" t="s">
        <v>586</v>
      </c>
      <c r="J4" s="48"/>
      <c r="K4" s="48"/>
    </row>
    <row r="5" spans="1:16" ht="17.100000000000001" customHeight="1">
      <c r="C5" s="47"/>
      <c r="D5" s="408" t="s">
        <v>314</v>
      </c>
      <c r="E5" s="408"/>
      <c r="F5" s="408"/>
      <c r="G5" s="408"/>
      <c r="H5" s="408"/>
      <c r="I5" s="408"/>
      <c r="J5" s="189"/>
      <c r="K5" s="189"/>
    </row>
    <row r="6" spans="1:16" ht="12.75" customHeight="1">
      <c r="C6" s="47"/>
      <c r="D6" s="395" t="str">
        <f>IF(org=0,"Не определено",org)</f>
        <v>ООО "Тюмень Водоканал"</v>
      </c>
      <c r="E6" s="395"/>
      <c r="F6" s="395"/>
      <c r="G6" s="395"/>
      <c r="H6" s="395"/>
      <c r="I6" s="395"/>
      <c r="J6" s="176"/>
      <c r="K6" s="176"/>
    </row>
    <row r="7" spans="1:16" ht="3" customHeight="1">
      <c r="C7" s="47"/>
      <c r="D7" s="47"/>
      <c r="E7" s="118"/>
      <c r="F7" s="118"/>
      <c r="G7" s="118"/>
      <c r="H7" s="118"/>
      <c r="I7" s="117"/>
      <c r="J7" s="117"/>
      <c r="K7" s="117"/>
    </row>
    <row r="8" spans="1:16" ht="34.5" thickBot="1">
      <c r="D8" s="236" t="s">
        <v>59</v>
      </c>
      <c r="E8" s="236" t="s">
        <v>315</v>
      </c>
      <c r="F8" s="236"/>
      <c r="G8" s="236" t="s">
        <v>59</v>
      </c>
      <c r="H8" s="236" t="s">
        <v>278</v>
      </c>
      <c r="I8" s="236" t="s">
        <v>316</v>
      </c>
      <c r="J8" s="236"/>
      <c r="K8" s="236" t="s">
        <v>59</v>
      </c>
      <c r="L8" s="236" t="s">
        <v>317</v>
      </c>
      <c r="M8" s="236" t="s">
        <v>318</v>
      </c>
      <c r="N8" s="236" t="s">
        <v>319</v>
      </c>
      <c r="O8" s="236" t="s">
        <v>320</v>
      </c>
      <c r="P8" s="236" t="s">
        <v>321</v>
      </c>
    </row>
    <row r="9" spans="1:16" ht="12" thickTop="1">
      <c r="D9" s="56" t="s">
        <v>60</v>
      </c>
      <c r="E9" s="56" t="s">
        <v>5</v>
      </c>
      <c r="F9" s="56"/>
      <c r="G9" s="56" t="s">
        <v>6</v>
      </c>
      <c r="H9" s="56" t="s">
        <v>7</v>
      </c>
      <c r="I9" s="56" t="s">
        <v>28</v>
      </c>
      <c r="J9" s="56"/>
      <c r="K9" s="56" t="s">
        <v>29</v>
      </c>
      <c r="L9" s="56" t="s">
        <v>154</v>
      </c>
      <c r="M9" s="56" t="s">
        <v>155</v>
      </c>
      <c r="N9" s="56" t="s">
        <v>184</v>
      </c>
      <c r="O9" s="56" t="s">
        <v>185</v>
      </c>
      <c r="P9" s="56" t="s">
        <v>186</v>
      </c>
    </row>
    <row r="10" spans="1:16" ht="26.25" hidden="1" customHeight="1">
      <c r="D10" s="219"/>
      <c r="E10" s="410" t="s">
        <v>524</v>
      </c>
      <c r="F10" s="411"/>
      <c r="G10" s="411"/>
      <c r="H10" s="411"/>
      <c r="I10" s="411"/>
      <c r="J10" s="411"/>
      <c r="K10" s="411"/>
      <c r="L10" s="411"/>
      <c r="M10" s="411"/>
      <c r="N10" s="412"/>
      <c r="O10" s="187">
        <f>List02_costs_OPS</f>
        <v>94231.120309999998</v>
      </c>
      <c r="P10" s="172"/>
    </row>
    <row r="11" spans="1:16" hidden="1">
      <c r="D11" s="188" t="s">
        <v>368</v>
      </c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</row>
    <row r="12" spans="1:16" ht="15" hidden="1" customHeight="1">
      <c r="D12" s="175"/>
      <c r="E12" s="164" t="s">
        <v>258</v>
      </c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4"/>
    </row>
    <row r="13" spans="1:16" ht="26.25" hidden="1" customHeight="1">
      <c r="A13" s="216"/>
      <c r="D13" s="219"/>
      <c r="E13" s="410" t="s">
        <v>525</v>
      </c>
      <c r="F13" s="411"/>
      <c r="G13" s="411"/>
      <c r="H13" s="411"/>
      <c r="I13" s="411"/>
      <c r="J13" s="411"/>
      <c r="K13" s="411"/>
      <c r="L13" s="411"/>
      <c r="M13" s="411"/>
      <c r="N13" s="412"/>
      <c r="O13" s="187">
        <f>List02_costs_PH</f>
        <v>0</v>
      </c>
      <c r="P13" s="172"/>
    </row>
    <row r="14" spans="1:16" hidden="1">
      <c r="A14" s="216"/>
      <c r="D14" s="188" t="s">
        <v>368</v>
      </c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</row>
    <row r="15" spans="1:16" ht="15" hidden="1" customHeight="1">
      <c r="A15" s="216"/>
      <c r="D15" s="175"/>
      <c r="E15" s="164" t="s">
        <v>258</v>
      </c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4"/>
    </row>
    <row r="16" spans="1:16" ht="3" customHeight="1"/>
    <row r="17" spans="4:7">
      <c r="D17" s="181" t="s">
        <v>286</v>
      </c>
      <c r="E17" s="168" t="s">
        <v>287</v>
      </c>
    </row>
    <row r="18" spans="4:7" ht="12.75" customHeight="1">
      <c r="E18" s="220" t="s">
        <v>526</v>
      </c>
      <c r="F18" s="168"/>
      <c r="G18" s="168"/>
    </row>
  </sheetData>
  <sheetProtection password="FA9C" sheet="1" objects="1" scenarios="1" formatColumns="0" formatRows="0"/>
  <mergeCells count="4">
    <mergeCell ref="E10:N10"/>
    <mergeCell ref="D5:I5"/>
    <mergeCell ref="D6:I6"/>
    <mergeCell ref="E13:N1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G33"/>
  <sheetViews>
    <sheetView showGridLines="0" topLeftCell="C4" zoomScaleNormal="100" workbookViewId="0">
      <selection activeCell="F12" sqref="F12"/>
    </sheetView>
  </sheetViews>
  <sheetFormatPr defaultColWidth="10.5703125" defaultRowHeight="11.25"/>
  <cols>
    <col min="1" max="1" width="9.140625" style="167" hidden="1" customWidth="1"/>
    <col min="2" max="2" width="9.140625" style="132" hidden="1" customWidth="1"/>
    <col min="3" max="3" width="3.7109375" style="46" customWidth="1"/>
    <col min="4" max="4" width="6.28515625" style="46" bestFit="1" customWidth="1"/>
    <col min="5" max="5" width="66.5703125" style="46" customWidth="1"/>
    <col min="6" max="6" width="19.7109375" style="46" customWidth="1"/>
    <col min="7" max="7" width="3.7109375" style="46" customWidth="1"/>
    <col min="8" max="16384" width="10.5703125" style="46"/>
  </cols>
  <sheetData>
    <row r="1" spans="3:7" hidden="1"/>
    <row r="2" spans="3:7" hidden="1"/>
    <row r="3" spans="3:7" hidden="1"/>
    <row r="4" spans="3:7" ht="12.6" customHeight="1">
      <c r="C4" s="47"/>
      <c r="D4" s="47"/>
      <c r="E4" s="47"/>
      <c r="F4" s="339" t="s">
        <v>587</v>
      </c>
    </row>
    <row r="5" spans="3:7" ht="27" customHeight="1">
      <c r="C5" s="47"/>
      <c r="D5" s="408" t="s">
        <v>535</v>
      </c>
      <c r="E5" s="408"/>
      <c r="F5" s="408"/>
    </row>
    <row r="6" spans="3:7" ht="12.75" customHeight="1">
      <c r="C6" s="47"/>
      <c r="D6" s="395" t="str">
        <f>IF(org=0,"Не определено",org)</f>
        <v>ООО "Тюмень Водоканал"</v>
      </c>
      <c r="E6" s="395"/>
      <c r="F6" s="395"/>
    </row>
    <row r="7" spans="3:7" ht="3" customHeight="1">
      <c r="C7" s="47"/>
      <c r="D7" s="47"/>
      <c r="E7" s="118"/>
      <c r="F7" s="117"/>
    </row>
    <row r="8" spans="3:7" ht="20.25" customHeight="1" thickBot="1">
      <c r="D8" s="236" t="s">
        <v>59</v>
      </c>
      <c r="E8" s="237" t="s">
        <v>239</v>
      </c>
      <c r="F8" s="237" t="s">
        <v>218</v>
      </c>
      <c r="G8" s="178"/>
    </row>
    <row r="9" spans="3:7" ht="12" thickTop="1">
      <c r="D9" s="238" t="s">
        <v>60</v>
      </c>
      <c r="E9" s="238" t="s">
        <v>5</v>
      </c>
      <c r="F9" s="238" t="s">
        <v>6</v>
      </c>
    </row>
    <row r="10" spans="3:7">
      <c r="D10" s="179">
        <v>1</v>
      </c>
      <c r="E10" s="234" t="s">
        <v>583</v>
      </c>
      <c r="F10" s="229">
        <v>7.02</v>
      </c>
      <c r="G10" s="228"/>
    </row>
    <row r="11" spans="3:7">
      <c r="D11" s="179" t="s">
        <v>5</v>
      </c>
      <c r="E11" s="234" t="s">
        <v>582</v>
      </c>
      <c r="F11" s="229">
        <v>5712</v>
      </c>
      <c r="G11" s="228"/>
    </row>
    <row r="12" spans="3:7" ht="22.5">
      <c r="D12" s="219" t="s">
        <v>6</v>
      </c>
      <c r="E12" s="221" t="s">
        <v>563</v>
      </c>
      <c r="F12" s="227">
        <v>36</v>
      </c>
      <c r="G12" s="228"/>
    </row>
    <row r="13" spans="3:7">
      <c r="D13" s="222" t="s">
        <v>509</v>
      </c>
      <c r="E13" s="230" t="s">
        <v>564</v>
      </c>
      <c r="F13" s="227">
        <v>36</v>
      </c>
      <c r="G13" s="228"/>
    </row>
    <row r="14" spans="3:7">
      <c r="D14" s="222" t="s">
        <v>565</v>
      </c>
      <c r="E14" s="230" t="s">
        <v>566</v>
      </c>
      <c r="F14" s="227">
        <v>36</v>
      </c>
    </row>
    <row r="15" spans="3:7">
      <c r="D15" s="222" t="s">
        <v>567</v>
      </c>
      <c r="E15" s="230" t="s">
        <v>568</v>
      </c>
      <c r="F15" s="227">
        <v>24</v>
      </c>
    </row>
    <row r="16" spans="3:7">
      <c r="D16" s="222" t="s">
        <v>569</v>
      </c>
      <c r="E16" s="230" t="s">
        <v>570</v>
      </c>
      <c r="F16" s="227">
        <v>12</v>
      </c>
    </row>
    <row r="17" spans="4:6">
      <c r="D17" s="222" t="s">
        <v>571</v>
      </c>
      <c r="E17" s="230" t="s">
        <v>572</v>
      </c>
      <c r="F17" s="227">
        <v>12</v>
      </c>
    </row>
    <row r="18" spans="4:6">
      <c r="D18" s="222" t="s">
        <v>573</v>
      </c>
      <c r="E18" s="230" t="s">
        <v>574</v>
      </c>
      <c r="F18" s="227">
        <v>12</v>
      </c>
    </row>
    <row r="19" spans="4:6">
      <c r="D19" s="222" t="s">
        <v>575</v>
      </c>
      <c r="E19" s="230" t="s">
        <v>576</v>
      </c>
      <c r="F19" s="227">
        <v>12</v>
      </c>
    </row>
    <row r="20" spans="4:6" ht="45">
      <c r="D20" s="222" t="s">
        <v>7</v>
      </c>
      <c r="E20" s="221" t="s">
        <v>577</v>
      </c>
      <c r="F20" s="227">
        <v>0</v>
      </c>
    </row>
    <row r="21" spans="4:6">
      <c r="D21" s="222" t="s">
        <v>510</v>
      </c>
      <c r="E21" s="230" t="s">
        <v>564</v>
      </c>
      <c r="F21" s="227">
        <v>0</v>
      </c>
    </row>
    <row r="22" spans="4:6">
      <c r="D22" s="222" t="s">
        <v>511</v>
      </c>
      <c r="E22" s="230" t="s">
        <v>566</v>
      </c>
      <c r="F22" s="227">
        <v>0</v>
      </c>
    </row>
    <row r="23" spans="4:6">
      <c r="D23" s="222" t="s">
        <v>527</v>
      </c>
      <c r="E23" s="230" t="s">
        <v>568</v>
      </c>
      <c r="F23" s="227">
        <v>0</v>
      </c>
    </row>
    <row r="24" spans="4:6">
      <c r="D24" s="222" t="s">
        <v>528</v>
      </c>
      <c r="E24" s="230" t="s">
        <v>570</v>
      </c>
      <c r="F24" s="227">
        <v>0</v>
      </c>
    </row>
    <row r="25" spans="4:6">
      <c r="D25" s="222" t="s">
        <v>529</v>
      </c>
      <c r="E25" s="230" t="s">
        <v>572</v>
      </c>
      <c r="F25" s="227">
        <v>0</v>
      </c>
    </row>
    <row r="26" spans="4:6">
      <c r="D26" s="222" t="s">
        <v>578</v>
      </c>
      <c r="E26" s="230" t="s">
        <v>574</v>
      </c>
      <c r="F26" s="227">
        <v>0</v>
      </c>
    </row>
    <row r="27" spans="4:6">
      <c r="D27" s="222" t="s">
        <v>579</v>
      </c>
      <c r="E27" s="230" t="s">
        <v>576</v>
      </c>
      <c r="F27" s="227">
        <v>0</v>
      </c>
    </row>
    <row r="28" spans="4:6" ht="22.5">
      <c r="D28" s="338" t="s">
        <v>28</v>
      </c>
      <c r="E28" s="221" t="s">
        <v>530</v>
      </c>
      <c r="F28" s="229">
        <v>100</v>
      </c>
    </row>
    <row r="29" spans="4:6" ht="22.5">
      <c r="D29" s="338" t="s">
        <v>29</v>
      </c>
      <c r="E29" s="232" t="s">
        <v>580</v>
      </c>
      <c r="F29" s="229">
        <v>30</v>
      </c>
    </row>
    <row r="30" spans="4:6" ht="15" customHeight="1">
      <c r="D30" s="338" t="s">
        <v>154</v>
      </c>
      <c r="E30" s="215" t="s">
        <v>12</v>
      </c>
      <c r="F30" s="350" t="s">
        <v>1583</v>
      </c>
    </row>
    <row r="31" spans="4:6" ht="3" customHeight="1"/>
    <row r="32" spans="4:6">
      <c r="D32" s="181" t="s">
        <v>286</v>
      </c>
      <c r="E32" s="226" t="s">
        <v>287</v>
      </c>
      <c r="F32" s="217"/>
    </row>
    <row r="33" spans="4:6" ht="11.25" customHeight="1">
      <c r="D33" s="170" t="s">
        <v>307</v>
      </c>
      <c r="E33" s="182" t="s">
        <v>308</v>
      </c>
      <c r="F33" s="182"/>
    </row>
  </sheetData>
  <sheetProtection password="FA9C" sheet="1" objects="1" scenarios="1" formatColumns="0" formatRows="0"/>
  <mergeCells count="2">
    <mergeCell ref="D5:F5"/>
    <mergeCell ref="D6:F6"/>
  </mergeCells>
  <dataValidations count="4">
    <dataValidation type="decimal" allowBlank="1" showErrorMessage="1" errorTitle="Ошибка" error="Допускается ввод только неотрицательных чисел!" sqref="F29 F10:F11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F12:F27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30">
      <formula1>900</formula1>
    </dataValidation>
    <dataValidation type="decimal" allowBlank="1" showErrorMessage="1" errorTitle="Ошибка" error="Допускается ввод от 0 до 100%!" sqref="F28">
      <formula1>0</formula1>
      <formula2>100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AY157"/>
  <sheetViews>
    <sheetView showGridLines="0" topLeftCell="C100" zoomScaleNormal="100" workbookViewId="0">
      <selection activeCell="H110" sqref="H110:AW110"/>
    </sheetView>
  </sheetViews>
  <sheetFormatPr defaultColWidth="10.5703125" defaultRowHeight="11.25"/>
  <cols>
    <col min="1" max="1" width="9.140625" style="201" hidden="1" customWidth="1"/>
    <col min="2" max="2" width="9.140625" style="132" hidden="1" customWidth="1"/>
    <col min="3" max="3" width="3.7109375" style="132" customWidth="1"/>
    <col min="4" max="4" width="3.7109375" style="46" customWidth="1"/>
    <col min="5" max="5" width="7.7109375" style="46" customWidth="1"/>
    <col min="6" max="6" width="41.7109375" style="46" customWidth="1"/>
    <col min="7" max="7" width="14" style="46" customWidth="1"/>
    <col min="8" max="8" width="39.5703125" style="46" customWidth="1"/>
    <col min="9" max="9" width="20.140625" style="46" hidden="1" customWidth="1"/>
    <col min="10" max="49" width="20.140625" style="46" customWidth="1"/>
    <col min="50" max="50" width="22.5703125" style="132" bestFit="1" customWidth="1"/>
    <col min="51" max="51" width="3.7109375" style="46" customWidth="1"/>
    <col min="52" max="16384" width="10.5703125" style="46"/>
  </cols>
  <sheetData>
    <row r="1" spans="4:51" hidden="1"/>
    <row r="2" spans="4:51" hidden="1"/>
    <row r="3" spans="4:51" hidden="1"/>
    <row r="4" spans="4:51" ht="12.6" customHeight="1">
      <c r="D4" s="47"/>
      <c r="E4" s="47"/>
      <c r="F4" s="47"/>
      <c r="G4" s="47"/>
      <c r="H4" s="339" t="s">
        <v>588</v>
      </c>
    </row>
    <row r="5" spans="4:51" ht="17.100000000000001" customHeight="1">
      <c r="D5" s="47"/>
      <c r="E5" s="408" t="s">
        <v>547</v>
      </c>
      <c r="F5" s="408"/>
      <c r="G5" s="408"/>
      <c r="H5" s="408"/>
    </row>
    <row r="6" spans="4:51" ht="12.75" customHeight="1">
      <c r="D6" s="47"/>
      <c r="E6" s="395" t="str">
        <f>IF(org=0,"Не определено",org)</f>
        <v>ООО "Тюмень Водоканал"</v>
      </c>
      <c r="F6" s="395"/>
      <c r="G6" s="395"/>
      <c r="H6" s="395"/>
    </row>
    <row r="7" spans="4:51" ht="3" customHeight="1">
      <c r="D7" s="47"/>
      <c r="E7" s="47"/>
      <c r="F7" s="118"/>
      <c r="G7" s="118"/>
      <c r="H7" s="117"/>
    </row>
    <row r="8" spans="4:51" ht="14.25">
      <c r="D8" s="47"/>
      <c r="E8" s="47"/>
      <c r="F8" s="118"/>
      <c r="G8" s="118"/>
      <c r="H8" s="117"/>
      <c r="J8" s="71" t="s">
        <v>1361</v>
      </c>
      <c r="K8" s="71" t="s">
        <v>1361</v>
      </c>
      <c r="L8" s="71" t="s">
        <v>1361</v>
      </c>
      <c r="M8" s="71" t="s">
        <v>1361</v>
      </c>
      <c r="N8" s="71" t="s">
        <v>1361</v>
      </c>
      <c r="O8" s="71" t="s">
        <v>1361</v>
      </c>
      <c r="P8" s="71" t="s">
        <v>1361</v>
      </c>
      <c r="Q8" s="71" t="s">
        <v>1361</v>
      </c>
      <c r="R8" s="71" t="s">
        <v>1361</v>
      </c>
      <c r="S8" s="71" t="s">
        <v>1361</v>
      </c>
      <c r="T8" s="71" t="s">
        <v>1361</v>
      </c>
      <c r="U8" s="71" t="s">
        <v>1361</v>
      </c>
      <c r="V8" s="71" t="s">
        <v>1361</v>
      </c>
      <c r="W8" s="71" t="s">
        <v>1361</v>
      </c>
      <c r="X8" s="71" t="s">
        <v>1361</v>
      </c>
      <c r="Y8" s="71" t="s">
        <v>1361</v>
      </c>
      <c r="Z8" s="71" t="s">
        <v>1361</v>
      </c>
      <c r="AA8" s="71" t="s">
        <v>1361</v>
      </c>
      <c r="AB8" s="71" t="s">
        <v>1361</v>
      </c>
      <c r="AC8" s="71" t="s">
        <v>1361</v>
      </c>
      <c r="AD8" s="71" t="s">
        <v>1361</v>
      </c>
      <c r="AE8" s="71" t="s">
        <v>1361</v>
      </c>
      <c r="AF8" s="71" t="s">
        <v>1361</v>
      </c>
      <c r="AG8" s="71" t="s">
        <v>1361</v>
      </c>
      <c r="AH8" s="71" t="s">
        <v>1361</v>
      </c>
      <c r="AI8" s="71" t="s">
        <v>1361</v>
      </c>
      <c r="AJ8" s="71" t="s">
        <v>1361</v>
      </c>
      <c r="AK8" s="71" t="s">
        <v>1361</v>
      </c>
      <c r="AL8" s="71" t="s">
        <v>1361</v>
      </c>
      <c r="AM8" s="71" t="s">
        <v>1361</v>
      </c>
      <c r="AN8" s="71" t="s">
        <v>1361</v>
      </c>
      <c r="AO8" s="71" t="s">
        <v>1361</v>
      </c>
      <c r="AP8" s="71" t="s">
        <v>1361</v>
      </c>
      <c r="AQ8" s="71" t="s">
        <v>1361</v>
      </c>
      <c r="AR8" s="71" t="s">
        <v>1361</v>
      </c>
      <c r="AS8" s="71" t="s">
        <v>1361</v>
      </c>
      <c r="AT8" s="71" t="s">
        <v>1361</v>
      </c>
      <c r="AU8" s="71" t="s">
        <v>1361</v>
      </c>
      <c r="AV8" s="71" t="s">
        <v>1361</v>
      </c>
      <c r="AW8" s="71" t="s">
        <v>1361</v>
      </c>
    </row>
    <row r="9" spans="4:51" ht="23.25" thickBot="1">
      <c r="E9" s="236" t="s">
        <v>59</v>
      </c>
      <c r="F9" s="237" t="s">
        <v>275</v>
      </c>
      <c r="G9" s="237" t="s">
        <v>276</v>
      </c>
      <c r="H9" s="237" t="s">
        <v>218</v>
      </c>
      <c r="I9" s="237" t="str">
        <f t="shared" ref="I9:AW9" si="0">"Мероприятие " &amp; I10-4</f>
        <v>Мероприятие 0</v>
      </c>
      <c r="J9" s="332" t="str">
        <f t="shared" si="0"/>
        <v>Мероприятие 1</v>
      </c>
      <c r="K9" s="332" t="str">
        <f t="shared" si="0"/>
        <v>Мероприятие 2</v>
      </c>
      <c r="L9" s="332" t="str">
        <f t="shared" si="0"/>
        <v>Мероприятие 3</v>
      </c>
      <c r="M9" s="332" t="str">
        <f t="shared" si="0"/>
        <v>Мероприятие 4</v>
      </c>
      <c r="N9" s="332" t="str">
        <f t="shared" si="0"/>
        <v>Мероприятие 5</v>
      </c>
      <c r="O9" s="332" t="str">
        <f t="shared" si="0"/>
        <v>Мероприятие 6</v>
      </c>
      <c r="P9" s="332" t="str">
        <f t="shared" si="0"/>
        <v>Мероприятие 7</v>
      </c>
      <c r="Q9" s="332" t="str">
        <f t="shared" si="0"/>
        <v>Мероприятие 8</v>
      </c>
      <c r="R9" s="332" t="str">
        <f t="shared" si="0"/>
        <v>Мероприятие 9</v>
      </c>
      <c r="S9" s="332" t="str">
        <f t="shared" si="0"/>
        <v>Мероприятие 10</v>
      </c>
      <c r="T9" s="332" t="str">
        <f t="shared" si="0"/>
        <v>Мероприятие 11</v>
      </c>
      <c r="U9" s="332" t="str">
        <f t="shared" si="0"/>
        <v>Мероприятие 12</v>
      </c>
      <c r="V9" s="332" t="str">
        <f t="shared" si="0"/>
        <v>Мероприятие 13</v>
      </c>
      <c r="W9" s="332" t="str">
        <f t="shared" si="0"/>
        <v>Мероприятие 14</v>
      </c>
      <c r="X9" s="332" t="str">
        <f t="shared" si="0"/>
        <v>Мероприятие 15</v>
      </c>
      <c r="Y9" s="332" t="str">
        <f t="shared" si="0"/>
        <v>Мероприятие 16</v>
      </c>
      <c r="Z9" s="332" t="str">
        <f t="shared" si="0"/>
        <v>Мероприятие 17</v>
      </c>
      <c r="AA9" s="332" t="str">
        <f t="shared" si="0"/>
        <v>Мероприятие 18</v>
      </c>
      <c r="AB9" s="332" t="str">
        <f t="shared" si="0"/>
        <v>Мероприятие 19</v>
      </c>
      <c r="AC9" s="332" t="str">
        <f t="shared" si="0"/>
        <v>Мероприятие 20</v>
      </c>
      <c r="AD9" s="332" t="str">
        <f t="shared" si="0"/>
        <v>Мероприятие 21</v>
      </c>
      <c r="AE9" s="332" t="str">
        <f t="shared" si="0"/>
        <v>Мероприятие 22</v>
      </c>
      <c r="AF9" s="332" t="str">
        <f t="shared" si="0"/>
        <v>Мероприятие 23</v>
      </c>
      <c r="AG9" s="332" t="str">
        <f t="shared" si="0"/>
        <v>Мероприятие 24</v>
      </c>
      <c r="AH9" s="332" t="str">
        <f t="shared" si="0"/>
        <v>Мероприятие 25</v>
      </c>
      <c r="AI9" s="332" t="str">
        <f t="shared" si="0"/>
        <v>Мероприятие 26</v>
      </c>
      <c r="AJ9" s="332" t="str">
        <f t="shared" si="0"/>
        <v>Мероприятие 27</v>
      </c>
      <c r="AK9" s="332" t="str">
        <f t="shared" si="0"/>
        <v>Мероприятие 28</v>
      </c>
      <c r="AL9" s="332" t="str">
        <f t="shared" si="0"/>
        <v>Мероприятие 29</v>
      </c>
      <c r="AM9" s="332" t="str">
        <f t="shared" si="0"/>
        <v>Мероприятие 30</v>
      </c>
      <c r="AN9" s="332" t="str">
        <f t="shared" si="0"/>
        <v>Мероприятие 31</v>
      </c>
      <c r="AO9" s="332" t="str">
        <f t="shared" si="0"/>
        <v>Мероприятие 32</v>
      </c>
      <c r="AP9" s="332" t="str">
        <f t="shared" si="0"/>
        <v>Мероприятие 33</v>
      </c>
      <c r="AQ9" s="332" t="str">
        <f t="shared" si="0"/>
        <v>Мероприятие 34</v>
      </c>
      <c r="AR9" s="332" t="str">
        <f t="shared" si="0"/>
        <v>Мероприятие 35</v>
      </c>
      <c r="AS9" s="332" t="str">
        <f t="shared" si="0"/>
        <v>Мероприятие 36</v>
      </c>
      <c r="AT9" s="332" t="str">
        <f t="shared" si="0"/>
        <v>Мероприятие 37</v>
      </c>
      <c r="AU9" s="332" t="str">
        <f t="shared" si="0"/>
        <v>Мероприятие 38</v>
      </c>
      <c r="AV9" s="332" t="str">
        <f t="shared" si="0"/>
        <v>Мероприятие 39</v>
      </c>
      <c r="AW9" s="332" t="str">
        <f t="shared" si="0"/>
        <v>Мероприятие 40</v>
      </c>
      <c r="AX9" s="199" t="s">
        <v>309</v>
      </c>
    </row>
    <row r="10" spans="4:51" ht="12" thickTop="1">
      <c r="E10" s="238" t="s">
        <v>60</v>
      </c>
      <c r="F10" s="238" t="s">
        <v>5</v>
      </c>
      <c r="G10" s="238" t="s">
        <v>6</v>
      </c>
      <c r="H10" s="238" t="s">
        <v>7</v>
      </c>
      <c r="I10" s="238" t="s">
        <v>7</v>
      </c>
      <c r="J10" s="238" t="s">
        <v>28</v>
      </c>
      <c r="K10" s="238" t="s">
        <v>29</v>
      </c>
      <c r="L10" s="238" t="s">
        <v>154</v>
      </c>
      <c r="M10" s="238" t="s">
        <v>155</v>
      </c>
      <c r="N10" s="238" t="s">
        <v>184</v>
      </c>
      <c r="O10" s="238" t="s">
        <v>185</v>
      </c>
      <c r="P10" s="238" t="s">
        <v>186</v>
      </c>
      <c r="Q10" s="238" t="s">
        <v>187</v>
      </c>
      <c r="R10" s="238" t="s">
        <v>188</v>
      </c>
      <c r="S10" s="238" t="s">
        <v>189</v>
      </c>
      <c r="T10" s="238" t="s">
        <v>190</v>
      </c>
      <c r="U10" s="238" t="s">
        <v>191</v>
      </c>
      <c r="V10" s="238" t="s">
        <v>192</v>
      </c>
      <c r="W10" s="238" t="s">
        <v>193</v>
      </c>
      <c r="X10" s="238" t="s">
        <v>194</v>
      </c>
      <c r="Y10" s="238" t="s">
        <v>195</v>
      </c>
      <c r="Z10" s="238" t="s">
        <v>1442</v>
      </c>
      <c r="AA10" s="238" t="s">
        <v>1443</v>
      </c>
      <c r="AB10" s="238" t="s">
        <v>1444</v>
      </c>
      <c r="AC10" s="238" t="s">
        <v>1445</v>
      </c>
      <c r="AD10" s="238" t="s">
        <v>1446</v>
      </c>
      <c r="AE10" s="238" t="s">
        <v>1447</v>
      </c>
      <c r="AF10" s="238" t="s">
        <v>1448</v>
      </c>
      <c r="AG10" s="238" t="s">
        <v>1449</v>
      </c>
      <c r="AH10" s="238" t="s">
        <v>1450</v>
      </c>
      <c r="AI10" s="238" t="s">
        <v>1451</v>
      </c>
      <c r="AJ10" s="238" t="s">
        <v>1452</v>
      </c>
      <c r="AK10" s="238" t="s">
        <v>1453</v>
      </c>
      <c r="AL10" s="238" t="s">
        <v>1454</v>
      </c>
      <c r="AM10" s="238" t="s">
        <v>1455</v>
      </c>
      <c r="AN10" s="238" t="s">
        <v>1456</v>
      </c>
      <c r="AO10" s="238" t="s">
        <v>1457</v>
      </c>
      <c r="AP10" s="238" t="s">
        <v>1458</v>
      </c>
      <c r="AQ10" s="238" t="s">
        <v>1459</v>
      </c>
      <c r="AR10" s="238" t="s">
        <v>1460</v>
      </c>
      <c r="AS10" s="238" t="s">
        <v>1461</v>
      </c>
      <c r="AT10" s="238" t="s">
        <v>1462</v>
      </c>
      <c r="AU10" s="238" t="s">
        <v>1463</v>
      </c>
      <c r="AV10" s="238" t="s">
        <v>1464</v>
      </c>
      <c r="AW10" s="238" t="s">
        <v>1465</v>
      </c>
      <c r="AX10" s="196"/>
      <c r="AY10" s="169"/>
    </row>
    <row r="11" spans="4:51" ht="135">
      <c r="E11" s="260">
        <v>1</v>
      </c>
      <c r="F11" s="261" t="s">
        <v>310</v>
      </c>
      <c r="G11" s="262" t="s">
        <v>271</v>
      </c>
      <c r="H11" s="359" t="s">
        <v>1432</v>
      </c>
      <c r="I11" s="263"/>
      <c r="J11" s="359" t="s">
        <v>1439</v>
      </c>
      <c r="K11" s="359" t="s">
        <v>1466</v>
      </c>
      <c r="L11" s="359" t="s">
        <v>1467</v>
      </c>
      <c r="M11" s="359" t="s">
        <v>1468</v>
      </c>
      <c r="N11" s="359" t="s">
        <v>1469</v>
      </c>
      <c r="O11" s="359" t="s">
        <v>1470</v>
      </c>
      <c r="P11" s="359" t="s">
        <v>1471</v>
      </c>
      <c r="Q11" s="359" t="s">
        <v>1472</v>
      </c>
      <c r="R11" s="359" t="s">
        <v>1473</v>
      </c>
      <c r="S11" s="359" t="s">
        <v>1474</v>
      </c>
      <c r="T11" s="359" t="s">
        <v>1475</v>
      </c>
      <c r="U11" s="359" t="s">
        <v>1476</v>
      </c>
      <c r="V11" s="359" t="s">
        <v>1477</v>
      </c>
      <c r="W11" s="359" t="s">
        <v>1478</v>
      </c>
      <c r="X11" s="359" t="s">
        <v>1479</v>
      </c>
      <c r="Y11" s="359" t="s">
        <v>1480</v>
      </c>
      <c r="Z11" s="359" t="s">
        <v>1481</v>
      </c>
      <c r="AA11" s="359" t="s">
        <v>1482</v>
      </c>
      <c r="AB11" s="359" t="s">
        <v>1483</v>
      </c>
      <c r="AC11" s="359" t="s">
        <v>1484</v>
      </c>
      <c r="AD11" s="359" t="s">
        <v>1485</v>
      </c>
      <c r="AE11" s="359" t="s">
        <v>1486</v>
      </c>
      <c r="AF11" s="359" t="s">
        <v>1487</v>
      </c>
      <c r="AG11" s="359" t="s">
        <v>1488</v>
      </c>
      <c r="AH11" s="359" t="s">
        <v>1489</v>
      </c>
      <c r="AI11" s="359" t="s">
        <v>1490</v>
      </c>
      <c r="AJ11" s="359" t="s">
        <v>1491</v>
      </c>
      <c r="AK11" s="359" t="s">
        <v>1492</v>
      </c>
      <c r="AL11" s="359" t="s">
        <v>1493</v>
      </c>
      <c r="AM11" s="359" t="s">
        <v>1494</v>
      </c>
      <c r="AN11" s="359" t="s">
        <v>1495</v>
      </c>
      <c r="AO11" s="359" t="s">
        <v>1496</v>
      </c>
      <c r="AP11" s="359" t="s">
        <v>1497</v>
      </c>
      <c r="AQ11" s="359" t="s">
        <v>1498</v>
      </c>
      <c r="AR11" s="359" t="s">
        <v>1499</v>
      </c>
      <c r="AS11" s="359" t="s">
        <v>1500</v>
      </c>
      <c r="AT11" s="359" t="s">
        <v>1501</v>
      </c>
      <c r="AU11" s="359" t="s">
        <v>1502</v>
      </c>
      <c r="AV11" s="359" t="s">
        <v>1503</v>
      </c>
      <c r="AW11" s="359" t="s">
        <v>1504</v>
      </c>
      <c r="AX11" s="195"/>
      <c r="AY11" s="169"/>
    </row>
    <row r="12" spans="4:51" ht="15" customHeight="1">
      <c r="E12" s="260">
        <v>2</v>
      </c>
      <c r="F12" s="261" t="s">
        <v>371</v>
      </c>
      <c r="G12" s="262" t="s">
        <v>271</v>
      </c>
      <c r="H12" s="264" t="s">
        <v>1433</v>
      </c>
      <c r="I12" s="262" t="s">
        <v>271</v>
      </c>
      <c r="J12" s="275" t="s">
        <v>271</v>
      </c>
      <c r="K12" s="275" t="s">
        <v>271</v>
      </c>
      <c r="L12" s="275" t="s">
        <v>271</v>
      </c>
      <c r="M12" s="275" t="s">
        <v>271</v>
      </c>
      <c r="N12" s="275" t="s">
        <v>271</v>
      </c>
      <c r="O12" s="275" t="s">
        <v>271</v>
      </c>
      <c r="P12" s="275" t="s">
        <v>271</v>
      </c>
      <c r="Q12" s="275" t="s">
        <v>271</v>
      </c>
      <c r="R12" s="275" t="s">
        <v>271</v>
      </c>
      <c r="S12" s="275" t="s">
        <v>271</v>
      </c>
      <c r="T12" s="275" t="s">
        <v>271</v>
      </c>
      <c r="U12" s="275" t="s">
        <v>271</v>
      </c>
      <c r="V12" s="275" t="s">
        <v>271</v>
      </c>
      <c r="W12" s="275" t="s">
        <v>271</v>
      </c>
      <c r="X12" s="275" t="s">
        <v>271</v>
      </c>
      <c r="Y12" s="275" t="s">
        <v>271</v>
      </c>
      <c r="Z12" s="275" t="s">
        <v>271</v>
      </c>
      <c r="AA12" s="275" t="s">
        <v>271</v>
      </c>
      <c r="AB12" s="275" t="s">
        <v>271</v>
      </c>
      <c r="AC12" s="275" t="s">
        <v>271</v>
      </c>
      <c r="AD12" s="275" t="s">
        <v>271</v>
      </c>
      <c r="AE12" s="275" t="s">
        <v>271</v>
      </c>
      <c r="AF12" s="275" t="s">
        <v>271</v>
      </c>
      <c r="AG12" s="275" t="s">
        <v>271</v>
      </c>
      <c r="AH12" s="275" t="s">
        <v>271</v>
      </c>
      <c r="AI12" s="275" t="s">
        <v>271</v>
      </c>
      <c r="AJ12" s="275" t="s">
        <v>271</v>
      </c>
      <c r="AK12" s="275" t="s">
        <v>271</v>
      </c>
      <c r="AL12" s="275" t="s">
        <v>271</v>
      </c>
      <c r="AM12" s="275" t="s">
        <v>271</v>
      </c>
      <c r="AN12" s="275" t="s">
        <v>271</v>
      </c>
      <c r="AO12" s="275" t="s">
        <v>271</v>
      </c>
      <c r="AP12" s="275" t="s">
        <v>271</v>
      </c>
      <c r="AQ12" s="275" t="s">
        <v>271</v>
      </c>
      <c r="AR12" s="275" t="s">
        <v>271</v>
      </c>
      <c r="AS12" s="275" t="s">
        <v>271</v>
      </c>
      <c r="AT12" s="275" t="s">
        <v>271</v>
      </c>
      <c r="AU12" s="275" t="s">
        <v>271</v>
      </c>
      <c r="AV12" s="275" t="s">
        <v>271</v>
      </c>
      <c r="AW12" s="275" t="s">
        <v>271</v>
      </c>
      <c r="AX12" s="195"/>
      <c r="AY12" s="169"/>
    </row>
    <row r="13" spans="4:51" ht="56.25">
      <c r="E13" s="260" t="s">
        <v>6</v>
      </c>
      <c r="F13" s="261" t="s">
        <v>536</v>
      </c>
      <c r="G13" s="262" t="s">
        <v>271</v>
      </c>
      <c r="H13" s="265" t="s">
        <v>1434</v>
      </c>
      <c r="I13" s="262" t="s">
        <v>271</v>
      </c>
      <c r="J13" s="275" t="s">
        <v>271</v>
      </c>
      <c r="K13" s="275" t="s">
        <v>271</v>
      </c>
      <c r="L13" s="275" t="s">
        <v>271</v>
      </c>
      <c r="M13" s="275" t="s">
        <v>271</v>
      </c>
      <c r="N13" s="275" t="s">
        <v>271</v>
      </c>
      <c r="O13" s="275" t="s">
        <v>271</v>
      </c>
      <c r="P13" s="275" t="s">
        <v>271</v>
      </c>
      <c r="Q13" s="275" t="s">
        <v>271</v>
      </c>
      <c r="R13" s="275" t="s">
        <v>271</v>
      </c>
      <c r="S13" s="275" t="s">
        <v>271</v>
      </c>
      <c r="T13" s="275" t="s">
        <v>271</v>
      </c>
      <c r="U13" s="275" t="s">
        <v>271</v>
      </c>
      <c r="V13" s="275" t="s">
        <v>271</v>
      </c>
      <c r="W13" s="275" t="s">
        <v>271</v>
      </c>
      <c r="X13" s="275" t="s">
        <v>271</v>
      </c>
      <c r="Y13" s="275" t="s">
        <v>271</v>
      </c>
      <c r="Z13" s="275" t="s">
        <v>271</v>
      </c>
      <c r="AA13" s="275" t="s">
        <v>271</v>
      </c>
      <c r="AB13" s="275" t="s">
        <v>271</v>
      </c>
      <c r="AC13" s="275" t="s">
        <v>271</v>
      </c>
      <c r="AD13" s="275" t="s">
        <v>271</v>
      </c>
      <c r="AE13" s="275" t="s">
        <v>271</v>
      </c>
      <c r="AF13" s="275" t="s">
        <v>271</v>
      </c>
      <c r="AG13" s="275" t="s">
        <v>271</v>
      </c>
      <c r="AH13" s="275" t="s">
        <v>271</v>
      </c>
      <c r="AI13" s="275" t="s">
        <v>271</v>
      </c>
      <c r="AJ13" s="275" t="s">
        <v>271</v>
      </c>
      <c r="AK13" s="275" t="s">
        <v>271</v>
      </c>
      <c r="AL13" s="275" t="s">
        <v>271</v>
      </c>
      <c r="AM13" s="275" t="s">
        <v>271</v>
      </c>
      <c r="AN13" s="275" t="s">
        <v>271</v>
      </c>
      <c r="AO13" s="275" t="s">
        <v>271</v>
      </c>
      <c r="AP13" s="275" t="s">
        <v>271</v>
      </c>
      <c r="AQ13" s="275" t="s">
        <v>271</v>
      </c>
      <c r="AR13" s="275" t="s">
        <v>271</v>
      </c>
      <c r="AS13" s="275" t="s">
        <v>271</v>
      </c>
      <c r="AT13" s="275" t="s">
        <v>271</v>
      </c>
      <c r="AU13" s="275" t="s">
        <v>271</v>
      </c>
      <c r="AV13" s="275" t="s">
        <v>271</v>
      </c>
      <c r="AW13" s="275" t="s">
        <v>271</v>
      </c>
      <c r="AX13" s="195"/>
      <c r="AY13" s="169"/>
    </row>
    <row r="14" spans="4:51" ht="22.5">
      <c r="E14" s="260" t="s">
        <v>7</v>
      </c>
      <c r="F14" s="261" t="s">
        <v>537</v>
      </c>
      <c r="G14" s="262" t="s">
        <v>271</v>
      </c>
      <c r="H14" s="356" t="s">
        <v>1435</v>
      </c>
      <c r="I14" s="262" t="s">
        <v>271</v>
      </c>
      <c r="J14" s="275" t="s">
        <v>271</v>
      </c>
      <c r="K14" s="275" t="s">
        <v>271</v>
      </c>
      <c r="L14" s="275" t="s">
        <v>271</v>
      </c>
      <c r="M14" s="275" t="s">
        <v>271</v>
      </c>
      <c r="N14" s="275" t="s">
        <v>271</v>
      </c>
      <c r="O14" s="275" t="s">
        <v>271</v>
      </c>
      <c r="P14" s="275" t="s">
        <v>271</v>
      </c>
      <c r="Q14" s="275" t="s">
        <v>271</v>
      </c>
      <c r="R14" s="275" t="s">
        <v>271</v>
      </c>
      <c r="S14" s="275" t="s">
        <v>271</v>
      </c>
      <c r="T14" s="275" t="s">
        <v>271</v>
      </c>
      <c r="U14" s="275" t="s">
        <v>271</v>
      </c>
      <c r="V14" s="275" t="s">
        <v>271</v>
      </c>
      <c r="W14" s="275" t="s">
        <v>271</v>
      </c>
      <c r="X14" s="275" t="s">
        <v>271</v>
      </c>
      <c r="Y14" s="275" t="s">
        <v>271</v>
      </c>
      <c r="Z14" s="275" t="s">
        <v>271</v>
      </c>
      <c r="AA14" s="275" t="s">
        <v>271</v>
      </c>
      <c r="AB14" s="275" t="s">
        <v>271</v>
      </c>
      <c r="AC14" s="275" t="s">
        <v>271</v>
      </c>
      <c r="AD14" s="275" t="s">
        <v>271</v>
      </c>
      <c r="AE14" s="275" t="s">
        <v>271</v>
      </c>
      <c r="AF14" s="275" t="s">
        <v>271</v>
      </c>
      <c r="AG14" s="275" t="s">
        <v>271</v>
      </c>
      <c r="AH14" s="275" t="s">
        <v>271</v>
      </c>
      <c r="AI14" s="275" t="s">
        <v>271</v>
      </c>
      <c r="AJ14" s="275" t="s">
        <v>271</v>
      </c>
      <c r="AK14" s="275" t="s">
        <v>271</v>
      </c>
      <c r="AL14" s="275" t="s">
        <v>271</v>
      </c>
      <c r="AM14" s="275" t="s">
        <v>271</v>
      </c>
      <c r="AN14" s="275" t="s">
        <v>271</v>
      </c>
      <c r="AO14" s="275" t="s">
        <v>271</v>
      </c>
      <c r="AP14" s="275" t="s">
        <v>271</v>
      </c>
      <c r="AQ14" s="275" t="s">
        <v>271</v>
      </c>
      <c r="AR14" s="275" t="s">
        <v>271</v>
      </c>
      <c r="AS14" s="275" t="s">
        <v>271</v>
      </c>
      <c r="AT14" s="275" t="s">
        <v>271</v>
      </c>
      <c r="AU14" s="275" t="s">
        <v>271</v>
      </c>
      <c r="AV14" s="275" t="s">
        <v>271</v>
      </c>
      <c r="AW14" s="275" t="s">
        <v>271</v>
      </c>
      <c r="AX14" s="195"/>
      <c r="AY14" s="169"/>
    </row>
    <row r="15" spans="4:51" ht="33.75">
      <c r="E15" s="260" t="s">
        <v>28</v>
      </c>
      <c r="F15" s="261" t="s">
        <v>372</v>
      </c>
      <c r="G15" s="262" t="s">
        <v>271</v>
      </c>
      <c r="H15" s="356" t="s">
        <v>1436</v>
      </c>
      <c r="I15" s="262" t="s">
        <v>271</v>
      </c>
      <c r="J15" s="275" t="s">
        <v>271</v>
      </c>
      <c r="K15" s="275" t="s">
        <v>271</v>
      </c>
      <c r="L15" s="275" t="s">
        <v>271</v>
      </c>
      <c r="M15" s="275" t="s">
        <v>271</v>
      </c>
      <c r="N15" s="275" t="s">
        <v>271</v>
      </c>
      <c r="O15" s="275" t="s">
        <v>271</v>
      </c>
      <c r="P15" s="275" t="s">
        <v>271</v>
      </c>
      <c r="Q15" s="275" t="s">
        <v>271</v>
      </c>
      <c r="R15" s="275" t="s">
        <v>271</v>
      </c>
      <c r="S15" s="275" t="s">
        <v>271</v>
      </c>
      <c r="T15" s="275" t="s">
        <v>271</v>
      </c>
      <c r="U15" s="275" t="s">
        <v>271</v>
      </c>
      <c r="V15" s="275" t="s">
        <v>271</v>
      </c>
      <c r="W15" s="275" t="s">
        <v>271</v>
      </c>
      <c r="X15" s="275" t="s">
        <v>271</v>
      </c>
      <c r="Y15" s="275" t="s">
        <v>271</v>
      </c>
      <c r="Z15" s="275" t="s">
        <v>271</v>
      </c>
      <c r="AA15" s="275" t="s">
        <v>271</v>
      </c>
      <c r="AB15" s="275" t="s">
        <v>271</v>
      </c>
      <c r="AC15" s="275" t="s">
        <v>271</v>
      </c>
      <c r="AD15" s="275" t="s">
        <v>271</v>
      </c>
      <c r="AE15" s="275" t="s">
        <v>271</v>
      </c>
      <c r="AF15" s="275" t="s">
        <v>271</v>
      </c>
      <c r="AG15" s="275" t="s">
        <v>271</v>
      </c>
      <c r="AH15" s="275" t="s">
        <v>271</v>
      </c>
      <c r="AI15" s="275" t="s">
        <v>271</v>
      </c>
      <c r="AJ15" s="275" t="s">
        <v>271</v>
      </c>
      <c r="AK15" s="275" t="s">
        <v>271</v>
      </c>
      <c r="AL15" s="275" t="s">
        <v>271</v>
      </c>
      <c r="AM15" s="275" t="s">
        <v>271</v>
      </c>
      <c r="AN15" s="275" t="s">
        <v>271</v>
      </c>
      <c r="AO15" s="275" t="s">
        <v>271</v>
      </c>
      <c r="AP15" s="275" t="s">
        <v>271</v>
      </c>
      <c r="AQ15" s="275" t="s">
        <v>271</v>
      </c>
      <c r="AR15" s="275" t="s">
        <v>271</v>
      </c>
      <c r="AS15" s="275" t="s">
        <v>271</v>
      </c>
      <c r="AT15" s="275" t="s">
        <v>271</v>
      </c>
      <c r="AU15" s="275" t="s">
        <v>271</v>
      </c>
      <c r="AV15" s="275" t="s">
        <v>271</v>
      </c>
      <c r="AW15" s="275" t="s">
        <v>271</v>
      </c>
      <c r="AX15" s="195"/>
      <c r="AY15" s="169"/>
    </row>
    <row r="16" spans="4:51" ht="22.5">
      <c r="E16" s="260" t="s">
        <v>29</v>
      </c>
      <c r="F16" s="261" t="s">
        <v>538</v>
      </c>
      <c r="G16" s="262" t="s">
        <v>271</v>
      </c>
      <c r="H16" s="361" t="s">
        <v>1437</v>
      </c>
      <c r="I16" s="264"/>
      <c r="J16" s="361" t="s">
        <v>1440</v>
      </c>
      <c r="K16" s="362" t="s">
        <v>1440</v>
      </c>
      <c r="L16" s="362" t="s">
        <v>1440</v>
      </c>
      <c r="M16" s="362" t="s">
        <v>1506</v>
      </c>
      <c r="N16" s="362" t="s">
        <v>1437</v>
      </c>
      <c r="O16" s="362" t="s">
        <v>1437</v>
      </c>
      <c r="P16" s="362" t="s">
        <v>1509</v>
      </c>
      <c r="Q16" s="362" t="s">
        <v>1437</v>
      </c>
      <c r="R16" s="362" t="s">
        <v>1437</v>
      </c>
      <c r="S16" s="362" t="s">
        <v>1437</v>
      </c>
      <c r="T16" s="362" t="s">
        <v>1437</v>
      </c>
      <c r="U16" s="362" t="s">
        <v>1437</v>
      </c>
      <c r="V16" s="362" t="s">
        <v>1437</v>
      </c>
      <c r="W16" s="362" t="s">
        <v>1511</v>
      </c>
      <c r="X16" s="362" t="s">
        <v>1437</v>
      </c>
      <c r="Y16" s="362" t="s">
        <v>1512</v>
      </c>
      <c r="Z16" s="362" t="s">
        <v>1511</v>
      </c>
      <c r="AA16" s="362" t="s">
        <v>1511</v>
      </c>
      <c r="AB16" s="362" t="s">
        <v>1506</v>
      </c>
      <c r="AC16" s="362" t="s">
        <v>1512</v>
      </c>
      <c r="AD16" s="362" t="s">
        <v>1511</v>
      </c>
      <c r="AE16" s="362" t="s">
        <v>1511</v>
      </c>
      <c r="AF16" s="362" t="s">
        <v>1514</v>
      </c>
      <c r="AG16" s="362" t="s">
        <v>1511</v>
      </c>
      <c r="AH16" s="362" t="s">
        <v>1511</v>
      </c>
      <c r="AI16" s="362" t="s">
        <v>1511</v>
      </c>
      <c r="AJ16" s="362" t="s">
        <v>1437</v>
      </c>
      <c r="AK16" s="362" t="s">
        <v>1514</v>
      </c>
      <c r="AL16" s="362" t="s">
        <v>1506</v>
      </c>
      <c r="AM16" s="362" t="s">
        <v>1511</v>
      </c>
      <c r="AN16" s="362" t="s">
        <v>1440</v>
      </c>
      <c r="AO16" s="362" t="s">
        <v>1516</v>
      </c>
      <c r="AP16" s="362" t="s">
        <v>1437</v>
      </c>
      <c r="AQ16" s="362" t="s">
        <v>1437</v>
      </c>
      <c r="AR16" s="362" t="s">
        <v>1440</v>
      </c>
      <c r="AS16" s="362" t="s">
        <v>1511</v>
      </c>
      <c r="AT16" s="362" t="s">
        <v>1517</v>
      </c>
      <c r="AU16" s="362" t="s">
        <v>1517</v>
      </c>
      <c r="AV16" s="362" t="s">
        <v>1517</v>
      </c>
      <c r="AW16" s="362" t="s">
        <v>1517</v>
      </c>
      <c r="AX16" s="195"/>
      <c r="AY16" s="169"/>
    </row>
    <row r="17" spans="1:51" ht="22.5">
      <c r="E17" s="260" t="s">
        <v>154</v>
      </c>
      <c r="F17" s="261" t="s">
        <v>539</v>
      </c>
      <c r="G17" s="262" t="s">
        <v>271</v>
      </c>
      <c r="H17" s="361" t="s">
        <v>1438</v>
      </c>
      <c r="I17" s="264"/>
      <c r="J17" s="361" t="s">
        <v>1441</v>
      </c>
      <c r="K17" s="362" t="s">
        <v>1505</v>
      </c>
      <c r="L17" s="362" t="s">
        <v>1505</v>
      </c>
      <c r="M17" s="362" t="s">
        <v>1438</v>
      </c>
      <c r="N17" s="362" t="s">
        <v>1507</v>
      </c>
      <c r="O17" s="362" t="s">
        <v>1508</v>
      </c>
      <c r="P17" s="362" t="s">
        <v>1510</v>
      </c>
      <c r="Q17" s="362" t="s">
        <v>1508</v>
      </c>
      <c r="R17" s="362" t="s">
        <v>1508</v>
      </c>
      <c r="S17" s="362" t="s">
        <v>1508</v>
      </c>
      <c r="T17" s="362" t="s">
        <v>1508</v>
      </c>
      <c r="U17" s="362" t="s">
        <v>1508</v>
      </c>
      <c r="V17" s="362" t="s">
        <v>1508</v>
      </c>
      <c r="W17" s="362" t="s">
        <v>1505</v>
      </c>
      <c r="X17" s="362" t="s">
        <v>1508</v>
      </c>
      <c r="Y17" s="362" t="s">
        <v>1513</v>
      </c>
      <c r="Z17" s="362" t="s">
        <v>1441</v>
      </c>
      <c r="AA17" s="362" t="s">
        <v>1438</v>
      </c>
      <c r="AB17" s="362" t="s">
        <v>1438</v>
      </c>
      <c r="AC17" s="362" t="s">
        <v>1438</v>
      </c>
      <c r="AD17" s="362" t="s">
        <v>1508</v>
      </c>
      <c r="AE17" s="362" t="s">
        <v>1505</v>
      </c>
      <c r="AF17" s="362" t="s">
        <v>1510</v>
      </c>
      <c r="AG17" s="362" t="s">
        <v>1505</v>
      </c>
      <c r="AH17" s="362" t="s">
        <v>1441</v>
      </c>
      <c r="AI17" s="362" t="s">
        <v>1505</v>
      </c>
      <c r="AJ17" s="362" t="s">
        <v>1505</v>
      </c>
      <c r="AK17" s="362" t="s">
        <v>1510</v>
      </c>
      <c r="AL17" s="362" t="s">
        <v>1438</v>
      </c>
      <c r="AM17" s="362" t="s">
        <v>1505</v>
      </c>
      <c r="AN17" s="362" t="s">
        <v>1515</v>
      </c>
      <c r="AO17" s="362" t="s">
        <v>1438</v>
      </c>
      <c r="AP17" s="362" t="s">
        <v>1508</v>
      </c>
      <c r="AQ17" s="362" t="s">
        <v>1507</v>
      </c>
      <c r="AR17" s="362" t="s">
        <v>1505</v>
      </c>
      <c r="AS17" s="362" t="s">
        <v>1438</v>
      </c>
      <c r="AT17" s="362" t="s">
        <v>1438</v>
      </c>
      <c r="AU17" s="362" t="s">
        <v>1518</v>
      </c>
      <c r="AV17" s="362" t="s">
        <v>1438</v>
      </c>
      <c r="AW17" s="362" t="s">
        <v>1438</v>
      </c>
      <c r="AX17" s="195"/>
      <c r="AY17" s="169"/>
    </row>
    <row r="18" spans="1:51" ht="56.25">
      <c r="E18" s="260" t="s">
        <v>155</v>
      </c>
      <c r="F18" s="261" t="s">
        <v>540</v>
      </c>
      <c r="G18" s="262" t="s">
        <v>293</v>
      </c>
      <c r="H18" s="266">
        <f>SUM(I18:AX18)</f>
        <v>206008.32000000001</v>
      </c>
      <c r="I18" s="266">
        <f t="shared" ref="I18:N18" si="1">SUMIF(List06_flag_year,"y",I19:I29)</f>
        <v>0</v>
      </c>
      <c r="J18" s="266">
        <f t="shared" si="1"/>
        <v>0</v>
      </c>
      <c r="K18" s="266">
        <f t="shared" si="1"/>
        <v>0</v>
      </c>
      <c r="L18" s="266">
        <f t="shared" si="1"/>
        <v>0</v>
      </c>
      <c r="M18" s="266">
        <f t="shared" si="1"/>
        <v>0</v>
      </c>
      <c r="N18" s="266">
        <f t="shared" si="1"/>
        <v>0</v>
      </c>
      <c r="O18" s="266">
        <f t="shared" ref="O18:AW18" si="2">SUMIF(List06_flag_year,"y",O19:O29)</f>
        <v>20901.370000000003</v>
      </c>
      <c r="P18" s="266">
        <f t="shared" si="2"/>
        <v>2053</v>
      </c>
      <c r="Q18" s="266">
        <f t="shared" si="2"/>
        <v>0</v>
      </c>
      <c r="R18" s="266">
        <f t="shared" si="2"/>
        <v>34697</v>
      </c>
      <c r="S18" s="266">
        <f t="shared" si="2"/>
        <v>36592</v>
      </c>
      <c r="T18" s="266">
        <f t="shared" si="2"/>
        <v>3733.95</v>
      </c>
      <c r="U18" s="266">
        <f t="shared" si="2"/>
        <v>7913</v>
      </c>
      <c r="V18" s="266">
        <f t="shared" si="2"/>
        <v>57000</v>
      </c>
      <c r="W18" s="266">
        <f t="shared" si="2"/>
        <v>0</v>
      </c>
      <c r="X18" s="266">
        <f t="shared" si="2"/>
        <v>4537</v>
      </c>
      <c r="Y18" s="266">
        <f t="shared" si="2"/>
        <v>0</v>
      </c>
      <c r="Z18" s="266">
        <f t="shared" si="2"/>
        <v>0</v>
      </c>
      <c r="AA18" s="266">
        <f t="shared" si="2"/>
        <v>0</v>
      </c>
      <c r="AB18" s="266">
        <f t="shared" si="2"/>
        <v>0</v>
      </c>
      <c r="AC18" s="266">
        <f t="shared" si="2"/>
        <v>0</v>
      </c>
      <c r="AD18" s="266">
        <f t="shared" si="2"/>
        <v>0</v>
      </c>
      <c r="AE18" s="266">
        <f t="shared" si="2"/>
        <v>0</v>
      </c>
      <c r="AF18" s="266">
        <f t="shared" si="2"/>
        <v>0</v>
      </c>
      <c r="AG18" s="266">
        <f t="shared" si="2"/>
        <v>0</v>
      </c>
      <c r="AH18" s="266">
        <f t="shared" si="2"/>
        <v>0</v>
      </c>
      <c r="AI18" s="266">
        <f t="shared" si="2"/>
        <v>0</v>
      </c>
      <c r="AJ18" s="266">
        <f t="shared" si="2"/>
        <v>12939.009999999998</v>
      </c>
      <c r="AK18" s="266">
        <f t="shared" si="2"/>
        <v>0</v>
      </c>
      <c r="AL18" s="266">
        <f t="shared" si="2"/>
        <v>0</v>
      </c>
      <c r="AM18" s="266">
        <f t="shared" si="2"/>
        <v>0</v>
      </c>
      <c r="AN18" s="266">
        <f t="shared" si="2"/>
        <v>0</v>
      </c>
      <c r="AO18" s="266">
        <f t="shared" si="2"/>
        <v>0</v>
      </c>
      <c r="AP18" s="266">
        <f t="shared" si="2"/>
        <v>22441.989999999998</v>
      </c>
      <c r="AQ18" s="266">
        <f t="shared" si="2"/>
        <v>3200</v>
      </c>
      <c r="AR18" s="266">
        <f t="shared" si="2"/>
        <v>0</v>
      </c>
      <c r="AS18" s="266">
        <f t="shared" si="2"/>
        <v>0</v>
      </c>
      <c r="AT18" s="266">
        <f t="shared" si="2"/>
        <v>0</v>
      </c>
      <c r="AU18" s="266">
        <f t="shared" si="2"/>
        <v>0</v>
      </c>
      <c r="AV18" s="266">
        <f t="shared" si="2"/>
        <v>0</v>
      </c>
      <c r="AW18" s="266">
        <f t="shared" si="2"/>
        <v>0</v>
      </c>
      <c r="AX18" s="195"/>
      <c r="AY18" s="169"/>
    </row>
    <row r="19" spans="1:51" ht="15" customHeight="1">
      <c r="A19" s="413" t="s">
        <v>417</v>
      </c>
      <c r="E19" s="260" t="str">
        <f>A19</f>
        <v>8.0</v>
      </c>
      <c r="F19" s="267"/>
      <c r="G19" s="262" t="s">
        <v>293</v>
      </c>
      <c r="H19" s="266">
        <f t="shared" ref="H19:N19" si="3">SUM(H20:H21)</f>
        <v>0</v>
      </c>
      <c r="I19" s="266">
        <f t="shared" si="3"/>
        <v>0</v>
      </c>
      <c r="J19" s="266">
        <f t="shared" si="3"/>
        <v>0</v>
      </c>
      <c r="K19" s="266">
        <f t="shared" si="3"/>
        <v>0</v>
      </c>
      <c r="L19" s="266">
        <f t="shared" si="3"/>
        <v>0</v>
      </c>
      <c r="M19" s="266">
        <f t="shared" si="3"/>
        <v>0</v>
      </c>
      <c r="N19" s="266">
        <f t="shared" si="3"/>
        <v>0</v>
      </c>
      <c r="O19" s="266">
        <f t="shared" ref="O19:AW19" si="4">SUM(O20:O21)</f>
        <v>0</v>
      </c>
      <c r="P19" s="266">
        <f t="shared" si="4"/>
        <v>0</v>
      </c>
      <c r="Q19" s="266">
        <f t="shared" si="4"/>
        <v>0</v>
      </c>
      <c r="R19" s="266">
        <f t="shared" si="4"/>
        <v>0</v>
      </c>
      <c r="S19" s="266">
        <f t="shared" si="4"/>
        <v>0</v>
      </c>
      <c r="T19" s="266">
        <f t="shared" si="4"/>
        <v>0</v>
      </c>
      <c r="U19" s="266">
        <f t="shared" si="4"/>
        <v>0</v>
      </c>
      <c r="V19" s="266">
        <f t="shared" si="4"/>
        <v>0</v>
      </c>
      <c r="W19" s="266">
        <f t="shared" si="4"/>
        <v>0</v>
      </c>
      <c r="X19" s="266">
        <f t="shared" si="4"/>
        <v>0</v>
      </c>
      <c r="Y19" s="266">
        <f t="shared" si="4"/>
        <v>0</v>
      </c>
      <c r="Z19" s="266">
        <f t="shared" si="4"/>
        <v>0</v>
      </c>
      <c r="AA19" s="266">
        <f t="shared" si="4"/>
        <v>0</v>
      </c>
      <c r="AB19" s="266">
        <f t="shared" si="4"/>
        <v>0</v>
      </c>
      <c r="AC19" s="266">
        <f t="shared" si="4"/>
        <v>0</v>
      </c>
      <c r="AD19" s="266">
        <f t="shared" si="4"/>
        <v>0</v>
      </c>
      <c r="AE19" s="266">
        <f t="shared" si="4"/>
        <v>0</v>
      </c>
      <c r="AF19" s="266">
        <f t="shared" si="4"/>
        <v>0</v>
      </c>
      <c r="AG19" s="266">
        <f t="shared" si="4"/>
        <v>0</v>
      </c>
      <c r="AH19" s="266">
        <f t="shared" si="4"/>
        <v>0</v>
      </c>
      <c r="AI19" s="266">
        <f t="shared" si="4"/>
        <v>0</v>
      </c>
      <c r="AJ19" s="266">
        <f t="shared" si="4"/>
        <v>0</v>
      </c>
      <c r="AK19" s="266">
        <f t="shared" si="4"/>
        <v>0</v>
      </c>
      <c r="AL19" s="266">
        <f t="shared" si="4"/>
        <v>0</v>
      </c>
      <c r="AM19" s="266">
        <f t="shared" si="4"/>
        <v>0</v>
      </c>
      <c r="AN19" s="266">
        <f t="shared" si="4"/>
        <v>0</v>
      </c>
      <c r="AO19" s="266">
        <f t="shared" si="4"/>
        <v>0</v>
      </c>
      <c r="AP19" s="266">
        <f t="shared" si="4"/>
        <v>0</v>
      </c>
      <c r="AQ19" s="266">
        <f t="shared" si="4"/>
        <v>0</v>
      </c>
      <c r="AR19" s="266">
        <f t="shared" si="4"/>
        <v>0</v>
      </c>
      <c r="AS19" s="266">
        <f t="shared" si="4"/>
        <v>0</v>
      </c>
      <c r="AT19" s="266">
        <f t="shared" si="4"/>
        <v>0</v>
      </c>
      <c r="AU19" s="266">
        <f t="shared" si="4"/>
        <v>0</v>
      </c>
      <c r="AV19" s="266">
        <f t="shared" si="4"/>
        <v>0</v>
      </c>
      <c r="AW19" s="266">
        <f t="shared" si="4"/>
        <v>0</v>
      </c>
      <c r="AX19" s="195" t="s">
        <v>221</v>
      </c>
      <c r="AY19" s="169"/>
    </row>
    <row r="20" spans="1:51" ht="15" customHeight="1">
      <c r="A20" s="413"/>
      <c r="B20" s="132">
        <v>1</v>
      </c>
      <c r="E20" s="268" t="str">
        <f>A19&amp;"."&amp;B20</f>
        <v>8.0.1</v>
      </c>
      <c r="F20" s="269"/>
      <c r="G20" s="270" t="s">
        <v>293</v>
      </c>
      <c r="H20" s="360">
        <f>SUM(I20:AX20)</f>
        <v>0</v>
      </c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  <c r="AI20" s="271"/>
      <c r="AJ20" s="271"/>
      <c r="AK20" s="271"/>
      <c r="AL20" s="271"/>
      <c r="AM20" s="271"/>
      <c r="AN20" s="271"/>
      <c r="AO20" s="271"/>
      <c r="AP20" s="271"/>
      <c r="AQ20" s="271"/>
      <c r="AR20" s="271"/>
      <c r="AS20" s="271"/>
      <c r="AT20" s="271"/>
      <c r="AU20" s="271"/>
      <c r="AV20" s="271"/>
      <c r="AW20" s="271"/>
      <c r="AX20" s="195"/>
      <c r="AY20" s="169"/>
    </row>
    <row r="21" spans="1:51" ht="15" customHeight="1">
      <c r="A21" s="413"/>
      <c r="E21" s="163"/>
      <c r="F21" s="200" t="s">
        <v>311</v>
      </c>
      <c r="G21" s="164"/>
      <c r="H21" s="161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95"/>
      <c r="AY21" s="169"/>
    </row>
    <row r="22" spans="1:51" ht="15" customHeight="1">
      <c r="A22" s="413" t="s">
        <v>593</v>
      </c>
      <c r="C22" s="71"/>
      <c r="E22" s="260" t="str">
        <f>A22</f>
        <v>8.1</v>
      </c>
      <c r="F22" s="267">
        <v>2017</v>
      </c>
      <c r="G22" s="275" t="s">
        <v>293</v>
      </c>
      <c r="H22" s="266">
        <f t="shared" ref="H22:N22" si="5">SUM(H23:H28)</f>
        <v>206008.31999999998</v>
      </c>
      <c r="I22" s="266">
        <f t="shared" si="5"/>
        <v>0</v>
      </c>
      <c r="J22" s="266">
        <f t="shared" si="5"/>
        <v>0</v>
      </c>
      <c r="K22" s="266">
        <f t="shared" si="5"/>
        <v>0</v>
      </c>
      <c r="L22" s="266">
        <f t="shared" si="5"/>
        <v>0</v>
      </c>
      <c r="M22" s="266">
        <f t="shared" si="5"/>
        <v>0</v>
      </c>
      <c r="N22" s="266">
        <f t="shared" si="5"/>
        <v>0</v>
      </c>
      <c r="O22" s="266">
        <f t="shared" ref="O22:AW22" si="6">SUM(O23:O28)</f>
        <v>20901.370000000003</v>
      </c>
      <c r="P22" s="266">
        <f t="shared" si="6"/>
        <v>2053</v>
      </c>
      <c r="Q22" s="266">
        <f t="shared" si="6"/>
        <v>0</v>
      </c>
      <c r="R22" s="266">
        <f t="shared" si="6"/>
        <v>34697</v>
      </c>
      <c r="S22" s="266">
        <f t="shared" si="6"/>
        <v>36592</v>
      </c>
      <c r="T22" s="266">
        <f t="shared" si="6"/>
        <v>3733.95</v>
      </c>
      <c r="U22" s="266">
        <f t="shared" si="6"/>
        <v>7913</v>
      </c>
      <c r="V22" s="266">
        <f t="shared" si="6"/>
        <v>57000</v>
      </c>
      <c r="W22" s="266">
        <f t="shared" si="6"/>
        <v>0</v>
      </c>
      <c r="X22" s="266">
        <f t="shared" si="6"/>
        <v>4537</v>
      </c>
      <c r="Y22" s="266">
        <f t="shared" si="6"/>
        <v>0</v>
      </c>
      <c r="Z22" s="266">
        <f t="shared" si="6"/>
        <v>0</v>
      </c>
      <c r="AA22" s="266">
        <f t="shared" si="6"/>
        <v>0</v>
      </c>
      <c r="AB22" s="266">
        <f t="shared" si="6"/>
        <v>0</v>
      </c>
      <c r="AC22" s="266">
        <f t="shared" si="6"/>
        <v>0</v>
      </c>
      <c r="AD22" s="266">
        <f t="shared" si="6"/>
        <v>0</v>
      </c>
      <c r="AE22" s="266">
        <f t="shared" si="6"/>
        <v>0</v>
      </c>
      <c r="AF22" s="266">
        <f t="shared" si="6"/>
        <v>0</v>
      </c>
      <c r="AG22" s="266">
        <f t="shared" si="6"/>
        <v>0</v>
      </c>
      <c r="AH22" s="266">
        <f t="shared" si="6"/>
        <v>0</v>
      </c>
      <c r="AI22" s="266">
        <f t="shared" si="6"/>
        <v>0</v>
      </c>
      <c r="AJ22" s="266">
        <f t="shared" si="6"/>
        <v>12939.009999999998</v>
      </c>
      <c r="AK22" s="266">
        <f t="shared" si="6"/>
        <v>0</v>
      </c>
      <c r="AL22" s="266">
        <f t="shared" si="6"/>
        <v>0</v>
      </c>
      <c r="AM22" s="266">
        <f t="shared" si="6"/>
        <v>0</v>
      </c>
      <c r="AN22" s="266">
        <f t="shared" si="6"/>
        <v>0</v>
      </c>
      <c r="AO22" s="266">
        <f t="shared" si="6"/>
        <v>0</v>
      </c>
      <c r="AP22" s="266">
        <f t="shared" si="6"/>
        <v>22441.989999999998</v>
      </c>
      <c r="AQ22" s="266">
        <f t="shared" si="6"/>
        <v>3200</v>
      </c>
      <c r="AR22" s="266">
        <f t="shared" si="6"/>
        <v>0</v>
      </c>
      <c r="AS22" s="266">
        <f t="shared" si="6"/>
        <v>0</v>
      </c>
      <c r="AT22" s="266">
        <f t="shared" si="6"/>
        <v>0</v>
      </c>
      <c r="AU22" s="266">
        <f t="shared" si="6"/>
        <v>0</v>
      </c>
      <c r="AV22" s="266">
        <f t="shared" si="6"/>
        <v>0</v>
      </c>
      <c r="AW22" s="266">
        <f t="shared" si="6"/>
        <v>0</v>
      </c>
      <c r="AX22" s="195" t="s">
        <v>221</v>
      </c>
      <c r="AY22" s="169"/>
    </row>
    <row r="23" spans="1:51">
      <c r="A23" s="413"/>
      <c r="B23" s="132">
        <v>1</v>
      </c>
      <c r="E23" s="268" t="str">
        <f>A22&amp;"."&amp;B23</f>
        <v>8.1.1</v>
      </c>
      <c r="F23" s="269" t="s">
        <v>428</v>
      </c>
      <c r="G23" s="270" t="s">
        <v>293</v>
      </c>
      <c r="H23" s="360">
        <f>SUM(I23:AX23)</f>
        <v>167427.32</v>
      </c>
      <c r="I23" s="271"/>
      <c r="J23" s="271">
        <v>0</v>
      </c>
      <c r="K23" s="271">
        <v>0</v>
      </c>
      <c r="L23" s="271">
        <v>0</v>
      </c>
      <c r="M23" s="271">
        <v>0</v>
      </c>
      <c r="N23" s="271">
        <v>0</v>
      </c>
      <c r="O23" s="271">
        <v>20901.370000000003</v>
      </c>
      <c r="P23" s="271">
        <v>2053</v>
      </c>
      <c r="Q23" s="271">
        <v>0</v>
      </c>
      <c r="R23" s="271">
        <v>34697</v>
      </c>
      <c r="S23" s="271">
        <v>36592</v>
      </c>
      <c r="T23" s="271">
        <v>3733.95</v>
      </c>
      <c r="U23" s="271">
        <v>7913</v>
      </c>
      <c r="V23" s="271">
        <v>57000</v>
      </c>
      <c r="W23" s="271">
        <v>0</v>
      </c>
      <c r="X23" s="271">
        <v>4537</v>
      </c>
      <c r="Y23" s="271">
        <v>0</v>
      </c>
      <c r="Z23" s="271">
        <v>0</v>
      </c>
      <c r="AA23" s="271">
        <v>0</v>
      </c>
      <c r="AB23" s="271">
        <v>0</v>
      </c>
      <c r="AC23" s="271">
        <v>0</v>
      </c>
      <c r="AD23" s="271">
        <v>0</v>
      </c>
      <c r="AE23" s="271">
        <v>0</v>
      </c>
      <c r="AF23" s="271">
        <v>0</v>
      </c>
      <c r="AG23" s="271">
        <v>0</v>
      </c>
      <c r="AH23" s="271">
        <v>0</v>
      </c>
      <c r="AI23" s="271">
        <v>0</v>
      </c>
      <c r="AJ23" s="271">
        <v>0</v>
      </c>
      <c r="AK23" s="271">
        <v>0</v>
      </c>
      <c r="AL23" s="271">
        <v>0</v>
      </c>
      <c r="AM23" s="271">
        <v>0</v>
      </c>
      <c r="AN23" s="271">
        <v>0</v>
      </c>
      <c r="AO23" s="271">
        <v>0</v>
      </c>
      <c r="AP23" s="271">
        <v>0</v>
      </c>
      <c r="AQ23" s="271">
        <v>0</v>
      </c>
      <c r="AR23" s="271">
        <v>0</v>
      </c>
      <c r="AS23" s="271">
        <v>0</v>
      </c>
      <c r="AT23" s="271">
        <v>0</v>
      </c>
      <c r="AU23" s="271">
        <v>0</v>
      </c>
      <c r="AV23" s="271">
        <v>0</v>
      </c>
      <c r="AW23" s="271">
        <v>0</v>
      </c>
      <c r="AX23" s="195"/>
      <c r="AY23" s="169"/>
    </row>
    <row r="24" spans="1:51" ht="14.25">
      <c r="A24" s="413"/>
      <c r="B24" s="132">
        <v>2</v>
      </c>
      <c r="D24" s="71" t="s">
        <v>1361</v>
      </c>
      <c r="E24" s="268" t="str">
        <f>$A$22&amp;"."&amp;$B$24</f>
        <v>8.1.2</v>
      </c>
      <c r="F24" s="269" t="s">
        <v>427</v>
      </c>
      <c r="G24" s="270" t="s">
        <v>293</v>
      </c>
      <c r="H24" s="360">
        <f>SUM(I24:AX24)</f>
        <v>15927.539918278764</v>
      </c>
      <c r="I24" s="271"/>
      <c r="J24" s="271">
        <v>0</v>
      </c>
      <c r="K24" s="271">
        <v>0</v>
      </c>
      <c r="L24" s="271">
        <v>0</v>
      </c>
      <c r="M24" s="271">
        <v>0</v>
      </c>
      <c r="N24" s="271">
        <v>0</v>
      </c>
      <c r="O24" s="271">
        <v>0</v>
      </c>
      <c r="P24" s="271">
        <v>0</v>
      </c>
      <c r="Q24" s="271">
        <v>0</v>
      </c>
      <c r="R24" s="271">
        <v>0</v>
      </c>
      <c r="S24" s="271">
        <v>0</v>
      </c>
      <c r="T24" s="271">
        <v>0</v>
      </c>
      <c r="U24" s="271">
        <v>0</v>
      </c>
      <c r="V24" s="271">
        <v>0</v>
      </c>
      <c r="W24" s="271">
        <v>0</v>
      </c>
      <c r="X24" s="271">
        <v>0</v>
      </c>
      <c r="Y24" s="271">
        <v>0</v>
      </c>
      <c r="Z24" s="271">
        <v>0</v>
      </c>
      <c r="AA24" s="271">
        <v>0</v>
      </c>
      <c r="AB24" s="271">
        <v>0</v>
      </c>
      <c r="AC24" s="271">
        <v>0</v>
      </c>
      <c r="AD24" s="271">
        <v>0</v>
      </c>
      <c r="AE24" s="271">
        <v>0</v>
      </c>
      <c r="AF24" s="271">
        <v>0</v>
      </c>
      <c r="AG24" s="271">
        <v>0</v>
      </c>
      <c r="AH24" s="271">
        <v>0</v>
      </c>
      <c r="AI24" s="271">
        <v>0</v>
      </c>
      <c r="AJ24" s="271">
        <v>5824.781613804249</v>
      </c>
      <c r="AK24" s="271">
        <v>0</v>
      </c>
      <c r="AL24" s="271">
        <v>0</v>
      </c>
      <c r="AM24" s="271">
        <v>0</v>
      </c>
      <c r="AN24" s="271">
        <v>0</v>
      </c>
      <c r="AO24" s="271">
        <v>0</v>
      </c>
      <c r="AP24" s="271">
        <v>10102.758304474515</v>
      </c>
      <c r="AQ24" s="271">
        <v>0</v>
      </c>
      <c r="AR24" s="271">
        <v>0</v>
      </c>
      <c r="AS24" s="271">
        <v>0</v>
      </c>
      <c r="AT24" s="271">
        <v>0</v>
      </c>
      <c r="AU24" s="271">
        <v>0</v>
      </c>
      <c r="AV24" s="271">
        <v>0</v>
      </c>
      <c r="AW24" s="271">
        <v>0</v>
      </c>
      <c r="AX24" s="195"/>
      <c r="AY24" s="169"/>
    </row>
    <row r="25" spans="1:51" ht="14.25">
      <c r="A25" s="413"/>
      <c r="B25" s="132">
        <v>3</v>
      </c>
      <c r="D25" s="71" t="s">
        <v>1361</v>
      </c>
      <c r="E25" s="268" t="str">
        <f>$A$22&amp;"."&amp;$B$25</f>
        <v>8.1.3</v>
      </c>
      <c r="F25" s="269" t="s">
        <v>429</v>
      </c>
      <c r="G25" s="270" t="s">
        <v>293</v>
      </c>
      <c r="H25" s="360">
        <f>SUM(I25:AX25)</f>
        <v>3200</v>
      </c>
      <c r="I25" s="271"/>
      <c r="J25" s="271">
        <v>0</v>
      </c>
      <c r="K25" s="271">
        <v>0</v>
      </c>
      <c r="L25" s="271">
        <v>0</v>
      </c>
      <c r="M25" s="271">
        <v>0</v>
      </c>
      <c r="N25" s="271">
        <v>0</v>
      </c>
      <c r="O25" s="271">
        <v>0</v>
      </c>
      <c r="P25" s="271">
        <v>0</v>
      </c>
      <c r="Q25" s="271">
        <v>0</v>
      </c>
      <c r="R25" s="271">
        <v>0</v>
      </c>
      <c r="S25" s="271">
        <v>0</v>
      </c>
      <c r="T25" s="271">
        <v>0</v>
      </c>
      <c r="U25" s="271">
        <v>0</v>
      </c>
      <c r="V25" s="271">
        <v>0</v>
      </c>
      <c r="W25" s="271">
        <v>0</v>
      </c>
      <c r="X25" s="271">
        <v>0</v>
      </c>
      <c r="Y25" s="271">
        <v>0</v>
      </c>
      <c r="Z25" s="271">
        <v>0</v>
      </c>
      <c r="AA25" s="271">
        <v>0</v>
      </c>
      <c r="AB25" s="271">
        <v>0</v>
      </c>
      <c r="AC25" s="271">
        <v>0</v>
      </c>
      <c r="AD25" s="271">
        <v>0</v>
      </c>
      <c r="AE25" s="271">
        <v>0</v>
      </c>
      <c r="AF25" s="271">
        <v>0</v>
      </c>
      <c r="AG25" s="271">
        <v>0</v>
      </c>
      <c r="AH25" s="271">
        <v>0</v>
      </c>
      <c r="AI25" s="271">
        <v>0</v>
      </c>
      <c r="AJ25" s="271">
        <v>0</v>
      </c>
      <c r="AK25" s="271">
        <v>0</v>
      </c>
      <c r="AL25" s="271">
        <v>0</v>
      </c>
      <c r="AM25" s="271">
        <v>0</v>
      </c>
      <c r="AN25" s="271">
        <v>0</v>
      </c>
      <c r="AO25" s="271">
        <v>0</v>
      </c>
      <c r="AP25" s="271">
        <v>0</v>
      </c>
      <c r="AQ25" s="271">
        <v>3200</v>
      </c>
      <c r="AR25" s="271">
        <v>0</v>
      </c>
      <c r="AS25" s="271">
        <v>0</v>
      </c>
      <c r="AT25" s="271">
        <v>0</v>
      </c>
      <c r="AU25" s="271">
        <v>0</v>
      </c>
      <c r="AV25" s="271">
        <v>0</v>
      </c>
      <c r="AW25" s="271">
        <v>0</v>
      </c>
      <c r="AX25" s="195"/>
      <c r="AY25" s="169"/>
    </row>
    <row r="26" spans="1:51" ht="14.25">
      <c r="A26" s="413"/>
      <c r="B26" s="132">
        <v>4</v>
      </c>
      <c r="D26" s="71" t="s">
        <v>1361</v>
      </c>
      <c r="E26" s="268" t="str">
        <f>$A$22&amp;"."&amp;$B$26</f>
        <v>8.1.4</v>
      </c>
      <c r="F26" s="269" t="s">
        <v>425</v>
      </c>
      <c r="G26" s="270" t="s">
        <v>293</v>
      </c>
      <c r="H26" s="360">
        <f>SUM(I26:AX26)</f>
        <v>19453.46008172123</v>
      </c>
      <c r="I26" s="271"/>
      <c r="J26" s="271">
        <v>0</v>
      </c>
      <c r="K26" s="271">
        <v>0</v>
      </c>
      <c r="L26" s="271">
        <v>0</v>
      </c>
      <c r="M26" s="271">
        <v>0</v>
      </c>
      <c r="N26" s="271">
        <v>0</v>
      </c>
      <c r="O26" s="271">
        <v>0</v>
      </c>
      <c r="P26" s="271">
        <v>0</v>
      </c>
      <c r="Q26" s="271">
        <v>0</v>
      </c>
      <c r="R26" s="271">
        <v>0</v>
      </c>
      <c r="S26" s="271">
        <v>0</v>
      </c>
      <c r="T26" s="271">
        <v>0</v>
      </c>
      <c r="U26" s="271">
        <v>0</v>
      </c>
      <c r="V26" s="271">
        <v>0</v>
      </c>
      <c r="W26" s="271">
        <v>0</v>
      </c>
      <c r="X26" s="271">
        <v>0</v>
      </c>
      <c r="Y26" s="271">
        <v>0</v>
      </c>
      <c r="Z26" s="271">
        <v>0</v>
      </c>
      <c r="AA26" s="271">
        <v>0</v>
      </c>
      <c r="AB26" s="271">
        <v>0</v>
      </c>
      <c r="AC26" s="271">
        <v>0</v>
      </c>
      <c r="AD26" s="271">
        <v>0</v>
      </c>
      <c r="AE26" s="271">
        <v>0</v>
      </c>
      <c r="AF26" s="271">
        <v>0</v>
      </c>
      <c r="AG26" s="271">
        <v>0</v>
      </c>
      <c r="AH26" s="271">
        <v>0</v>
      </c>
      <c r="AI26" s="271">
        <v>0</v>
      </c>
      <c r="AJ26" s="271">
        <v>7114.2283861957503</v>
      </c>
      <c r="AK26" s="271">
        <v>0</v>
      </c>
      <c r="AL26" s="271">
        <v>0</v>
      </c>
      <c r="AM26" s="271">
        <v>0</v>
      </c>
      <c r="AN26" s="271">
        <v>0</v>
      </c>
      <c r="AO26" s="271">
        <v>0</v>
      </c>
      <c r="AP26" s="271">
        <v>12339.231695525481</v>
      </c>
      <c r="AQ26" s="271">
        <v>0</v>
      </c>
      <c r="AR26" s="271">
        <v>0</v>
      </c>
      <c r="AS26" s="271">
        <v>0</v>
      </c>
      <c r="AT26" s="271">
        <v>0</v>
      </c>
      <c r="AU26" s="271">
        <v>0</v>
      </c>
      <c r="AV26" s="271">
        <v>0</v>
      </c>
      <c r="AW26" s="271">
        <v>0</v>
      </c>
      <c r="AX26" s="195"/>
      <c r="AY26" s="169"/>
    </row>
    <row r="27" spans="1:51" ht="14.25">
      <c r="A27" s="413"/>
      <c r="B27" s="132">
        <v>5</v>
      </c>
      <c r="D27" s="71" t="s">
        <v>1361</v>
      </c>
      <c r="E27" s="268" t="str">
        <f>$A$22&amp;"."&amp;$B$27</f>
        <v>8.1.5</v>
      </c>
      <c r="F27" s="269" t="s">
        <v>418</v>
      </c>
      <c r="G27" s="270" t="s">
        <v>293</v>
      </c>
      <c r="H27" s="360">
        <f>SUM(I27:AX27)</f>
        <v>0</v>
      </c>
      <c r="I27" s="271"/>
      <c r="J27" s="271">
        <v>0</v>
      </c>
      <c r="K27" s="271">
        <v>0</v>
      </c>
      <c r="L27" s="271">
        <v>0</v>
      </c>
      <c r="M27" s="271">
        <v>0</v>
      </c>
      <c r="N27" s="271">
        <v>0</v>
      </c>
      <c r="O27" s="271">
        <v>0</v>
      </c>
      <c r="P27" s="271">
        <v>0</v>
      </c>
      <c r="Q27" s="271">
        <v>0</v>
      </c>
      <c r="R27" s="271">
        <v>0</v>
      </c>
      <c r="S27" s="271">
        <v>0</v>
      </c>
      <c r="T27" s="271">
        <v>0</v>
      </c>
      <c r="U27" s="271">
        <v>0</v>
      </c>
      <c r="V27" s="271">
        <v>0</v>
      </c>
      <c r="W27" s="271">
        <v>0</v>
      </c>
      <c r="X27" s="271">
        <v>0</v>
      </c>
      <c r="Y27" s="271">
        <v>0</v>
      </c>
      <c r="Z27" s="271">
        <v>0</v>
      </c>
      <c r="AA27" s="271">
        <v>0</v>
      </c>
      <c r="AB27" s="271">
        <v>0</v>
      </c>
      <c r="AC27" s="271">
        <v>0</v>
      </c>
      <c r="AD27" s="271">
        <v>0</v>
      </c>
      <c r="AE27" s="271">
        <v>0</v>
      </c>
      <c r="AF27" s="271">
        <v>0</v>
      </c>
      <c r="AG27" s="271">
        <v>0</v>
      </c>
      <c r="AH27" s="271">
        <v>0</v>
      </c>
      <c r="AI27" s="271">
        <v>0</v>
      </c>
      <c r="AJ27" s="271">
        <v>0</v>
      </c>
      <c r="AK27" s="271">
        <v>0</v>
      </c>
      <c r="AL27" s="271">
        <v>0</v>
      </c>
      <c r="AM27" s="271">
        <v>0</v>
      </c>
      <c r="AN27" s="271">
        <v>0</v>
      </c>
      <c r="AO27" s="271">
        <v>0</v>
      </c>
      <c r="AP27" s="271">
        <v>0</v>
      </c>
      <c r="AQ27" s="271">
        <v>0</v>
      </c>
      <c r="AR27" s="271">
        <v>0</v>
      </c>
      <c r="AS27" s="271">
        <v>0</v>
      </c>
      <c r="AT27" s="271">
        <v>0</v>
      </c>
      <c r="AU27" s="271">
        <v>0</v>
      </c>
      <c r="AV27" s="271">
        <v>0</v>
      </c>
      <c r="AW27" s="271">
        <v>0</v>
      </c>
      <c r="AX27" s="195"/>
      <c r="AY27" s="169"/>
    </row>
    <row r="28" spans="1:51" ht="15" customHeight="1">
      <c r="A28" s="413"/>
      <c r="E28" s="163"/>
      <c r="F28" s="200" t="s">
        <v>311</v>
      </c>
      <c r="G28" s="164"/>
      <c r="H28" s="161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95"/>
      <c r="AY28" s="169"/>
    </row>
    <row r="29" spans="1:51" ht="15" customHeight="1">
      <c r="E29" s="163"/>
      <c r="F29" s="164" t="s">
        <v>373</v>
      </c>
      <c r="G29" s="161"/>
      <c r="H29" s="161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4"/>
      <c r="AU29" s="164"/>
      <c r="AV29" s="164"/>
      <c r="AW29" s="164"/>
      <c r="AX29" s="197"/>
      <c r="AY29" s="169"/>
    </row>
    <row r="30" spans="1:51" ht="22.5">
      <c r="E30" s="260" t="s">
        <v>184</v>
      </c>
      <c r="F30" s="261" t="s">
        <v>374</v>
      </c>
      <c r="G30" s="262"/>
      <c r="H30" s="262" t="s">
        <v>271</v>
      </c>
      <c r="I30" s="262" t="s">
        <v>271</v>
      </c>
      <c r="J30" s="275" t="s">
        <v>271</v>
      </c>
      <c r="K30" s="275" t="s">
        <v>271</v>
      </c>
      <c r="L30" s="275" t="s">
        <v>271</v>
      </c>
      <c r="M30" s="275" t="s">
        <v>271</v>
      </c>
      <c r="N30" s="275" t="s">
        <v>271</v>
      </c>
      <c r="O30" s="275" t="s">
        <v>271</v>
      </c>
      <c r="P30" s="275" t="s">
        <v>271</v>
      </c>
      <c r="Q30" s="275" t="s">
        <v>271</v>
      </c>
      <c r="R30" s="275" t="s">
        <v>271</v>
      </c>
      <c r="S30" s="275" t="s">
        <v>271</v>
      </c>
      <c r="T30" s="275" t="s">
        <v>271</v>
      </c>
      <c r="U30" s="275" t="s">
        <v>271</v>
      </c>
      <c r="V30" s="275" t="s">
        <v>271</v>
      </c>
      <c r="W30" s="275" t="s">
        <v>271</v>
      </c>
      <c r="X30" s="275" t="s">
        <v>271</v>
      </c>
      <c r="Y30" s="275" t="s">
        <v>271</v>
      </c>
      <c r="Z30" s="275" t="s">
        <v>271</v>
      </c>
      <c r="AA30" s="275" t="s">
        <v>271</v>
      </c>
      <c r="AB30" s="275" t="s">
        <v>271</v>
      </c>
      <c r="AC30" s="275" t="s">
        <v>271</v>
      </c>
      <c r="AD30" s="275" t="s">
        <v>271</v>
      </c>
      <c r="AE30" s="275" t="s">
        <v>271</v>
      </c>
      <c r="AF30" s="275" t="s">
        <v>271</v>
      </c>
      <c r="AG30" s="275" t="s">
        <v>271</v>
      </c>
      <c r="AH30" s="275" t="s">
        <v>271</v>
      </c>
      <c r="AI30" s="275" t="s">
        <v>271</v>
      </c>
      <c r="AJ30" s="275" t="s">
        <v>271</v>
      </c>
      <c r="AK30" s="275" t="s">
        <v>271</v>
      </c>
      <c r="AL30" s="275" t="s">
        <v>271</v>
      </c>
      <c r="AM30" s="275" t="s">
        <v>271</v>
      </c>
      <c r="AN30" s="275" t="s">
        <v>271</v>
      </c>
      <c r="AO30" s="275" t="s">
        <v>271</v>
      </c>
      <c r="AP30" s="275" t="s">
        <v>271</v>
      </c>
      <c r="AQ30" s="275" t="s">
        <v>271</v>
      </c>
      <c r="AR30" s="275" t="s">
        <v>271</v>
      </c>
      <c r="AS30" s="275" t="s">
        <v>271</v>
      </c>
      <c r="AT30" s="275" t="s">
        <v>271</v>
      </c>
      <c r="AU30" s="275" t="s">
        <v>271</v>
      </c>
      <c r="AV30" s="275" t="s">
        <v>271</v>
      </c>
      <c r="AW30" s="275" t="s">
        <v>271</v>
      </c>
      <c r="AX30" s="197"/>
      <c r="AY30" s="169"/>
    </row>
    <row r="31" spans="1:51" ht="15" hidden="1" customHeight="1">
      <c r="E31" s="260" t="s">
        <v>324</v>
      </c>
      <c r="F31" s="272" t="s">
        <v>404</v>
      </c>
      <c r="G31" s="262" t="s">
        <v>405</v>
      </c>
      <c r="H31" s="262" t="s">
        <v>271</v>
      </c>
      <c r="I31" s="262" t="s">
        <v>271</v>
      </c>
      <c r="J31" s="275" t="s">
        <v>271</v>
      </c>
      <c r="K31" s="275" t="s">
        <v>271</v>
      </c>
      <c r="L31" s="275" t="s">
        <v>271</v>
      </c>
      <c r="M31" s="275" t="s">
        <v>271</v>
      </c>
      <c r="N31" s="275" t="s">
        <v>271</v>
      </c>
      <c r="O31" s="275" t="s">
        <v>271</v>
      </c>
      <c r="P31" s="275" t="s">
        <v>271</v>
      </c>
      <c r="Q31" s="275" t="s">
        <v>271</v>
      </c>
      <c r="R31" s="275" t="s">
        <v>271</v>
      </c>
      <c r="S31" s="275" t="s">
        <v>271</v>
      </c>
      <c r="T31" s="275" t="s">
        <v>271</v>
      </c>
      <c r="U31" s="275" t="s">
        <v>271</v>
      </c>
      <c r="V31" s="275" t="s">
        <v>271</v>
      </c>
      <c r="W31" s="275" t="s">
        <v>271</v>
      </c>
      <c r="X31" s="275" t="s">
        <v>271</v>
      </c>
      <c r="Y31" s="275" t="s">
        <v>271</v>
      </c>
      <c r="Z31" s="275" t="s">
        <v>271</v>
      </c>
      <c r="AA31" s="275" t="s">
        <v>271</v>
      </c>
      <c r="AB31" s="275" t="s">
        <v>271</v>
      </c>
      <c r="AC31" s="275" t="s">
        <v>271</v>
      </c>
      <c r="AD31" s="275" t="s">
        <v>271</v>
      </c>
      <c r="AE31" s="275" t="s">
        <v>271</v>
      </c>
      <c r="AF31" s="275" t="s">
        <v>271</v>
      </c>
      <c r="AG31" s="275" t="s">
        <v>271</v>
      </c>
      <c r="AH31" s="275" t="s">
        <v>271</v>
      </c>
      <c r="AI31" s="275" t="s">
        <v>271</v>
      </c>
      <c r="AJ31" s="275" t="s">
        <v>271</v>
      </c>
      <c r="AK31" s="275" t="s">
        <v>271</v>
      </c>
      <c r="AL31" s="275" t="s">
        <v>271</v>
      </c>
      <c r="AM31" s="275" t="s">
        <v>271</v>
      </c>
      <c r="AN31" s="275" t="s">
        <v>271</v>
      </c>
      <c r="AO31" s="275" t="s">
        <v>271</v>
      </c>
      <c r="AP31" s="275" t="s">
        <v>271</v>
      </c>
      <c r="AQ31" s="275" t="s">
        <v>271</v>
      </c>
      <c r="AR31" s="275" t="s">
        <v>271</v>
      </c>
      <c r="AS31" s="275" t="s">
        <v>271</v>
      </c>
      <c r="AT31" s="275" t="s">
        <v>271</v>
      </c>
      <c r="AU31" s="275" t="s">
        <v>271</v>
      </c>
      <c r="AV31" s="275" t="s">
        <v>271</v>
      </c>
      <c r="AW31" s="275" t="s">
        <v>271</v>
      </c>
      <c r="AX31" s="197"/>
      <c r="AY31" s="169"/>
    </row>
    <row r="32" spans="1:51" ht="15" hidden="1" customHeight="1">
      <c r="E32" s="260" t="s">
        <v>377</v>
      </c>
      <c r="F32" s="224" t="s">
        <v>375</v>
      </c>
      <c r="G32" s="262" t="s">
        <v>405</v>
      </c>
      <c r="H32" s="273">
        <v>0</v>
      </c>
      <c r="I32" s="273"/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73">
        <v>0</v>
      </c>
      <c r="Q32" s="273">
        <v>0</v>
      </c>
      <c r="R32" s="273">
        <v>0</v>
      </c>
      <c r="S32" s="273">
        <v>0</v>
      </c>
      <c r="T32" s="273">
        <v>0</v>
      </c>
      <c r="U32" s="273">
        <v>0</v>
      </c>
      <c r="V32" s="273">
        <v>0</v>
      </c>
      <c r="W32" s="273">
        <v>0</v>
      </c>
      <c r="X32" s="273">
        <v>0</v>
      </c>
      <c r="Y32" s="273">
        <v>0</v>
      </c>
      <c r="Z32" s="273">
        <v>0</v>
      </c>
      <c r="AA32" s="273">
        <v>0</v>
      </c>
      <c r="AB32" s="273">
        <v>0</v>
      </c>
      <c r="AC32" s="273">
        <v>0</v>
      </c>
      <c r="AD32" s="273">
        <v>0</v>
      </c>
      <c r="AE32" s="273">
        <v>0</v>
      </c>
      <c r="AF32" s="273">
        <v>0</v>
      </c>
      <c r="AG32" s="273">
        <v>0</v>
      </c>
      <c r="AH32" s="273">
        <v>0</v>
      </c>
      <c r="AI32" s="273">
        <v>0</v>
      </c>
      <c r="AJ32" s="273">
        <v>0</v>
      </c>
      <c r="AK32" s="273">
        <v>0</v>
      </c>
      <c r="AL32" s="273">
        <v>0</v>
      </c>
      <c r="AM32" s="273">
        <v>0</v>
      </c>
      <c r="AN32" s="273">
        <v>0</v>
      </c>
      <c r="AO32" s="273">
        <v>0</v>
      </c>
      <c r="AP32" s="273">
        <v>0</v>
      </c>
      <c r="AQ32" s="273">
        <v>0</v>
      </c>
      <c r="AR32" s="273">
        <v>0</v>
      </c>
      <c r="AS32" s="273">
        <v>0</v>
      </c>
      <c r="AT32" s="273">
        <v>0</v>
      </c>
      <c r="AU32" s="273">
        <v>0</v>
      </c>
      <c r="AV32" s="273">
        <v>0</v>
      </c>
      <c r="AW32" s="273">
        <v>0</v>
      </c>
      <c r="AX32" s="197"/>
      <c r="AY32" s="169"/>
    </row>
    <row r="33" spans="1:51" ht="15" hidden="1" customHeight="1">
      <c r="E33" s="260" t="s">
        <v>378</v>
      </c>
      <c r="F33" s="224" t="s">
        <v>376</v>
      </c>
      <c r="G33" s="262" t="s">
        <v>405</v>
      </c>
      <c r="H33" s="273">
        <v>0</v>
      </c>
      <c r="I33" s="273">
        <v>0</v>
      </c>
      <c r="J33" s="273">
        <v>0</v>
      </c>
      <c r="K33" s="273">
        <v>0</v>
      </c>
      <c r="L33" s="273">
        <v>0</v>
      </c>
      <c r="M33" s="273">
        <v>0</v>
      </c>
      <c r="N33" s="273">
        <v>0</v>
      </c>
      <c r="O33" s="273">
        <v>0</v>
      </c>
      <c r="P33" s="273">
        <v>0</v>
      </c>
      <c r="Q33" s="273">
        <v>0</v>
      </c>
      <c r="R33" s="273">
        <v>0</v>
      </c>
      <c r="S33" s="273">
        <v>0</v>
      </c>
      <c r="T33" s="273">
        <v>0</v>
      </c>
      <c r="U33" s="273">
        <v>0</v>
      </c>
      <c r="V33" s="273">
        <v>0</v>
      </c>
      <c r="W33" s="273">
        <v>0</v>
      </c>
      <c r="X33" s="273">
        <v>0</v>
      </c>
      <c r="Y33" s="273">
        <v>0</v>
      </c>
      <c r="Z33" s="273">
        <v>0</v>
      </c>
      <c r="AA33" s="273">
        <v>0</v>
      </c>
      <c r="AB33" s="273">
        <v>0</v>
      </c>
      <c r="AC33" s="273">
        <v>0</v>
      </c>
      <c r="AD33" s="273">
        <v>0</v>
      </c>
      <c r="AE33" s="273">
        <v>0</v>
      </c>
      <c r="AF33" s="273">
        <v>0</v>
      </c>
      <c r="AG33" s="273">
        <v>0</v>
      </c>
      <c r="AH33" s="273">
        <v>0</v>
      </c>
      <c r="AI33" s="273">
        <v>0</v>
      </c>
      <c r="AJ33" s="273">
        <v>0</v>
      </c>
      <c r="AK33" s="273">
        <v>0</v>
      </c>
      <c r="AL33" s="273">
        <v>0</v>
      </c>
      <c r="AM33" s="273">
        <v>0</v>
      </c>
      <c r="AN33" s="273">
        <v>0</v>
      </c>
      <c r="AO33" s="273">
        <v>0</v>
      </c>
      <c r="AP33" s="273">
        <v>0</v>
      </c>
      <c r="AQ33" s="273">
        <v>0</v>
      </c>
      <c r="AR33" s="273">
        <v>0</v>
      </c>
      <c r="AS33" s="273">
        <v>0</v>
      </c>
      <c r="AT33" s="273">
        <v>0</v>
      </c>
      <c r="AU33" s="273">
        <v>0</v>
      </c>
      <c r="AV33" s="273">
        <v>0</v>
      </c>
      <c r="AW33" s="273">
        <v>0</v>
      </c>
      <c r="AX33" s="197"/>
      <c r="AY33" s="169"/>
    </row>
    <row r="34" spans="1:51" ht="22.5" hidden="1">
      <c r="E34" s="260" t="s">
        <v>325</v>
      </c>
      <c r="F34" s="272" t="s">
        <v>406</v>
      </c>
      <c r="G34" s="262" t="s">
        <v>407</v>
      </c>
      <c r="H34" s="262" t="s">
        <v>271</v>
      </c>
      <c r="I34" s="262" t="s">
        <v>271</v>
      </c>
      <c r="J34" s="275" t="s">
        <v>271</v>
      </c>
      <c r="K34" s="275" t="s">
        <v>271</v>
      </c>
      <c r="L34" s="275" t="s">
        <v>271</v>
      </c>
      <c r="M34" s="275" t="s">
        <v>271</v>
      </c>
      <c r="N34" s="275" t="s">
        <v>271</v>
      </c>
      <c r="O34" s="275" t="s">
        <v>271</v>
      </c>
      <c r="P34" s="275" t="s">
        <v>271</v>
      </c>
      <c r="Q34" s="275" t="s">
        <v>271</v>
      </c>
      <c r="R34" s="275" t="s">
        <v>271</v>
      </c>
      <c r="S34" s="275" t="s">
        <v>271</v>
      </c>
      <c r="T34" s="275" t="s">
        <v>271</v>
      </c>
      <c r="U34" s="275" t="s">
        <v>271</v>
      </c>
      <c r="V34" s="275" t="s">
        <v>271</v>
      </c>
      <c r="W34" s="275" t="s">
        <v>271</v>
      </c>
      <c r="X34" s="275" t="s">
        <v>271</v>
      </c>
      <c r="Y34" s="275" t="s">
        <v>271</v>
      </c>
      <c r="Z34" s="275" t="s">
        <v>271</v>
      </c>
      <c r="AA34" s="275" t="s">
        <v>271</v>
      </c>
      <c r="AB34" s="275" t="s">
        <v>271</v>
      </c>
      <c r="AC34" s="275" t="s">
        <v>271</v>
      </c>
      <c r="AD34" s="275" t="s">
        <v>271</v>
      </c>
      <c r="AE34" s="275" t="s">
        <v>271</v>
      </c>
      <c r="AF34" s="275" t="s">
        <v>271</v>
      </c>
      <c r="AG34" s="275" t="s">
        <v>271</v>
      </c>
      <c r="AH34" s="275" t="s">
        <v>271</v>
      </c>
      <c r="AI34" s="275" t="s">
        <v>271</v>
      </c>
      <c r="AJ34" s="275" t="s">
        <v>271</v>
      </c>
      <c r="AK34" s="275" t="s">
        <v>271</v>
      </c>
      <c r="AL34" s="275" t="s">
        <v>271</v>
      </c>
      <c r="AM34" s="275" t="s">
        <v>271</v>
      </c>
      <c r="AN34" s="275" t="s">
        <v>271</v>
      </c>
      <c r="AO34" s="275" t="s">
        <v>271</v>
      </c>
      <c r="AP34" s="275" t="s">
        <v>271</v>
      </c>
      <c r="AQ34" s="275" t="s">
        <v>271</v>
      </c>
      <c r="AR34" s="275" t="s">
        <v>271</v>
      </c>
      <c r="AS34" s="275" t="s">
        <v>271</v>
      </c>
      <c r="AT34" s="275" t="s">
        <v>271</v>
      </c>
      <c r="AU34" s="275" t="s">
        <v>271</v>
      </c>
      <c r="AV34" s="275" t="s">
        <v>271</v>
      </c>
      <c r="AW34" s="275" t="s">
        <v>271</v>
      </c>
      <c r="AX34" s="197"/>
      <c r="AY34" s="169"/>
    </row>
    <row r="35" spans="1:51" ht="22.5" hidden="1">
      <c r="E35" s="260" t="s">
        <v>379</v>
      </c>
      <c r="F35" s="224" t="s">
        <v>375</v>
      </c>
      <c r="G35" s="262" t="s">
        <v>407</v>
      </c>
      <c r="H35" s="273">
        <v>0</v>
      </c>
      <c r="I35" s="273"/>
      <c r="J35" s="273">
        <v>0</v>
      </c>
      <c r="K35" s="273">
        <v>0</v>
      </c>
      <c r="L35" s="273">
        <v>0</v>
      </c>
      <c r="M35" s="273">
        <v>0</v>
      </c>
      <c r="N35" s="273">
        <v>0</v>
      </c>
      <c r="O35" s="273">
        <v>0</v>
      </c>
      <c r="P35" s="273">
        <v>0</v>
      </c>
      <c r="Q35" s="273">
        <v>0</v>
      </c>
      <c r="R35" s="273">
        <v>0</v>
      </c>
      <c r="S35" s="273">
        <v>0</v>
      </c>
      <c r="T35" s="273">
        <v>0</v>
      </c>
      <c r="U35" s="273">
        <v>0</v>
      </c>
      <c r="V35" s="273">
        <v>0</v>
      </c>
      <c r="W35" s="273">
        <v>0</v>
      </c>
      <c r="X35" s="273">
        <v>0</v>
      </c>
      <c r="Y35" s="273">
        <v>0</v>
      </c>
      <c r="Z35" s="273">
        <v>0</v>
      </c>
      <c r="AA35" s="273">
        <v>0</v>
      </c>
      <c r="AB35" s="273">
        <v>0</v>
      </c>
      <c r="AC35" s="273">
        <v>0</v>
      </c>
      <c r="AD35" s="273">
        <v>0</v>
      </c>
      <c r="AE35" s="273">
        <v>0</v>
      </c>
      <c r="AF35" s="273">
        <v>0</v>
      </c>
      <c r="AG35" s="273">
        <v>0</v>
      </c>
      <c r="AH35" s="273">
        <v>0</v>
      </c>
      <c r="AI35" s="273">
        <v>0</v>
      </c>
      <c r="AJ35" s="273">
        <v>0</v>
      </c>
      <c r="AK35" s="273">
        <v>0</v>
      </c>
      <c r="AL35" s="273">
        <v>0</v>
      </c>
      <c r="AM35" s="273">
        <v>0</v>
      </c>
      <c r="AN35" s="273">
        <v>0</v>
      </c>
      <c r="AO35" s="273">
        <v>0</v>
      </c>
      <c r="AP35" s="273">
        <v>0</v>
      </c>
      <c r="AQ35" s="273">
        <v>0</v>
      </c>
      <c r="AR35" s="273">
        <v>0</v>
      </c>
      <c r="AS35" s="273">
        <v>0</v>
      </c>
      <c r="AT35" s="273">
        <v>0</v>
      </c>
      <c r="AU35" s="273">
        <v>0</v>
      </c>
      <c r="AV35" s="273">
        <v>0</v>
      </c>
      <c r="AW35" s="273">
        <v>0</v>
      </c>
      <c r="AX35" s="197"/>
      <c r="AY35" s="169"/>
    </row>
    <row r="36" spans="1:51" ht="22.5" hidden="1">
      <c r="E36" s="260" t="s">
        <v>380</v>
      </c>
      <c r="F36" s="224" t="s">
        <v>376</v>
      </c>
      <c r="G36" s="262" t="s">
        <v>407</v>
      </c>
      <c r="H36" s="273">
        <v>0</v>
      </c>
      <c r="I36" s="273">
        <v>0</v>
      </c>
      <c r="J36" s="273">
        <v>0</v>
      </c>
      <c r="K36" s="273">
        <v>0</v>
      </c>
      <c r="L36" s="273">
        <v>0</v>
      </c>
      <c r="M36" s="273">
        <v>0</v>
      </c>
      <c r="N36" s="273">
        <v>0</v>
      </c>
      <c r="O36" s="273">
        <v>0</v>
      </c>
      <c r="P36" s="273">
        <v>0</v>
      </c>
      <c r="Q36" s="273">
        <v>0</v>
      </c>
      <c r="R36" s="273">
        <v>0</v>
      </c>
      <c r="S36" s="273">
        <v>0</v>
      </c>
      <c r="T36" s="273">
        <v>0</v>
      </c>
      <c r="U36" s="273">
        <v>0</v>
      </c>
      <c r="V36" s="273">
        <v>0</v>
      </c>
      <c r="W36" s="273">
        <v>0</v>
      </c>
      <c r="X36" s="273">
        <v>0</v>
      </c>
      <c r="Y36" s="273">
        <v>0</v>
      </c>
      <c r="Z36" s="273">
        <v>0</v>
      </c>
      <c r="AA36" s="273">
        <v>0</v>
      </c>
      <c r="AB36" s="273">
        <v>0</v>
      </c>
      <c r="AC36" s="273">
        <v>0</v>
      </c>
      <c r="AD36" s="273">
        <v>0</v>
      </c>
      <c r="AE36" s="273">
        <v>0</v>
      </c>
      <c r="AF36" s="273">
        <v>0</v>
      </c>
      <c r="AG36" s="273">
        <v>0</v>
      </c>
      <c r="AH36" s="273">
        <v>0</v>
      </c>
      <c r="AI36" s="273">
        <v>0</v>
      </c>
      <c r="AJ36" s="273">
        <v>0</v>
      </c>
      <c r="AK36" s="273">
        <v>0</v>
      </c>
      <c r="AL36" s="273">
        <v>0</v>
      </c>
      <c r="AM36" s="273">
        <v>0</v>
      </c>
      <c r="AN36" s="273">
        <v>0</v>
      </c>
      <c r="AO36" s="273">
        <v>0</v>
      </c>
      <c r="AP36" s="273">
        <v>0</v>
      </c>
      <c r="AQ36" s="273">
        <v>0</v>
      </c>
      <c r="AR36" s="273">
        <v>0</v>
      </c>
      <c r="AS36" s="273">
        <v>0</v>
      </c>
      <c r="AT36" s="273">
        <v>0</v>
      </c>
      <c r="AU36" s="273">
        <v>0</v>
      </c>
      <c r="AV36" s="273">
        <v>0</v>
      </c>
      <c r="AW36" s="273">
        <v>0</v>
      </c>
      <c r="AX36" s="197"/>
      <c r="AY36" s="169"/>
    </row>
    <row r="37" spans="1:51" ht="22.5" hidden="1">
      <c r="E37" s="260" t="s">
        <v>326</v>
      </c>
      <c r="F37" s="272" t="s">
        <v>408</v>
      </c>
      <c r="G37" s="262" t="s">
        <v>409</v>
      </c>
      <c r="H37" s="262" t="s">
        <v>271</v>
      </c>
      <c r="I37" s="262" t="s">
        <v>271</v>
      </c>
      <c r="J37" s="275" t="s">
        <v>271</v>
      </c>
      <c r="K37" s="275" t="s">
        <v>271</v>
      </c>
      <c r="L37" s="275" t="s">
        <v>271</v>
      </c>
      <c r="M37" s="275" t="s">
        <v>271</v>
      </c>
      <c r="N37" s="275" t="s">
        <v>271</v>
      </c>
      <c r="O37" s="275" t="s">
        <v>271</v>
      </c>
      <c r="P37" s="275" t="s">
        <v>271</v>
      </c>
      <c r="Q37" s="275" t="s">
        <v>271</v>
      </c>
      <c r="R37" s="275" t="s">
        <v>271</v>
      </c>
      <c r="S37" s="275" t="s">
        <v>271</v>
      </c>
      <c r="T37" s="275" t="s">
        <v>271</v>
      </c>
      <c r="U37" s="275" t="s">
        <v>271</v>
      </c>
      <c r="V37" s="275" t="s">
        <v>271</v>
      </c>
      <c r="W37" s="275" t="s">
        <v>271</v>
      </c>
      <c r="X37" s="275" t="s">
        <v>271</v>
      </c>
      <c r="Y37" s="275" t="s">
        <v>271</v>
      </c>
      <c r="Z37" s="275" t="s">
        <v>271</v>
      </c>
      <c r="AA37" s="275" t="s">
        <v>271</v>
      </c>
      <c r="AB37" s="275" t="s">
        <v>271</v>
      </c>
      <c r="AC37" s="275" t="s">
        <v>271</v>
      </c>
      <c r="AD37" s="275" t="s">
        <v>271</v>
      </c>
      <c r="AE37" s="275" t="s">
        <v>271</v>
      </c>
      <c r="AF37" s="275" t="s">
        <v>271</v>
      </c>
      <c r="AG37" s="275" t="s">
        <v>271</v>
      </c>
      <c r="AH37" s="275" t="s">
        <v>271</v>
      </c>
      <c r="AI37" s="275" t="s">
        <v>271</v>
      </c>
      <c r="AJ37" s="275" t="s">
        <v>271</v>
      </c>
      <c r="AK37" s="275" t="s">
        <v>271</v>
      </c>
      <c r="AL37" s="275" t="s">
        <v>271</v>
      </c>
      <c r="AM37" s="275" t="s">
        <v>271</v>
      </c>
      <c r="AN37" s="275" t="s">
        <v>271</v>
      </c>
      <c r="AO37" s="275" t="s">
        <v>271</v>
      </c>
      <c r="AP37" s="275" t="s">
        <v>271</v>
      </c>
      <c r="AQ37" s="275" t="s">
        <v>271</v>
      </c>
      <c r="AR37" s="275" t="s">
        <v>271</v>
      </c>
      <c r="AS37" s="275" t="s">
        <v>271</v>
      </c>
      <c r="AT37" s="275" t="s">
        <v>271</v>
      </c>
      <c r="AU37" s="275" t="s">
        <v>271</v>
      </c>
      <c r="AV37" s="275" t="s">
        <v>271</v>
      </c>
      <c r="AW37" s="275" t="s">
        <v>271</v>
      </c>
      <c r="AX37" s="197"/>
      <c r="AY37" s="169"/>
    </row>
    <row r="38" spans="1:51" ht="15" hidden="1" customHeight="1">
      <c r="E38" s="260" t="s">
        <v>381</v>
      </c>
      <c r="F38" s="224" t="s">
        <v>375</v>
      </c>
      <c r="G38" s="262" t="s">
        <v>409</v>
      </c>
      <c r="H38" s="273">
        <v>0</v>
      </c>
      <c r="I38" s="273"/>
      <c r="J38" s="273">
        <v>0</v>
      </c>
      <c r="K38" s="273">
        <v>0</v>
      </c>
      <c r="L38" s="273">
        <v>0</v>
      </c>
      <c r="M38" s="273">
        <v>0</v>
      </c>
      <c r="N38" s="273">
        <v>0</v>
      </c>
      <c r="O38" s="273">
        <v>0</v>
      </c>
      <c r="P38" s="273">
        <v>0</v>
      </c>
      <c r="Q38" s="273">
        <v>0</v>
      </c>
      <c r="R38" s="273">
        <v>0</v>
      </c>
      <c r="S38" s="273">
        <v>0</v>
      </c>
      <c r="T38" s="273">
        <v>0</v>
      </c>
      <c r="U38" s="273">
        <v>0</v>
      </c>
      <c r="V38" s="273">
        <v>0</v>
      </c>
      <c r="W38" s="273">
        <v>0</v>
      </c>
      <c r="X38" s="273">
        <v>0</v>
      </c>
      <c r="Y38" s="273">
        <v>0</v>
      </c>
      <c r="Z38" s="273">
        <v>0</v>
      </c>
      <c r="AA38" s="273">
        <v>0</v>
      </c>
      <c r="AB38" s="273">
        <v>0</v>
      </c>
      <c r="AC38" s="273">
        <v>0</v>
      </c>
      <c r="AD38" s="273">
        <v>0</v>
      </c>
      <c r="AE38" s="273">
        <v>0</v>
      </c>
      <c r="AF38" s="273">
        <v>0</v>
      </c>
      <c r="AG38" s="273">
        <v>0</v>
      </c>
      <c r="AH38" s="273">
        <v>0</v>
      </c>
      <c r="AI38" s="273">
        <v>0</v>
      </c>
      <c r="AJ38" s="273">
        <v>0</v>
      </c>
      <c r="AK38" s="273">
        <v>0</v>
      </c>
      <c r="AL38" s="273">
        <v>0</v>
      </c>
      <c r="AM38" s="273">
        <v>0</v>
      </c>
      <c r="AN38" s="273">
        <v>0</v>
      </c>
      <c r="AO38" s="273">
        <v>0</v>
      </c>
      <c r="AP38" s="273">
        <v>0</v>
      </c>
      <c r="AQ38" s="273">
        <v>0</v>
      </c>
      <c r="AR38" s="273">
        <v>0</v>
      </c>
      <c r="AS38" s="273">
        <v>0</v>
      </c>
      <c r="AT38" s="273">
        <v>0</v>
      </c>
      <c r="AU38" s="273">
        <v>0</v>
      </c>
      <c r="AV38" s="273">
        <v>0</v>
      </c>
      <c r="AW38" s="273">
        <v>0</v>
      </c>
      <c r="AX38" s="197"/>
      <c r="AY38" s="169"/>
    </row>
    <row r="39" spans="1:51" ht="15" hidden="1" customHeight="1">
      <c r="E39" s="260" t="s">
        <v>382</v>
      </c>
      <c r="F39" s="224" t="s">
        <v>376</v>
      </c>
      <c r="G39" s="262" t="s">
        <v>409</v>
      </c>
      <c r="H39" s="273">
        <v>0</v>
      </c>
      <c r="I39" s="273">
        <v>0</v>
      </c>
      <c r="J39" s="273">
        <v>0</v>
      </c>
      <c r="K39" s="273">
        <v>0</v>
      </c>
      <c r="L39" s="273">
        <v>0</v>
      </c>
      <c r="M39" s="273">
        <v>0</v>
      </c>
      <c r="N39" s="273">
        <v>0</v>
      </c>
      <c r="O39" s="273">
        <v>0</v>
      </c>
      <c r="P39" s="273">
        <v>0</v>
      </c>
      <c r="Q39" s="273">
        <v>0</v>
      </c>
      <c r="R39" s="273">
        <v>0</v>
      </c>
      <c r="S39" s="273">
        <v>0</v>
      </c>
      <c r="T39" s="273">
        <v>0</v>
      </c>
      <c r="U39" s="273">
        <v>0</v>
      </c>
      <c r="V39" s="273">
        <v>0</v>
      </c>
      <c r="W39" s="273">
        <v>0</v>
      </c>
      <c r="X39" s="273">
        <v>0</v>
      </c>
      <c r="Y39" s="273">
        <v>0</v>
      </c>
      <c r="Z39" s="273">
        <v>0</v>
      </c>
      <c r="AA39" s="273">
        <v>0</v>
      </c>
      <c r="AB39" s="273">
        <v>0</v>
      </c>
      <c r="AC39" s="273">
        <v>0</v>
      </c>
      <c r="AD39" s="273">
        <v>0</v>
      </c>
      <c r="AE39" s="273">
        <v>0</v>
      </c>
      <c r="AF39" s="273">
        <v>0</v>
      </c>
      <c r="AG39" s="273">
        <v>0</v>
      </c>
      <c r="AH39" s="273">
        <v>0</v>
      </c>
      <c r="AI39" s="273">
        <v>0</v>
      </c>
      <c r="AJ39" s="273">
        <v>0</v>
      </c>
      <c r="AK39" s="273">
        <v>0</v>
      </c>
      <c r="AL39" s="273">
        <v>0</v>
      </c>
      <c r="AM39" s="273">
        <v>0</v>
      </c>
      <c r="AN39" s="273">
        <v>0</v>
      </c>
      <c r="AO39" s="273">
        <v>0</v>
      </c>
      <c r="AP39" s="273">
        <v>0</v>
      </c>
      <c r="AQ39" s="273">
        <v>0</v>
      </c>
      <c r="AR39" s="273">
        <v>0</v>
      </c>
      <c r="AS39" s="273">
        <v>0</v>
      </c>
      <c r="AT39" s="273">
        <v>0</v>
      </c>
      <c r="AU39" s="273">
        <v>0</v>
      </c>
      <c r="AV39" s="273">
        <v>0</v>
      </c>
      <c r="AW39" s="273">
        <v>0</v>
      </c>
      <c r="AX39" s="197"/>
      <c r="AY39" s="169"/>
    </row>
    <row r="40" spans="1:51" ht="15" hidden="1" customHeight="1">
      <c r="E40" s="260" t="s">
        <v>383</v>
      </c>
      <c r="F40" s="272" t="s">
        <v>410</v>
      </c>
      <c r="G40" s="262" t="s">
        <v>411</v>
      </c>
      <c r="H40" s="262" t="s">
        <v>271</v>
      </c>
      <c r="I40" s="262" t="s">
        <v>271</v>
      </c>
      <c r="J40" s="275" t="s">
        <v>271</v>
      </c>
      <c r="K40" s="275" t="s">
        <v>271</v>
      </c>
      <c r="L40" s="275" t="s">
        <v>271</v>
      </c>
      <c r="M40" s="275" t="s">
        <v>271</v>
      </c>
      <c r="N40" s="275" t="s">
        <v>271</v>
      </c>
      <c r="O40" s="275" t="s">
        <v>271</v>
      </c>
      <c r="P40" s="275" t="s">
        <v>271</v>
      </c>
      <c r="Q40" s="275" t="s">
        <v>271</v>
      </c>
      <c r="R40" s="275" t="s">
        <v>271</v>
      </c>
      <c r="S40" s="275" t="s">
        <v>271</v>
      </c>
      <c r="T40" s="275" t="s">
        <v>271</v>
      </c>
      <c r="U40" s="275" t="s">
        <v>271</v>
      </c>
      <c r="V40" s="275" t="s">
        <v>271</v>
      </c>
      <c r="W40" s="275" t="s">
        <v>271</v>
      </c>
      <c r="X40" s="275" t="s">
        <v>271</v>
      </c>
      <c r="Y40" s="275" t="s">
        <v>271</v>
      </c>
      <c r="Z40" s="275" t="s">
        <v>271</v>
      </c>
      <c r="AA40" s="275" t="s">
        <v>271</v>
      </c>
      <c r="AB40" s="275" t="s">
        <v>271</v>
      </c>
      <c r="AC40" s="275" t="s">
        <v>271</v>
      </c>
      <c r="AD40" s="275" t="s">
        <v>271</v>
      </c>
      <c r="AE40" s="275" t="s">
        <v>271</v>
      </c>
      <c r="AF40" s="275" t="s">
        <v>271</v>
      </c>
      <c r="AG40" s="275" t="s">
        <v>271</v>
      </c>
      <c r="AH40" s="275" t="s">
        <v>271</v>
      </c>
      <c r="AI40" s="275" t="s">
        <v>271</v>
      </c>
      <c r="AJ40" s="275" t="s">
        <v>271</v>
      </c>
      <c r="AK40" s="275" t="s">
        <v>271</v>
      </c>
      <c r="AL40" s="275" t="s">
        <v>271</v>
      </c>
      <c r="AM40" s="275" t="s">
        <v>271</v>
      </c>
      <c r="AN40" s="275" t="s">
        <v>271</v>
      </c>
      <c r="AO40" s="275" t="s">
        <v>271</v>
      </c>
      <c r="AP40" s="275" t="s">
        <v>271</v>
      </c>
      <c r="AQ40" s="275" t="s">
        <v>271</v>
      </c>
      <c r="AR40" s="275" t="s">
        <v>271</v>
      </c>
      <c r="AS40" s="275" t="s">
        <v>271</v>
      </c>
      <c r="AT40" s="275" t="s">
        <v>271</v>
      </c>
      <c r="AU40" s="275" t="s">
        <v>271</v>
      </c>
      <c r="AV40" s="275" t="s">
        <v>271</v>
      </c>
      <c r="AW40" s="275" t="s">
        <v>271</v>
      </c>
      <c r="AX40" s="197"/>
      <c r="AY40" s="169"/>
    </row>
    <row r="41" spans="1:51" ht="15" hidden="1" customHeight="1">
      <c r="E41" s="260" t="s">
        <v>384</v>
      </c>
      <c r="F41" s="224" t="s">
        <v>375</v>
      </c>
      <c r="G41" s="262" t="s">
        <v>411</v>
      </c>
      <c r="H41" s="273">
        <v>0</v>
      </c>
      <c r="I41" s="273"/>
      <c r="J41" s="273">
        <v>0</v>
      </c>
      <c r="K41" s="273">
        <v>0</v>
      </c>
      <c r="L41" s="273">
        <v>0</v>
      </c>
      <c r="M41" s="273">
        <v>0</v>
      </c>
      <c r="N41" s="273">
        <v>0</v>
      </c>
      <c r="O41" s="273">
        <v>0</v>
      </c>
      <c r="P41" s="273">
        <v>0</v>
      </c>
      <c r="Q41" s="273">
        <v>0</v>
      </c>
      <c r="R41" s="273">
        <v>0</v>
      </c>
      <c r="S41" s="273">
        <v>0</v>
      </c>
      <c r="T41" s="273">
        <v>0</v>
      </c>
      <c r="U41" s="273">
        <v>0</v>
      </c>
      <c r="V41" s="273">
        <v>0</v>
      </c>
      <c r="W41" s="273">
        <v>0</v>
      </c>
      <c r="X41" s="273">
        <v>0</v>
      </c>
      <c r="Y41" s="273">
        <v>0</v>
      </c>
      <c r="Z41" s="273">
        <v>0</v>
      </c>
      <c r="AA41" s="273">
        <v>0</v>
      </c>
      <c r="AB41" s="273">
        <v>0</v>
      </c>
      <c r="AC41" s="273">
        <v>0</v>
      </c>
      <c r="AD41" s="273">
        <v>0</v>
      </c>
      <c r="AE41" s="273">
        <v>0</v>
      </c>
      <c r="AF41" s="273">
        <v>0</v>
      </c>
      <c r="AG41" s="273">
        <v>0</v>
      </c>
      <c r="AH41" s="273">
        <v>0</v>
      </c>
      <c r="AI41" s="273">
        <v>0</v>
      </c>
      <c r="AJ41" s="273">
        <v>0</v>
      </c>
      <c r="AK41" s="273">
        <v>0</v>
      </c>
      <c r="AL41" s="273">
        <v>0</v>
      </c>
      <c r="AM41" s="273">
        <v>0</v>
      </c>
      <c r="AN41" s="273">
        <v>0</v>
      </c>
      <c r="AO41" s="273">
        <v>0</v>
      </c>
      <c r="AP41" s="273">
        <v>0</v>
      </c>
      <c r="AQ41" s="273">
        <v>0</v>
      </c>
      <c r="AR41" s="273">
        <v>0</v>
      </c>
      <c r="AS41" s="273">
        <v>0</v>
      </c>
      <c r="AT41" s="273">
        <v>0</v>
      </c>
      <c r="AU41" s="273">
        <v>0</v>
      </c>
      <c r="AV41" s="273">
        <v>0</v>
      </c>
      <c r="AW41" s="273">
        <v>0</v>
      </c>
      <c r="AX41" s="197"/>
      <c r="AY41" s="169"/>
    </row>
    <row r="42" spans="1:51" ht="15" hidden="1" customHeight="1">
      <c r="E42" s="260" t="s">
        <v>385</v>
      </c>
      <c r="F42" s="224" t="s">
        <v>376</v>
      </c>
      <c r="G42" s="262" t="s">
        <v>411</v>
      </c>
      <c r="H42" s="273">
        <v>0</v>
      </c>
      <c r="I42" s="273">
        <v>0</v>
      </c>
      <c r="J42" s="273">
        <v>0</v>
      </c>
      <c r="K42" s="273">
        <v>0</v>
      </c>
      <c r="L42" s="273">
        <v>0</v>
      </c>
      <c r="M42" s="273">
        <v>0</v>
      </c>
      <c r="N42" s="273">
        <v>0</v>
      </c>
      <c r="O42" s="273">
        <v>0</v>
      </c>
      <c r="P42" s="273">
        <v>0</v>
      </c>
      <c r="Q42" s="273">
        <v>0</v>
      </c>
      <c r="R42" s="273">
        <v>0</v>
      </c>
      <c r="S42" s="273">
        <v>0</v>
      </c>
      <c r="T42" s="273">
        <v>0</v>
      </c>
      <c r="U42" s="273">
        <v>0</v>
      </c>
      <c r="V42" s="273">
        <v>0</v>
      </c>
      <c r="W42" s="273">
        <v>0</v>
      </c>
      <c r="X42" s="273">
        <v>0</v>
      </c>
      <c r="Y42" s="273">
        <v>0</v>
      </c>
      <c r="Z42" s="273">
        <v>0</v>
      </c>
      <c r="AA42" s="273">
        <v>0</v>
      </c>
      <c r="AB42" s="273">
        <v>0</v>
      </c>
      <c r="AC42" s="273">
        <v>0</v>
      </c>
      <c r="AD42" s="273">
        <v>0</v>
      </c>
      <c r="AE42" s="273">
        <v>0</v>
      </c>
      <c r="AF42" s="273">
        <v>0</v>
      </c>
      <c r="AG42" s="273">
        <v>0</v>
      </c>
      <c r="AH42" s="273">
        <v>0</v>
      </c>
      <c r="AI42" s="273">
        <v>0</v>
      </c>
      <c r="AJ42" s="273">
        <v>0</v>
      </c>
      <c r="AK42" s="273">
        <v>0</v>
      </c>
      <c r="AL42" s="273">
        <v>0</v>
      </c>
      <c r="AM42" s="273">
        <v>0</v>
      </c>
      <c r="AN42" s="273">
        <v>0</v>
      </c>
      <c r="AO42" s="273">
        <v>0</v>
      </c>
      <c r="AP42" s="273">
        <v>0</v>
      </c>
      <c r="AQ42" s="273">
        <v>0</v>
      </c>
      <c r="AR42" s="273">
        <v>0</v>
      </c>
      <c r="AS42" s="273">
        <v>0</v>
      </c>
      <c r="AT42" s="273">
        <v>0</v>
      </c>
      <c r="AU42" s="273">
        <v>0</v>
      </c>
      <c r="AV42" s="273">
        <v>0</v>
      </c>
      <c r="AW42" s="273">
        <v>0</v>
      </c>
      <c r="AX42" s="197"/>
      <c r="AY42" s="169"/>
    </row>
    <row r="43" spans="1:51" ht="22.5" hidden="1">
      <c r="A43" s="218"/>
      <c r="E43" s="260" t="s">
        <v>386</v>
      </c>
      <c r="F43" s="274" t="s">
        <v>412</v>
      </c>
      <c r="G43" s="262" t="s">
        <v>411</v>
      </c>
      <c r="H43" s="262" t="s">
        <v>271</v>
      </c>
      <c r="I43" s="262" t="s">
        <v>271</v>
      </c>
      <c r="J43" s="275" t="s">
        <v>271</v>
      </c>
      <c r="K43" s="275" t="s">
        <v>271</v>
      </c>
      <c r="L43" s="275" t="s">
        <v>271</v>
      </c>
      <c r="M43" s="275" t="s">
        <v>271</v>
      </c>
      <c r="N43" s="275" t="s">
        <v>271</v>
      </c>
      <c r="O43" s="275" t="s">
        <v>271</v>
      </c>
      <c r="P43" s="275" t="s">
        <v>271</v>
      </c>
      <c r="Q43" s="275" t="s">
        <v>271</v>
      </c>
      <c r="R43" s="275" t="s">
        <v>271</v>
      </c>
      <c r="S43" s="275" t="s">
        <v>271</v>
      </c>
      <c r="T43" s="275" t="s">
        <v>271</v>
      </c>
      <c r="U43" s="275" t="s">
        <v>271</v>
      </c>
      <c r="V43" s="275" t="s">
        <v>271</v>
      </c>
      <c r="W43" s="275" t="s">
        <v>271</v>
      </c>
      <c r="X43" s="275" t="s">
        <v>271</v>
      </c>
      <c r="Y43" s="275" t="s">
        <v>271</v>
      </c>
      <c r="Z43" s="275" t="s">
        <v>271</v>
      </c>
      <c r="AA43" s="275" t="s">
        <v>271</v>
      </c>
      <c r="AB43" s="275" t="s">
        <v>271</v>
      </c>
      <c r="AC43" s="275" t="s">
        <v>271</v>
      </c>
      <c r="AD43" s="275" t="s">
        <v>271</v>
      </c>
      <c r="AE43" s="275" t="s">
        <v>271</v>
      </c>
      <c r="AF43" s="275" t="s">
        <v>271</v>
      </c>
      <c r="AG43" s="275" t="s">
        <v>271</v>
      </c>
      <c r="AH43" s="275" t="s">
        <v>271</v>
      </c>
      <c r="AI43" s="275" t="s">
        <v>271</v>
      </c>
      <c r="AJ43" s="275" t="s">
        <v>271</v>
      </c>
      <c r="AK43" s="275" t="s">
        <v>271</v>
      </c>
      <c r="AL43" s="275" t="s">
        <v>271</v>
      </c>
      <c r="AM43" s="275" t="s">
        <v>271</v>
      </c>
      <c r="AN43" s="275" t="s">
        <v>271</v>
      </c>
      <c r="AO43" s="275" t="s">
        <v>271</v>
      </c>
      <c r="AP43" s="275" t="s">
        <v>271</v>
      </c>
      <c r="AQ43" s="275" t="s">
        <v>271</v>
      </c>
      <c r="AR43" s="275" t="s">
        <v>271</v>
      </c>
      <c r="AS43" s="275" t="s">
        <v>271</v>
      </c>
      <c r="AT43" s="275" t="s">
        <v>271</v>
      </c>
      <c r="AU43" s="275" t="s">
        <v>271</v>
      </c>
      <c r="AV43" s="275" t="s">
        <v>271</v>
      </c>
      <c r="AW43" s="275" t="s">
        <v>271</v>
      </c>
      <c r="AX43" s="197"/>
      <c r="AY43" s="169"/>
    </row>
    <row r="44" spans="1:51" ht="15" hidden="1" customHeight="1">
      <c r="A44" s="218"/>
      <c r="E44" s="260" t="s">
        <v>387</v>
      </c>
      <c r="F44" s="224" t="s">
        <v>375</v>
      </c>
      <c r="G44" s="262" t="s">
        <v>411</v>
      </c>
      <c r="H44" s="273">
        <v>0</v>
      </c>
      <c r="I44" s="273"/>
      <c r="J44" s="273">
        <v>0</v>
      </c>
      <c r="K44" s="273">
        <v>0</v>
      </c>
      <c r="L44" s="273">
        <v>0</v>
      </c>
      <c r="M44" s="273">
        <v>0</v>
      </c>
      <c r="N44" s="273">
        <v>0</v>
      </c>
      <c r="O44" s="273">
        <v>0</v>
      </c>
      <c r="P44" s="273">
        <v>0</v>
      </c>
      <c r="Q44" s="273">
        <v>0</v>
      </c>
      <c r="R44" s="273">
        <v>0</v>
      </c>
      <c r="S44" s="273">
        <v>0</v>
      </c>
      <c r="T44" s="273">
        <v>0</v>
      </c>
      <c r="U44" s="273">
        <v>0</v>
      </c>
      <c r="V44" s="273">
        <v>0</v>
      </c>
      <c r="W44" s="273">
        <v>0</v>
      </c>
      <c r="X44" s="273">
        <v>0</v>
      </c>
      <c r="Y44" s="273">
        <v>0</v>
      </c>
      <c r="Z44" s="273">
        <v>0</v>
      </c>
      <c r="AA44" s="273">
        <v>0</v>
      </c>
      <c r="AB44" s="273">
        <v>0</v>
      </c>
      <c r="AC44" s="273">
        <v>0</v>
      </c>
      <c r="AD44" s="273">
        <v>0</v>
      </c>
      <c r="AE44" s="273">
        <v>0</v>
      </c>
      <c r="AF44" s="273">
        <v>0</v>
      </c>
      <c r="AG44" s="273">
        <v>0</v>
      </c>
      <c r="AH44" s="273">
        <v>0</v>
      </c>
      <c r="AI44" s="273">
        <v>0</v>
      </c>
      <c r="AJ44" s="273">
        <v>0</v>
      </c>
      <c r="AK44" s="273">
        <v>0</v>
      </c>
      <c r="AL44" s="273">
        <v>0</v>
      </c>
      <c r="AM44" s="273">
        <v>0</v>
      </c>
      <c r="AN44" s="273">
        <v>0</v>
      </c>
      <c r="AO44" s="273">
        <v>0</v>
      </c>
      <c r="AP44" s="273">
        <v>0</v>
      </c>
      <c r="AQ44" s="273">
        <v>0</v>
      </c>
      <c r="AR44" s="273">
        <v>0</v>
      </c>
      <c r="AS44" s="273">
        <v>0</v>
      </c>
      <c r="AT44" s="273">
        <v>0</v>
      </c>
      <c r="AU44" s="273">
        <v>0</v>
      </c>
      <c r="AV44" s="273">
        <v>0</v>
      </c>
      <c r="AW44" s="273">
        <v>0</v>
      </c>
      <c r="AX44" s="197"/>
      <c r="AY44" s="169"/>
    </row>
    <row r="45" spans="1:51" ht="15" hidden="1" customHeight="1">
      <c r="A45" s="218"/>
      <c r="E45" s="260" t="s">
        <v>388</v>
      </c>
      <c r="F45" s="224" t="s">
        <v>376</v>
      </c>
      <c r="G45" s="262" t="s">
        <v>411</v>
      </c>
      <c r="H45" s="273">
        <v>0</v>
      </c>
      <c r="I45" s="273">
        <v>0</v>
      </c>
      <c r="J45" s="273">
        <v>0</v>
      </c>
      <c r="K45" s="273">
        <v>0</v>
      </c>
      <c r="L45" s="273">
        <v>0</v>
      </c>
      <c r="M45" s="273">
        <v>0</v>
      </c>
      <c r="N45" s="273">
        <v>0</v>
      </c>
      <c r="O45" s="273">
        <v>0</v>
      </c>
      <c r="P45" s="273">
        <v>0</v>
      </c>
      <c r="Q45" s="273">
        <v>0</v>
      </c>
      <c r="R45" s="273">
        <v>0</v>
      </c>
      <c r="S45" s="273">
        <v>0</v>
      </c>
      <c r="T45" s="273">
        <v>0</v>
      </c>
      <c r="U45" s="273">
        <v>0</v>
      </c>
      <c r="V45" s="273">
        <v>0</v>
      </c>
      <c r="W45" s="273">
        <v>0</v>
      </c>
      <c r="X45" s="273">
        <v>0</v>
      </c>
      <c r="Y45" s="273">
        <v>0</v>
      </c>
      <c r="Z45" s="273">
        <v>0</v>
      </c>
      <c r="AA45" s="273">
        <v>0</v>
      </c>
      <c r="AB45" s="273">
        <v>0</v>
      </c>
      <c r="AC45" s="273">
        <v>0</v>
      </c>
      <c r="AD45" s="273">
        <v>0</v>
      </c>
      <c r="AE45" s="273">
        <v>0</v>
      </c>
      <c r="AF45" s="273">
        <v>0</v>
      </c>
      <c r="AG45" s="273">
        <v>0</v>
      </c>
      <c r="AH45" s="273">
        <v>0</v>
      </c>
      <c r="AI45" s="273">
        <v>0</v>
      </c>
      <c r="AJ45" s="273">
        <v>0</v>
      </c>
      <c r="AK45" s="273">
        <v>0</v>
      </c>
      <c r="AL45" s="273">
        <v>0</v>
      </c>
      <c r="AM45" s="273">
        <v>0</v>
      </c>
      <c r="AN45" s="273">
        <v>0</v>
      </c>
      <c r="AO45" s="273">
        <v>0</v>
      </c>
      <c r="AP45" s="273">
        <v>0</v>
      </c>
      <c r="AQ45" s="273">
        <v>0</v>
      </c>
      <c r="AR45" s="273">
        <v>0</v>
      </c>
      <c r="AS45" s="273">
        <v>0</v>
      </c>
      <c r="AT45" s="273">
        <v>0</v>
      </c>
      <c r="AU45" s="273">
        <v>0</v>
      </c>
      <c r="AV45" s="273">
        <v>0</v>
      </c>
      <c r="AW45" s="273">
        <v>0</v>
      </c>
      <c r="AX45" s="197"/>
      <c r="AY45" s="169"/>
    </row>
    <row r="46" spans="1:51" ht="22.5" hidden="1">
      <c r="E46" s="260" t="s">
        <v>389</v>
      </c>
      <c r="F46" s="274" t="s">
        <v>543</v>
      </c>
      <c r="G46" s="275" t="s">
        <v>544</v>
      </c>
      <c r="H46" s="262" t="s">
        <v>271</v>
      </c>
      <c r="I46" s="262" t="s">
        <v>271</v>
      </c>
      <c r="J46" s="275" t="s">
        <v>271</v>
      </c>
      <c r="K46" s="275" t="s">
        <v>271</v>
      </c>
      <c r="L46" s="275" t="s">
        <v>271</v>
      </c>
      <c r="M46" s="275" t="s">
        <v>271</v>
      </c>
      <c r="N46" s="275" t="s">
        <v>271</v>
      </c>
      <c r="O46" s="275" t="s">
        <v>271</v>
      </c>
      <c r="P46" s="275" t="s">
        <v>271</v>
      </c>
      <c r="Q46" s="275" t="s">
        <v>271</v>
      </c>
      <c r="R46" s="275" t="s">
        <v>271</v>
      </c>
      <c r="S46" s="275" t="s">
        <v>271</v>
      </c>
      <c r="T46" s="275" t="s">
        <v>271</v>
      </c>
      <c r="U46" s="275" t="s">
        <v>271</v>
      </c>
      <c r="V46" s="275" t="s">
        <v>271</v>
      </c>
      <c r="W46" s="275" t="s">
        <v>271</v>
      </c>
      <c r="X46" s="275" t="s">
        <v>271</v>
      </c>
      <c r="Y46" s="275" t="s">
        <v>271</v>
      </c>
      <c r="Z46" s="275" t="s">
        <v>271</v>
      </c>
      <c r="AA46" s="275" t="s">
        <v>271</v>
      </c>
      <c r="AB46" s="275" t="s">
        <v>271</v>
      </c>
      <c r="AC46" s="275" t="s">
        <v>271</v>
      </c>
      <c r="AD46" s="275" t="s">
        <v>271</v>
      </c>
      <c r="AE46" s="275" t="s">
        <v>271</v>
      </c>
      <c r="AF46" s="275" t="s">
        <v>271</v>
      </c>
      <c r="AG46" s="275" t="s">
        <v>271</v>
      </c>
      <c r="AH46" s="275" t="s">
        <v>271</v>
      </c>
      <c r="AI46" s="275" t="s">
        <v>271</v>
      </c>
      <c r="AJ46" s="275" t="s">
        <v>271</v>
      </c>
      <c r="AK46" s="275" t="s">
        <v>271</v>
      </c>
      <c r="AL46" s="275" t="s">
        <v>271</v>
      </c>
      <c r="AM46" s="275" t="s">
        <v>271</v>
      </c>
      <c r="AN46" s="275" t="s">
        <v>271</v>
      </c>
      <c r="AO46" s="275" t="s">
        <v>271</v>
      </c>
      <c r="AP46" s="275" t="s">
        <v>271</v>
      </c>
      <c r="AQ46" s="275" t="s">
        <v>271</v>
      </c>
      <c r="AR46" s="275" t="s">
        <v>271</v>
      </c>
      <c r="AS46" s="275" t="s">
        <v>271</v>
      </c>
      <c r="AT46" s="275" t="s">
        <v>271</v>
      </c>
      <c r="AU46" s="275" t="s">
        <v>271</v>
      </c>
      <c r="AV46" s="275" t="s">
        <v>271</v>
      </c>
      <c r="AW46" s="275" t="s">
        <v>271</v>
      </c>
      <c r="AX46" s="197"/>
      <c r="AY46" s="169"/>
    </row>
    <row r="47" spans="1:51" ht="15" hidden="1" customHeight="1">
      <c r="E47" s="260" t="s">
        <v>390</v>
      </c>
      <c r="F47" s="224" t="s">
        <v>375</v>
      </c>
      <c r="G47" s="275" t="s">
        <v>544</v>
      </c>
      <c r="H47" s="273">
        <v>0</v>
      </c>
      <c r="I47" s="273"/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197"/>
      <c r="AY47" s="169"/>
    </row>
    <row r="48" spans="1:51" ht="15" hidden="1" customHeight="1">
      <c r="E48" s="260" t="s">
        <v>391</v>
      </c>
      <c r="F48" s="224" t="s">
        <v>376</v>
      </c>
      <c r="G48" s="275" t="s">
        <v>544</v>
      </c>
      <c r="H48" s="273">
        <v>0</v>
      </c>
      <c r="I48" s="273">
        <v>0</v>
      </c>
      <c r="J48" s="273">
        <v>0</v>
      </c>
      <c r="K48" s="273">
        <v>0</v>
      </c>
      <c r="L48" s="273">
        <v>0</v>
      </c>
      <c r="M48" s="273">
        <v>0</v>
      </c>
      <c r="N48" s="273">
        <v>0</v>
      </c>
      <c r="O48" s="273">
        <v>0</v>
      </c>
      <c r="P48" s="273">
        <v>0</v>
      </c>
      <c r="Q48" s="273">
        <v>0</v>
      </c>
      <c r="R48" s="273">
        <v>0</v>
      </c>
      <c r="S48" s="273">
        <v>0</v>
      </c>
      <c r="T48" s="273">
        <v>0</v>
      </c>
      <c r="U48" s="273">
        <v>0</v>
      </c>
      <c r="V48" s="273">
        <v>0</v>
      </c>
      <c r="W48" s="273">
        <v>0</v>
      </c>
      <c r="X48" s="273">
        <v>0</v>
      </c>
      <c r="Y48" s="273">
        <v>0</v>
      </c>
      <c r="Z48" s="273">
        <v>0</v>
      </c>
      <c r="AA48" s="273">
        <v>0</v>
      </c>
      <c r="AB48" s="273">
        <v>0</v>
      </c>
      <c r="AC48" s="273">
        <v>0</v>
      </c>
      <c r="AD48" s="273">
        <v>0</v>
      </c>
      <c r="AE48" s="273">
        <v>0</v>
      </c>
      <c r="AF48" s="273">
        <v>0</v>
      </c>
      <c r="AG48" s="273">
        <v>0</v>
      </c>
      <c r="AH48" s="273">
        <v>0</v>
      </c>
      <c r="AI48" s="273">
        <v>0</v>
      </c>
      <c r="AJ48" s="273">
        <v>0</v>
      </c>
      <c r="AK48" s="273">
        <v>0</v>
      </c>
      <c r="AL48" s="273">
        <v>0</v>
      </c>
      <c r="AM48" s="273">
        <v>0</v>
      </c>
      <c r="AN48" s="273">
        <v>0</v>
      </c>
      <c r="AO48" s="273">
        <v>0</v>
      </c>
      <c r="AP48" s="273">
        <v>0</v>
      </c>
      <c r="AQ48" s="273">
        <v>0</v>
      </c>
      <c r="AR48" s="273">
        <v>0</v>
      </c>
      <c r="AS48" s="273">
        <v>0</v>
      </c>
      <c r="AT48" s="273">
        <v>0</v>
      </c>
      <c r="AU48" s="273">
        <v>0</v>
      </c>
      <c r="AV48" s="273">
        <v>0</v>
      </c>
      <c r="AW48" s="273">
        <v>0</v>
      </c>
      <c r="AX48" s="197"/>
      <c r="AY48" s="169"/>
    </row>
    <row r="49" spans="1:51" ht="15" hidden="1" customHeight="1">
      <c r="E49" s="260" t="s">
        <v>392</v>
      </c>
      <c r="F49" s="274" t="s">
        <v>545</v>
      </c>
      <c r="G49" s="275" t="s">
        <v>546</v>
      </c>
      <c r="H49" s="262" t="s">
        <v>271</v>
      </c>
      <c r="I49" s="262" t="s">
        <v>271</v>
      </c>
      <c r="J49" s="275" t="s">
        <v>271</v>
      </c>
      <c r="K49" s="275" t="s">
        <v>271</v>
      </c>
      <c r="L49" s="275" t="s">
        <v>271</v>
      </c>
      <c r="M49" s="275" t="s">
        <v>271</v>
      </c>
      <c r="N49" s="275" t="s">
        <v>271</v>
      </c>
      <c r="O49" s="275" t="s">
        <v>271</v>
      </c>
      <c r="P49" s="275" t="s">
        <v>271</v>
      </c>
      <c r="Q49" s="275" t="s">
        <v>271</v>
      </c>
      <c r="R49" s="275" t="s">
        <v>271</v>
      </c>
      <c r="S49" s="275" t="s">
        <v>271</v>
      </c>
      <c r="T49" s="275" t="s">
        <v>271</v>
      </c>
      <c r="U49" s="275" t="s">
        <v>271</v>
      </c>
      <c r="V49" s="275" t="s">
        <v>271</v>
      </c>
      <c r="W49" s="275" t="s">
        <v>271</v>
      </c>
      <c r="X49" s="275" t="s">
        <v>271</v>
      </c>
      <c r="Y49" s="275" t="s">
        <v>271</v>
      </c>
      <c r="Z49" s="275" t="s">
        <v>271</v>
      </c>
      <c r="AA49" s="275" t="s">
        <v>271</v>
      </c>
      <c r="AB49" s="275" t="s">
        <v>271</v>
      </c>
      <c r="AC49" s="275" t="s">
        <v>271</v>
      </c>
      <c r="AD49" s="275" t="s">
        <v>271</v>
      </c>
      <c r="AE49" s="275" t="s">
        <v>271</v>
      </c>
      <c r="AF49" s="275" t="s">
        <v>271</v>
      </c>
      <c r="AG49" s="275" t="s">
        <v>271</v>
      </c>
      <c r="AH49" s="275" t="s">
        <v>271</v>
      </c>
      <c r="AI49" s="275" t="s">
        <v>271</v>
      </c>
      <c r="AJ49" s="275" t="s">
        <v>271</v>
      </c>
      <c r="AK49" s="275" t="s">
        <v>271</v>
      </c>
      <c r="AL49" s="275" t="s">
        <v>271</v>
      </c>
      <c r="AM49" s="275" t="s">
        <v>271</v>
      </c>
      <c r="AN49" s="275" t="s">
        <v>271</v>
      </c>
      <c r="AO49" s="275" t="s">
        <v>271</v>
      </c>
      <c r="AP49" s="275" t="s">
        <v>271</v>
      </c>
      <c r="AQ49" s="275" t="s">
        <v>271</v>
      </c>
      <c r="AR49" s="275" t="s">
        <v>271</v>
      </c>
      <c r="AS49" s="275" t="s">
        <v>271</v>
      </c>
      <c r="AT49" s="275" t="s">
        <v>271</v>
      </c>
      <c r="AU49" s="275" t="s">
        <v>271</v>
      </c>
      <c r="AV49" s="275" t="s">
        <v>271</v>
      </c>
      <c r="AW49" s="275" t="s">
        <v>271</v>
      </c>
      <c r="AX49" s="197"/>
      <c r="AY49" s="169"/>
    </row>
    <row r="50" spans="1:51" ht="15" hidden="1" customHeight="1">
      <c r="E50" s="260" t="s">
        <v>393</v>
      </c>
      <c r="F50" s="224" t="s">
        <v>375</v>
      </c>
      <c r="G50" s="275" t="s">
        <v>546</v>
      </c>
      <c r="H50" s="273">
        <v>0</v>
      </c>
      <c r="I50" s="273"/>
      <c r="J50" s="273">
        <v>0</v>
      </c>
      <c r="K50" s="273">
        <v>0</v>
      </c>
      <c r="L50" s="273">
        <v>0</v>
      </c>
      <c r="M50" s="273">
        <v>0</v>
      </c>
      <c r="N50" s="273">
        <v>0</v>
      </c>
      <c r="O50" s="273">
        <v>0</v>
      </c>
      <c r="P50" s="273">
        <v>0</v>
      </c>
      <c r="Q50" s="273">
        <v>0</v>
      </c>
      <c r="R50" s="273">
        <v>0</v>
      </c>
      <c r="S50" s="273">
        <v>0</v>
      </c>
      <c r="T50" s="273">
        <v>0</v>
      </c>
      <c r="U50" s="273">
        <v>0</v>
      </c>
      <c r="V50" s="273">
        <v>0</v>
      </c>
      <c r="W50" s="273">
        <v>0</v>
      </c>
      <c r="X50" s="273">
        <v>0</v>
      </c>
      <c r="Y50" s="273">
        <v>0</v>
      </c>
      <c r="Z50" s="273">
        <v>0</v>
      </c>
      <c r="AA50" s="273">
        <v>0</v>
      </c>
      <c r="AB50" s="273">
        <v>0</v>
      </c>
      <c r="AC50" s="273">
        <v>0</v>
      </c>
      <c r="AD50" s="273">
        <v>0</v>
      </c>
      <c r="AE50" s="273">
        <v>0</v>
      </c>
      <c r="AF50" s="273">
        <v>0</v>
      </c>
      <c r="AG50" s="273">
        <v>0</v>
      </c>
      <c r="AH50" s="273">
        <v>0</v>
      </c>
      <c r="AI50" s="273">
        <v>0</v>
      </c>
      <c r="AJ50" s="273">
        <v>0</v>
      </c>
      <c r="AK50" s="273">
        <v>0</v>
      </c>
      <c r="AL50" s="273">
        <v>0</v>
      </c>
      <c r="AM50" s="273">
        <v>0</v>
      </c>
      <c r="AN50" s="273">
        <v>0</v>
      </c>
      <c r="AO50" s="273">
        <v>0</v>
      </c>
      <c r="AP50" s="273">
        <v>0</v>
      </c>
      <c r="AQ50" s="273">
        <v>0</v>
      </c>
      <c r="AR50" s="273">
        <v>0</v>
      </c>
      <c r="AS50" s="273">
        <v>0</v>
      </c>
      <c r="AT50" s="273">
        <v>0</v>
      </c>
      <c r="AU50" s="273">
        <v>0</v>
      </c>
      <c r="AV50" s="273">
        <v>0</v>
      </c>
      <c r="AW50" s="273">
        <v>0</v>
      </c>
      <c r="AX50" s="197"/>
      <c r="AY50" s="169"/>
    </row>
    <row r="51" spans="1:51" ht="15" hidden="1" customHeight="1">
      <c r="E51" s="260" t="s">
        <v>394</v>
      </c>
      <c r="F51" s="224" t="s">
        <v>376</v>
      </c>
      <c r="G51" s="275" t="s">
        <v>546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197"/>
      <c r="AY51" s="169"/>
    </row>
    <row r="52" spans="1:51" ht="22.5" hidden="1">
      <c r="E52" s="260" t="s">
        <v>395</v>
      </c>
      <c r="F52" s="274" t="s">
        <v>552</v>
      </c>
      <c r="G52" s="275" t="s">
        <v>542</v>
      </c>
      <c r="H52" s="262" t="s">
        <v>271</v>
      </c>
      <c r="I52" s="262" t="s">
        <v>271</v>
      </c>
      <c r="J52" s="275" t="s">
        <v>271</v>
      </c>
      <c r="K52" s="275" t="s">
        <v>271</v>
      </c>
      <c r="L52" s="275" t="s">
        <v>271</v>
      </c>
      <c r="M52" s="275" t="s">
        <v>271</v>
      </c>
      <c r="N52" s="275" t="s">
        <v>271</v>
      </c>
      <c r="O52" s="275" t="s">
        <v>271</v>
      </c>
      <c r="P52" s="275" t="s">
        <v>271</v>
      </c>
      <c r="Q52" s="275" t="s">
        <v>271</v>
      </c>
      <c r="R52" s="275" t="s">
        <v>271</v>
      </c>
      <c r="S52" s="275" t="s">
        <v>271</v>
      </c>
      <c r="T52" s="275" t="s">
        <v>271</v>
      </c>
      <c r="U52" s="275" t="s">
        <v>271</v>
      </c>
      <c r="V52" s="275" t="s">
        <v>271</v>
      </c>
      <c r="W52" s="275" t="s">
        <v>271</v>
      </c>
      <c r="X52" s="275" t="s">
        <v>271</v>
      </c>
      <c r="Y52" s="275" t="s">
        <v>271</v>
      </c>
      <c r="Z52" s="275" t="s">
        <v>271</v>
      </c>
      <c r="AA52" s="275" t="s">
        <v>271</v>
      </c>
      <c r="AB52" s="275" t="s">
        <v>271</v>
      </c>
      <c r="AC52" s="275" t="s">
        <v>271</v>
      </c>
      <c r="AD52" s="275" t="s">
        <v>271</v>
      </c>
      <c r="AE52" s="275" t="s">
        <v>271</v>
      </c>
      <c r="AF52" s="275" t="s">
        <v>271</v>
      </c>
      <c r="AG52" s="275" t="s">
        <v>271</v>
      </c>
      <c r="AH52" s="275" t="s">
        <v>271</v>
      </c>
      <c r="AI52" s="275" t="s">
        <v>271</v>
      </c>
      <c r="AJ52" s="275" t="s">
        <v>271</v>
      </c>
      <c r="AK52" s="275" t="s">
        <v>271</v>
      </c>
      <c r="AL52" s="275" t="s">
        <v>271</v>
      </c>
      <c r="AM52" s="275" t="s">
        <v>271</v>
      </c>
      <c r="AN52" s="275" t="s">
        <v>271</v>
      </c>
      <c r="AO52" s="275" t="s">
        <v>271</v>
      </c>
      <c r="AP52" s="275" t="s">
        <v>271</v>
      </c>
      <c r="AQ52" s="275" t="s">
        <v>271</v>
      </c>
      <c r="AR52" s="275" t="s">
        <v>271</v>
      </c>
      <c r="AS52" s="275" t="s">
        <v>271</v>
      </c>
      <c r="AT52" s="275" t="s">
        <v>271</v>
      </c>
      <c r="AU52" s="275" t="s">
        <v>271</v>
      </c>
      <c r="AV52" s="275" t="s">
        <v>271</v>
      </c>
      <c r="AW52" s="275" t="s">
        <v>271</v>
      </c>
      <c r="AX52" s="197"/>
      <c r="AY52" s="169"/>
    </row>
    <row r="53" spans="1:51" ht="15" hidden="1" customHeight="1">
      <c r="E53" s="260" t="s">
        <v>396</v>
      </c>
      <c r="F53" s="224" t="s">
        <v>375</v>
      </c>
      <c r="G53" s="275" t="s">
        <v>542</v>
      </c>
      <c r="H53" s="273">
        <v>0</v>
      </c>
      <c r="I53" s="273"/>
      <c r="J53" s="273">
        <v>0</v>
      </c>
      <c r="K53" s="273">
        <v>0</v>
      </c>
      <c r="L53" s="273">
        <v>0</v>
      </c>
      <c r="M53" s="273">
        <v>0</v>
      </c>
      <c r="N53" s="273">
        <v>0</v>
      </c>
      <c r="O53" s="273">
        <v>0</v>
      </c>
      <c r="P53" s="273">
        <v>0</v>
      </c>
      <c r="Q53" s="273">
        <v>0</v>
      </c>
      <c r="R53" s="273">
        <v>0</v>
      </c>
      <c r="S53" s="273">
        <v>0</v>
      </c>
      <c r="T53" s="273">
        <v>0</v>
      </c>
      <c r="U53" s="273">
        <v>0</v>
      </c>
      <c r="V53" s="273">
        <v>0</v>
      </c>
      <c r="W53" s="273">
        <v>0</v>
      </c>
      <c r="X53" s="273">
        <v>0</v>
      </c>
      <c r="Y53" s="273">
        <v>0</v>
      </c>
      <c r="Z53" s="273">
        <v>0</v>
      </c>
      <c r="AA53" s="273">
        <v>0</v>
      </c>
      <c r="AB53" s="273">
        <v>0</v>
      </c>
      <c r="AC53" s="273">
        <v>0</v>
      </c>
      <c r="AD53" s="273">
        <v>0</v>
      </c>
      <c r="AE53" s="273">
        <v>0</v>
      </c>
      <c r="AF53" s="273">
        <v>0</v>
      </c>
      <c r="AG53" s="273">
        <v>0</v>
      </c>
      <c r="AH53" s="273">
        <v>0</v>
      </c>
      <c r="AI53" s="273">
        <v>0</v>
      </c>
      <c r="AJ53" s="273">
        <v>0</v>
      </c>
      <c r="AK53" s="273">
        <v>0</v>
      </c>
      <c r="AL53" s="273">
        <v>0</v>
      </c>
      <c r="AM53" s="273">
        <v>0</v>
      </c>
      <c r="AN53" s="273">
        <v>0</v>
      </c>
      <c r="AO53" s="273">
        <v>0</v>
      </c>
      <c r="AP53" s="273">
        <v>0</v>
      </c>
      <c r="AQ53" s="273">
        <v>0</v>
      </c>
      <c r="AR53" s="273">
        <v>0</v>
      </c>
      <c r="AS53" s="273">
        <v>0</v>
      </c>
      <c r="AT53" s="273">
        <v>0</v>
      </c>
      <c r="AU53" s="273">
        <v>0</v>
      </c>
      <c r="AV53" s="273">
        <v>0</v>
      </c>
      <c r="AW53" s="273">
        <v>0</v>
      </c>
      <c r="AX53" s="197"/>
      <c r="AY53" s="169"/>
    </row>
    <row r="54" spans="1:51" ht="15" hidden="1" customHeight="1">
      <c r="E54" s="260" t="s">
        <v>397</v>
      </c>
      <c r="F54" s="224" t="s">
        <v>376</v>
      </c>
      <c r="G54" s="275" t="s">
        <v>542</v>
      </c>
      <c r="H54" s="273">
        <v>0</v>
      </c>
      <c r="I54" s="273">
        <v>0</v>
      </c>
      <c r="J54" s="273">
        <v>0</v>
      </c>
      <c r="K54" s="273">
        <v>0</v>
      </c>
      <c r="L54" s="273">
        <v>0</v>
      </c>
      <c r="M54" s="273">
        <v>0</v>
      </c>
      <c r="N54" s="273">
        <v>0</v>
      </c>
      <c r="O54" s="273">
        <v>0</v>
      </c>
      <c r="P54" s="273">
        <v>0</v>
      </c>
      <c r="Q54" s="273">
        <v>0</v>
      </c>
      <c r="R54" s="273">
        <v>0</v>
      </c>
      <c r="S54" s="273">
        <v>0</v>
      </c>
      <c r="T54" s="273">
        <v>0</v>
      </c>
      <c r="U54" s="273">
        <v>0</v>
      </c>
      <c r="V54" s="273">
        <v>0</v>
      </c>
      <c r="W54" s="273">
        <v>0</v>
      </c>
      <c r="X54" s="273">
        <v>0</v>
      </c>
      <c r="Y54" s="273">
        <v>0</v>
      </c>
      <c r="Z54" s="273">
        <v>0</v>
      </c>
      <c r="AA54" s="273">
        <v>0</v>
      </c>
      <c r="AB54" s="273">
        <v>0</v>
      </c>
      <c r="AC54" s="273">
        <v>0</v>
      </c>
      <c r="AD54" s="273">
        <v>0</v>
      </c>
      <c r="AE54" s="273">
        <v>0</v>
      </c>
      <c r="AF54" s="273">
        <v>0</v>
      </c>
      <c r="AG54" s="273">
        <v>0</v>
      </c>
      <c r="AH54" s="273">
        <v>0</v>
      </c>
      <c r="AI54" s="273">
        <v>0</v>
      </c>
      <c r="AJ54" s="273">
        <v>0</v>
      </c>
      <c r="AK54" s="273">
        <v>0</v>
      </c>
      <c r="AL54" s="273">
        <v>0</v>
      </c>
      <c r="AM54" s="273">
        <v>0</v>
      </c>
      <c r="AN54" s="273">
        <v>0</v>
      </c>
      <c r="AO54" s="273">
        <v>0</v>
      </c>
      <c r="AP54" s="273">
        <v>0</v>
      </c>
      <c r="AQ54" s="273">
        <v>0</v>
      </c>
      <c r="AR54" s="273">
        <v>0</v>
      </c>
      <c r="AS54" s="273">
        <v>0</v>
      </c>
      <c r="AT54" s="273">
        <v>0</v>
      </c>
      <c r="AU54" s="273">
        <v>0</v>
      </c>
      <c r="AV54" s="273">
        <v>0</v>
      </c>
      <c r="AW54" s="273">
        <v>0</v>
      </c>
      <c r="AX54" s="197"/>
      <c r="AY54" s="169"/>
    </row>
    <row r="55" spans="1:51" ht="22.5" hidden="1">
      <c r="E55" s="260" t="s">
        <v>398</v>
      </c>
      <c r="F55" s="274" t="s">
        <v>541</v>
      </c>
      <c r="G55" s="262" t="s">
        <v>413</v>
      </c>
      <c r="H55" s="262" t="s">
        <v>271</v>
      </c>
      <c r="I55" s="262" t="s">
        <v>271</v>
      </c>
      <c r="J55" s="275" t="s">
        <v>271</v>
      </c>
      <c r="K55" s="275" t="s">
        <v>271</v>
      </c>
      <c r="L55" s="275" t="s">
        <v>271</v>
      </c>
      <c r="M55" s="275" t="s">
        <v>271</v>
      </c>
      <c r="N55" s="275" t="s">
        <v>271</v>
      </c>
      <c r="O55" s="275" t="s">
        <v>271</v>
      </c>
      <c r="P55" s="275" t="s">
        <v>271</v>
      </c>
      <c r="Q55" s="275" t="s">
        <v>271</v>
      </c>
      <c r="R55" s="275" t="s">
        <v>271</v>
      </c>
      <c r="S55" s="275" t="s">
        <v>271</v>
      </c>
      <c r="T55" s="275" t="s">
        <v>271</v>
      </c>
      <c r="U55" s="275" t="s">
        <v>271</v>
      </c>
      <c r="V55" s="275" t="s">
        <v>271</v>
      </c>
      <c r="W55" s="275" t="s">
        <v>271</v>
      </c>
      <c r="X55" s="275" t="s">
        <v>271</v>
      </c>
      <c r="Y55" s="275" t="s">
        <v>271</v>
      </c>
      <c r="Z55" s="275" t="s">
        <v>271</v>
      </c>
      <c r="AA55" s="275" t="s">
        <v>271</v>
      </c>
      <c r="AB55" s="275" t="s">
        <v>271</v>
      </c>
      <c r="AC55" s="275" t="s">
        <v>271</v>
      </c>
      <c r="AD55" s="275" t="s">
        <v>271</v>
      </c>
      <c r="AE55" s="275" t="s">
        <v>271</v>
      </c>
      <c r="AF55" s="275" t="s">
        <v>271</v>
      </c>
      <c r="AG55" s="275" t="s">
        <v>271</v>
      </c>
      <c r="AH55" s="275" t="s">
        <v>271</v>
      </c>
      <c r="AI55" s="275" t="s">
        <v>271</v>
      </c>
      <c r="AJ55" s="275" t="s">
        <v>271</v>
      </c>
      <c r="AK55" s="275" t="s">
        <v>271</v>
      </c>
      <c r="AL55" s="275" t="s">
        <v>271</v>
      </c>
      <c r="AM55" s="275" t="s">
        <v>271</v>
      </c>
      <c r="AN55" s="275" t="s">
        <v>271</v>
      </c>
      <c r="AO55" s="275" t="s">
        <v>271</v>
      </c>
      <c r="AP55" s="275" t="s">
        <v>271</v>
      </c>
      <c r="AQ55" s="275" t="s">
        <v>271</v>
      </c>
      <c r="AR55" s="275" t="s">
        <v>271</v>
      </c>
      <c r="AS55" s="275" t="s">
        <v>271</v>
      </c>
      <c r="AT55" s="275" t="s">
        <v>271</v>
      </c>
      <c r="AU55" s="275" t="s">
        <v>271</v>
      </c>
      <c r="AV55" s="275" t="s">
        <v>271</v>
      </c>
      <c r="AW55" s="275" t="s">
        <v>271</v>
      </c>
      <c r="AX55" s="197"/>
      <c r="AY55" s="169"/>
    </row>
    <row r="56" spans="1:51" ht="15" hidden="1" customHeight="1">
      <c r="E56" s="260" t="s">
        <v>399</v>
      </c>
      <c r="F56" s="224" t="s">
        <v>375</v>
      </c>
      <c r="G56" s="262" t="s">
        <v>413</v>
      </c>
      <c r="H56" s="273">
        <v>0</v>
      </c>
      <c r="I56" s="273"/>
      <c r="J56" s="273">
        <v>0</v>
      </c>
      <c r="K56" s="273">
        <v>0</v>
      </c>
      <c r="L56" s="273">
        <v>0</v>
      </c>
      <c r="M56" s="273">
        <v>0</v>
      </c>
      <c r="N56" s="273">
        <v>0</v>
      </c>
      <c r="O56" s="273">
        <v>0</v>
      </c>
      <c r="P56" s="273">
        <v>0</v>
      </c>
      <c r="Q56" s="273">
        <v>0</v>
      </c>
      <c r="R56" s="273">
        <v>0</v>
      </c>
      <c r="S56" s="273">
        <v>0</v>
      </c>
      <c r="T56" s="273">
        <v>0</v>
      </c>
      <c r="U56" s="273">
        <v>0</v>
      </c>
      <c r="V56" s="273">
        <v>0</v>
      </c>
      <c r="W56" s="273">
        <v>0</v>
      </c>
      <c r="X56" s="273">
        <v>0</v>
      </c>
      <c r="Y56" s="273">
        <v>0</v>
      </c>
      <c r="Z56" s="273">
        <v>0</v>
      </c>
      <c r="AA56" s="273">
        <v>0</v>
      </c>
      <c r="AB56" s="273">
        <v>0</v>
      </c>
      <c r="AC56" s="273">
        <v>0</v>
      </c>
      <c r="AD56" s="273">
        <v>0</v>
      </c>
      <c r="AE56" s="273">
        <v>0</v>
      </c>
      <c r="AF56" s="273">
        <v>0</v>
      </c>
      <c r="AG56" s="273">
        <v>0</v>
      </c>
      <c r="AH56" s="273">
        <v>0</v>
      </c>
      <c r="AI56" s="273">
        <v>0</v>
      </c>
      <c r="AJ56" s="273">
        <v>0</v>
      </c>
      <c r="AK56" s="273">
        <v>0</v>
      </c>
      <c r="AL56" s="273">
        <v>0</v>
      </c>
      <c r="AM56" s="273">
        <v>0</v>
      </c>
      <c r="AN56" s="273">
        <v>0</v>
      </c>
      <c r="AO56" s="273">
        <v>0</v>
      </c>
      <c r="AP56" s="273">
        <v>0</v>
      </c>
      <c r="AQ56" s="273">
        <v>0</v>
      </c>
      <c r="AR56" s="273">
        <v>0</v>
      </c>
      <c r="AS56" s="273">
        <v>0</v>
      </c>
      <c r="AT56" s="273">
        <v>0</v>
      </c>
      <c r="AU56" s="273">
        <v>0</v>
      </c>
      <c r="AV56" s="273">
        <v>0</v>
      </c>
      <c r="AW56" s="273">
        <v>0</v>
      </c>
      <c r="AX56" s="197"/>
      <c r="AY56" s="169"/>
    </row>
    <row r="57" spans="1:51" ht="15" hidden="1" customHeight="1">
      <c r="E57" s="260" t="s">
        <v>400</v>
      </c>
      <c r="F57" s="224" t="s">
        <v>376</v>
      </c>
      <c r="G57" s="262" t="s">
        <v>413</v>
      </c>
      <c r="H57" s="273">
        <v>0</v>
      </c>
      <c r="I57" s="273">
        <v>0</v>
      </c>
      <c r="J57" s="273">
        <v>0</v>
      </c>
      <c r="K57" s="273">
        <v>0</v>
      </c>
      <c r="L57" s="273">
        <v>0</v>
      </c>
      <c r="M57" s="273">
        <v>0</v>
      </c>
      <c r="N57" s="273">
        <v>0</v>
      </c>
      <c r="O57" s="273">
        <v>0</v>
      </c>
      <c r="P57" s="273">
        <v>0</v>
      </c>
      <c r="Q57" s="273">
        <v>0</v>
      </c>
      <c r="R57" s="273">
        <v>0</v>
      </c>
      <c r="S57" s="273">
        <v>0</v>
      </c>
      <c r="T57" s="273">
        <v>0</v>
      </c>
      <c r="U57" s="273">
        <v>0</v>
      </c>
      <c r="V57" s="273">
        <v>0</v>
      </c>
      <c r="W57" s="273">
        <v>0</v>
      </c>
      <c r="X57" s="273">
        <v>0</v>
      </c>
      <c r="Y57" s="273">
        <v>0</v>
      </c>
      <c r="Z57" s="273">
        <v>0</v>
      </c>
      <c r="AA57" s="273">
        <v>0</v>
      </c>
      <c r="AB57" s="273">
        <v>0</v>
      </c>
      <c r="AC57" s="273">
        <v>0</v>
      </c>
      <c r="AD57" s="273">
        <v>0</v>
      </c>
      <c r="AE57" s="273">
        <v>0</v>
      </c>
      <c r="AF57" s="273">
        <v>0</v>
      </c>
      <c r="AG57" s="273">
        <v>0</v>
      </c>
      <c r="AH57" s="273">
        <v>0</v>
      </c>
      <c r="AI57" s="273">
        <v>0</v>
      </c>
      <c r="AJ57" s="273">
        <v>0</v>
      </c>
      <c r="AK57" s="273">
        <v>0</v>
      </c>
      <c r="AL57" s="273">
        <v>0</v>
      </c>
      <c r="AM57" s="273">
        <v>0</v>
      </c>
      <c r="AN57" s="273">
        <v>0</v>
      </c>
      <c r="AO57" s="273">
        <v>0</v>
      </c>
      <c r="AP57" s="273">
        <v>0</v>
      </c>
      <c r="AQ57" s="273">
        <v>0</v>
      </c>
      <c r="AR57" s="273">
        <v>0</v>
      </c>
      <c r="AS57" s="273">
        <v>0</v>
      </c>
      <c r="AT57" s="273">
        <v>0</v>
      </c>
      <c r="AU57" s="273">
        <v>0</v>
      </c>
      <c r="AV57" s="273">
        <v>0</v>
      </c>
      <c r="AW57" s="273">
        <v>0</v>
      </c>
      <c r="AX57" s="197"/>
      <c r="AY57" s="169"/>
    </row>
    <row r="58" spans="1:51" ht="15" hidden="1" customHeight="1">
      <c r="E58" s="260" t="s">
        <v>401</v>
      </c>
      <c r="F58" s="272" t="s">
        <v>414</v>
      </c>
      <c r="G58" s="262" t="s">
        <v>415</v>
      </c>
      <c r="H58" s="262" t="s">
        <v>271</v>
      </c>
      <c r="I58" s="262" t="s">
        <v>271</v>
      </c>
      <c r="J58" s="275" t="s">
        <v>271</v>
      </c>
      <c r="K58" s="275" t="s">
        <v>271</v>
      </c>
      <c r="L58" s="275" t="s">
        <v>271</v>
      </c>
      <c r="M58" s="275" t="s">
        <v>271</v>
      </c>
      <c r="N58" s="275" t="s">
        <v>271</v>
      </c>
      <c r="O58" s="275" t="s">
        <v>271</v>
      </c>
      <c r="P58" s="275" t="s">
        <v>271</v>
      </c>
      <c r="Q58" s="275" t="s">
        <v>271</v>
      </c>
      <c r="R58" s="275" t="s">
        <v>271</v>
      </c>
      <c r="S58" s="275" t="s">
        <v>271</v>
      </c>
      <c r="T58" s="275" t="s">
        <v>271</v>
      </c>
      <c r="U58" s="275" t="s">
        <v>271</v>
      </c>
      <c r="V58" s="275" t="s">
        <v>271</v>
      </c>
      <c r="W58" s="275" t="s">
        <v>271</v>
      </c>
      <c r="X58" s="275" t="s">
        <v>271</v>
      </c>
      <c r="Y58" s="275" t="s">
        <v>271</v>
      </c>
      <c r="Z58" s="275" t="s">
        <v>271</v>
      </c>
      <c r="AA58" s="275" t="s">
        <v>271</v>
      </c>
      <c r="AB58" s="275" t="s">
        <v>271</v>
      </c>
      <c r="AC58" s="275" t="s">
        <v>271</v>
      </c>
      <c r="AD58" s="275" t="s">
        <v>271</v>
      </c>
      <c r="AE58" s="275" t="s">
        <v>271</v>
      </c>
      <c r="AF58" s="275" t="s">
        <v>271</v>
      </c>
      <c r="AG58" s="275" t="s">
        <v>271</v>
      </c>
      <c r="AH58" s="275" t="s">
        <v>271</v>
      </c>
      <c r="AI58" s="275" t="s">
        <v>271</v>
      </c>
      <c r="AJ58" s="275" t="s">
        <v>271</v>
      </c>
      <c r="AK58" s="275" t="s">
        <v>271</v>
      </c>
      <c r="AL58" s="275" t="s">
        <v>271</v>
      </c>
      <c r="AM58" s="275" t="s">
        <v>271</v>
      </c>
      <c r="AN58" s="275" t="s">
        <v>271</v>
      </c>
      <c r="AO58" s="275" t="s">
        <v>271</v>
      </c>
      <c r="AP58" s="275" t="s">
        <v>271</v>
      </c>
      <c r="AQ58" s="275" t="s">
        <v>271</v>
      </c>
      <c r="AR58" s="275" t="s">
        <v>271</v>
      </c>
      <c r="AS58" s="275" t="s">
        <v>271</v>
      </c>
      <c r="AT58" s="275" t="s">
        <v>271</v>
      </c>
      <c r="AU58" s="275" t="s">
        <v>271</v>
      </c>
      <c r="AV58" s="275" t="s">
        <v>271</v>
      </c>
      <c r="AW58" s="275" t="s">
        <v>271</v>
      </c>
      <c r="AX58" s="197"/>
      <c r="AY58" s="169"/>
    </row>
    <row r="59" spans="1:51" ht="15" hidden="1" customHeight="1">
      <c r="E59" s="260" t="s">
        <v>402</v>
      </c>
      <c r="F59" s="224" t="s">
        <v>375</v>
      </c>
      <c r="G59" s="262" t="s">
        <v>415</v>
      </c>
      <c r="H59" s="273">
        <v>0</v>
      </c>
      <c r="I59" s="273"/>
      <c r="J59" s="273">
        <v>0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273">
        <v>0</v>
      </c>
      <c r="Q59" s="273">
        <v>0</v>
      </c>
      <c r="R59" s="273">
        <v>0</v>
      </c>
      <c r="S59" s="273">
        <v>0</v>
      </c>
      <c r="T59" s="273">
        <v>0</v>
      </c>
      <c r="U59" s="273">
        <v>0</v>
      </c>
      <c r="V59" s="273">
        <v>0</v>
      </c>
      <c r="W59" s="273">
        <v>0</v>
      </c>
      <c r="X59" s="273">
        <v>0</v>
      </c>
      <c r="Y59" s="273">
        <v>0</v>
      </c>
      <c r="Z59" s="273">
        <v>0</v>
      </c>
      <c r="AA59" s="273">
        <v>0</v>
      </c>
      <c r="AB59" s="273">
        <v>0</v>
      </c>
      <c r="AC59" s="273">
        <v>0</v>
      </c>
      <c r="AD59" s="273">
        <v>0</v>
      </c>
      <c r="AE59" s="273">
        <v>0</v>
      </c>
      <c r="AF59" s="273">
        <v>0</v>
      </c>
      <c r="AG59" s="273">
        <v>0</v>
      </c>
      <c r="AH59" s="273">
        <v>0</v>
      </c>
      <c r="AI59" s="273">
        <v>0</v>
      </c>
      <c r="AJ59" s="273">
        <v>0</v>
      </c>
      <c r="AK59" s="273">
        <v>0</v>
      </c>
      <c r="AL59" s="273">
        <v>0</v>
      </c>
      <c r="AM59" s="273">
        <v>0</v>
      </c>
      <c r="AN59" s="273">
        <v>0</v>
      </c>
      <c r="AO59" s="273">
        <v>0</v>
      </c>
      <c r="AP59" s="273">
        <v>0</v>
      </c>
      <c r="AQ59" s="273">
        <v>0</v>
      </c>
      <c r="AR59" s="273">
        <v>0</v>
      </c>
      <c r="AS59" s="273">
        <v>0</v>
      </c>
      <c r="AT59" s="273">
        <v>0</v>
      </c>
      <c r="AU59" s="273">
        <v>0</v>
      </c>
      <c r="AV59" s="273">
        <v>0</v>
      </c>
      <c r="AW59" s="273">
        <v>0</v>
      </c>
      <c r="AX59" s="197"/>
      <c r="AY59" s="169"/>
    </row>
    <row r="60" spans="1:51" ht="15" hidden="1" customHeight="1">
      <c r="E60" s="260" t="s">
        <v>403</v>
      </c>
      <c r="F60" s="224" t="s">
        <v>376</v>
      </c>
      <c r="G60" s="262" t="s">
        <v>415</v>
      </c>
      <c r="H60" s="273">
        <v>0</v>
      </c>
      <c r="I60" s="273">
        <v>0</v>
      </c>
      <c r="J60" s="273">
        <v>0</v>
      </c>
      <c r="K60" s="273">
        <v>0</v>
      </c>
      <c r="L60" s="273">
        <v>0</v>
      </c>
      <c r="M60" s="273">
        <v>0</v>
      </c>
      <c r="N60" s="273">
        <v>0</v>
      </c>
      <c r="O60" s="273">
        <v>0</v>
      </c>
      <c r="P60" s="273">
        <v>0</v>
      </c>
      <c r="Q60" s="273">
        <v>0</v>
      </c>
      <c r="R60" s="273">
        <v>0</v>
      </c>
      <c r="S60" s="273">
        <v>0</v>
      </c>
      <c r="T60" s="273">
        <v>0</v>
      </c>
      <c r="U60" s="273">
        <v>0</v>
      </c>
      <c r="V60" s="273">
        <v>0</v>
      </c>
      <c r="W60" s="273">
        <v>0</v>
      </c>
      <c r="X60" s="273">
        <v>0</v>
      </c>
      <c r="Y60" s="273">
        <v>0</v>
      </c>
      <c r="Z60" s="273">
        <v>0</v>
      </c>
      <c r="AA60" s="273">
        <v>0</v>
      </c>
      <c r="AB60" s="273">
        <v>0</v>
      </c>
      <c r="AC60" s="273">
        <v>0</v>
      </c>
      <c r="AD60" s="273">
        <v>0</v>
      </c>
      <c r="AE60" s="273">
        <v>0</v>
      </c>
      <c r="AF60" s="273">
        <v>0</v>
      </c>
      <c r="AG60" s="273">
        <v>0</v>
      </c>
      <c r="AH60" s="273">
        <v>0</v>
      </c>
      <c r="AI60" s="273">
        <v>0</v>
      </c>
      <c r="AJ60" s="273">
        <v>0</v>
      </c>
      <c r="AK60" s="273">
        <v>0</v>
      </c>
      <c r="AL60" s="273">
        <v>0</v>
      </c>
      <c r="AM60" s="273">
        <v>0</v>
      </c>
      <c r="AN60" s="273">
        <v>0</v>
      </c>
      <c r="AO60" s="273">
        <v>0</v>
      </c>
      <c r="AP60" s="273">
        <v>0</v>
      </c>
      <c r="AQ60" s="273">
        <v>0</v>
      </c>
      <c r="AR60" s="273">
        <v>0</v>
      </c>
      <c r="AS60" s="273">
        <v>0</v>
      </c>
      <c r="AT60" s="273">
        <v>0</v>
      </c>
      <c r="AU60" s="273">
        <v>0</v>
      </c>
      <c r="AV60" s="273">
        <v>0</v>
      </c>
      <c r="AW60" s="273">
        <v>0</v>
      </c>
      <c r="AX60" s="197"/>
      <c r="AY60" s="169"/>
    </row>
    <row r="61" spans="1:51" ht="15" hidden="1" customHeight="1">
      <c r="A61" s="413" t="s">
        <v>401</v>
      </c>
      <c r="E61" s="260" t="str">
        <f>A61</f>
        <v>9.10</v>
      </c>
      <c r="F61" s="276"/>
      <c r="G61" s="277"/>
      <c r="H61" s="262" t="s">
        <v>271</v>
      </c>
      <c r="I61" s="262" t="s">
        <v>271</v>
      </c>
      <c r="J61" s="275" t="s">
        <v>271</v>
      </c>
      <c r="K61" s="275" t="s">
        <v>271</v>
      </c>
      <c r="L61" s="275" t="s">
        <v>271</v>
      </c>
      <c r="M61" s="275" t="s">
        <v>271</v>
      </c>
      <c r="N61" s="275" t="s">
        <v>271</v>
      </c>
      <c r="O61" s="275" t="s">
        <v>271</v>
      </c>
      <c r="P61" s="275" t="s">
        <v>271</v>
      </c>
      <c r="Q61" s="275" t="s">
        <v>271</v>
      </c>
      <c r="R61" s="275" t="s">
        <v>271</v>
      </c>
      <c r="S61" s="275" t="s">
        <v>271</v>
      </c>
      <c r="T61" s="275" t="s">
        <v>271</v>
      </c>
      <c r="U61" s="275" t="s">
        <v>271</v>
      </c>
      <c r="V61" s="275" t="s">
        <v>271</v>
      </c>
      <c r="W61" s="275" t="s">
        <v>271</v>
      </c>
      <c r="X61" s="275" t="s">
        <v>271</v>
      </c>
      <c r="Y61" s="275" t="s">
        <v>271</v>
      </c>
      <c r="Z61" s="275" t="s">
        <v>271</v>
      </c>
      <c r="AA61" s="275" t="s">
        <v>271</v>
      </c>
      <c r="AB61" s="275" t="s">
        <v>271</v>
      </c>
      <c r="AC61" s="275" t="s">
        <v>271</v>
      </c>
      <c r="AD61" s="275" t="s">
        <v>271</v>
      </c>
      <c r="AE61" s="275" t="s">
        <v>271</v>
      </c>
      <c r="AF61" s="275" t="s">
        <v>271</v>
      </c>
      <c r="AG61" s="275" t="s">
        <v>271</v>
      </c>
      <c r="AH61" s="275" t="s">
        <v>271</v>
      </c>
      <c r="AI61" s="275" t="s">
        <v>271</v>
      </c>
      <c r="AJ61" s="275" t="s">
        <v>271</v>
      </c>
      <c r="AK61" s="275" t="s">
        <v>271</v>
      </c>
      <c r="AL61" s="275" t="s">
        <v>271</v>
      </c>
      <c r="AM61" s="275" t="s">
        <v>271</v>
      </c>
      <c r="AN61" s="275" t="s">
        <v>271</v>
      </c>
      <c r="AO61" s="275" t="s">
        <v>271</v>
      </c>
      <c r="AP61" s="275" t="s">
        <v>271</v>
      </c>
      <c r="AQ61" s="275" t="s">
        <v>271</v>
      </c>
      <c r="AR61" s="275" t="s">
        <v>271</v>
      </c>
      <c r="AS61" s="275" t="s">
        <v>271</v>
      </c>
      <c r="AT61" s="275" t="s">
        <v>271</v>
      </c>
      <c r="AU61" s="275" t="s">
        <v>271</v>
      </c>
      <c r="AV61" s="275" t="s">
        <v>271</v>
      </c>
      <c r="AW61" s="275" t="s">
        <v>271</v>
      </c>
      <c r="AX61" s="197"/>
      <c r="AY61" s="169"/>
    </row>
    <row r="62" spans="1:51" ht="15" hidden="1" customHeight="1">
      <c r="A62" s="413"/>
      <c r="E62" s="223" t="str">
        <f>A61&amp;".1"</f>
        <v>9.10.1</v>
      </c>
      <c r="F62" s="224" t="s">
        <v>375</v>
      </c>
      <c r="G62" s="278" t="str">
        <f>IF(G61="","x",G61)</f>
        <v>x</v>
      </c>
      <c r="H62" s="273"/>
      <c r="I62" s="273"/>
      <c r="J62" s="273"/>
      <c r="K62" s="273"/>
      <c r="L62" s="273"/>
      <c r="M62" s="273"/>
      <c r="N62" s="273"/>
      <c r="O62" s="273"/>
      <c r="P62" s="273"/>
      <c r="Q62" s="273"/>
      <c r="R62" s="273"/>
      <c r="S62" s="273"/>
      <c r="T62" s="273"/>
      <c r="U62" s="273"/>
      <c r="V62" s="273"/>
      <c r="W62" s="273"/>
      <c r="X62" s="273"/>
      <c r="Y62" s="273"/>
      <c r="Z62" s="273"/>
      <c r="AA62" s="273"/>
      <c r="AB62" s="273"/>
      <c r="AC62" s="273"/>
      <c r="AD62" s="273"/>
      <c r="AE62" s="273"/>
      <c r="AF62" s="273"/>
      <c r="AG62" s="273"/>
      <c r="AH62" s="273"/>
      <c r="AI62" s="273"/>
      <c r="AJ62" s="273"/>
      <c r="AK62" s="273"/>
      <c r="AL62" s="273"/>
      <c r="AM62" s="273"/>
      <c r="AN62" s="273"/>
      <c r="AO62" s="273"/>
      <c r="AP62" s="273"/>
      <c r="AQ62" s="273"/>
      <c r="AR62" s="273"/>
      <c r="AS62" s="273"/>
      <c r="AT62" s="273"/>
      <c r="AU62" s="273"/>
      <c r="AV62" s="273"/>
      <c r="AW62" s="273"/>
      <c r="AX62" s="197"/>
      <c r="AY62" s="169"/>
    </row>
    <row r="63" spans="1:51" ht="15" hidden="1" customHeight="1">
      <c r="A63" s="413"/>
      <c r="E63" s="268" t="str">
        <f>A61&amp;".2"</f>
        <v>9.10.2</v>
      </c>
      <c r="F63" s="279" t="s">
        <v>376</v>
      </c>
      <c r="G63" s="280" t="str">
        <f>IF(G61="","x",G61)</f>
        <v>x</v>
      </c>
      <c r="H63" s="281"/>
      <c r="I63" s="281"/>
      <c r="J63" s="281"/>
      <c r="K63" s="281"/>
      <c r="L63" s="281"/>
      <c r="M63" s="281"/>
      <c r="N63" s="281"/>
      <c r="O63" s="281"/>
      <c r="P63" s="281"/>
      <c r="Q63" s="281"/>
      <c r="R63" s="281"/>
      <c r="S63" s="281"/>
      <c r="T63" s="281"/>
      <c r="U63" s="281"/>
      <c r="V63" s="281"/>
      <c r="W63" s="281"/>
      <c r="X63" s="281"/>
      <c r="Y63" s="281"/>
      <c r="Z63" s="281"/>
      <c r="AA63" s="281"/>
      <c r="AB63" s="281"/>
      <c r="AC63" s="281"/>
      <c r="AD63" s="281"/>
      <c r="AE63" s="281"/>
      <c r="AF63" s="281"/>
      <c r="AG63" s="281"/>
      <c r="AH63" s="281"/>
      <c r="AI63" s="281"/>
      <c r="AJ63" s="281"/>
      <c r="AK63" s="281"/>
      <c r="AL63" s="281"/>
      <c r="AM63" s="281"/>
      <c r="AN63" s="281"/>
      <c r="AO63" s="281"/>
      <c r="AP63" s="281"/>
      <c r="AQ63" s="281"/>
      <c r="AR63" s="281"/>
      <c r="AS63" s="281"/>
      <c r="AT63" s="281"/>
      <c r="AU63" s="281"/>
      <c r="AV63" s="281"/>
      <c r="AW63" s="281"/>
      <c r="AX63" s="197"/>
      <c r="AY63" s="169"/>
    </row>
    <row r="64" spans="1:51" ht="56.25">
      <c r="A64" s="413" t="s">
        <v>1372</v>
      </c>
      <c r="D64" s="71" t="s">
        <v>1361</v>
      </c>
      <c r="E64" s="260" t="str">
        <f>A64</f>
        <v>9.11</v>
      </c>
      <c r="F64" s="357" t="s">
        <v>1532</v>
      </c>
      <c r="G64" s="277" t="s">
        <v>411</v>
      </c>
      <c r="H64" s="275" t="s">
        <v>271</v>
      </c>
      <c r="I64" s="275" t="s">
        <v>271</v>
      </c>
      <c r="J64" s="275" t="s">
        <v>271</v>
      </c>
      <c r="K64" s="275" t="s">
        <v>271</v>
      </c>
      <c r="L64" s="275" t="s">
        <v>271</v>
      </c>
      <c r="M64" s="275" t="s">
        <v>271</v>
      </c>
      <c r="N64" s="275" t="s">
        <v>271</v>
      </c>
      <c r="O64" s="275" t="s">
        <v>271</v>
      </c>
      <c r="P64" s="275" t="s">
        <v>271</v>
      </c>
      <c r="Q64" s="275" t="s">
        <v>271</v>
      </c>
      <c r="R64" s="275" t="s">
        <v>271</v>
      </c>
      <c r="S64" s="275" t="s">
        <v>271</v>
      </c>
      <c r="T64" s="275" t="s">
        <v>271</v>
      </c>
      <c r="U64" s="275" t="s">
        <v>271</v>
      </c>
      <c r="V64" s="275" t="s">
        <v>271</v>
      </c>
      <c r="W64" s="275" t="s">
        <v>271</v>
      </c>
      <c r="X64" s="275" t="s">
        <v>271</v>
      </c>
      <c r="Y64" s="275" t="s">
        <v>271</v>
      </c>
      <c r="Z64" s="275" t="s">
        <v>271</v>
      </c>
      <c r="AA64" s="275" t="s">
        <v>271</v>
      </c>
      <c r="AB64" s="275" t="s">
        <v>271</v>
      </c>
      <c r="AC64" s="275" t="s">
        <v>271</v>
      </c>
      <c r="AD64" s="275" t="s">
        <v>271</v>
      </c>
      <c r="AE64" s="275" t="s">
        <v>271</v>
      </c>
      <c r="AF64" s="275" t="s">
        <v>271</v>
      </c>
      <c r="AG64" s="275" t="s">
        <v>271</v>
      </c>
      <c r="AH64" s="275" t="s">
        <v>271</v>
      </c>
      <c r="AI64" s="275" t="s">
        <v>271</v>
      </c>
      <c r="AJ64" s="275" t="s">
        <v>271</v>
      </c>
      <c r="AK64" s="275" t="s">
        <v>271</v>
      </c>
      <c r="AL64" s="275" t="s">
        <v>271</v>
      </c>
      <c r="AM64" s="275" t="s">
        <v>271</v>
      </c>
      <c r="AN64" s="275" t="s">
        <v>271</v>
      </c>
      <c r="AO64" s="275" t="s">
        <v>271</v>
      </c>
      <c r="AP64" s="275" t="s">
        <v>271</v>
      </c>
      <c r="AQ64" s="275" t="s">
        <v>271</v>
      </c>
      <c r="AR64" s="275" t="s">
        <v>271</v>
      </c>
      <c r="AS64" s="275" t="s">
        <v>271</v>
      </c>
      <c r="AT64" s="275" t="s">
        <v>271</v>
      </c>
      <c r="AU64" s="275" t="s">
        <v>271</v>
      </c>
      <c r="AV64" s="275" t="s">
        <v>271</v>
      </c>
      <c r="AW64" s="275" t="s">
        <v>271</v>
      </c>
      <c r="AX64" s="197"/>
      <c r="AY64" s="169"/>
    </row>
    <row r="65" spans="1:51" ht="15" customHeight="1">
      <c r="A65" s="413"/>
      <c r="E65" s="223" t="str">
        <f>A64&amp;".1"</f>
        <v>9.11.1</v>
      </c>
      <c r="F65" s="284" t="s">
        <v>375</v>
      </c>
      <c r="G65" s="278" t="str">
        <f>IF(G64="","x",G64)</f>
        <v>%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3">
        <v>0</v>
      </c>
      <c r="Q65" s="273">
        <v>0</v>
      </c>
      <c r="R65" s="273">
        <v>0</v>
      </c>
      <c r="S65" s="273">
        <v>0</v>
      </c>
      <c r="T65" s="273">
        <v>0</v>
      </c>
      <c r="U65" s="273">
        <v>0</v>
      </c>
      <c r="V65" s="273">
        <v>0</v>
      </c>
      <c r="W65" s="273">
        <v>0</v>
      </c>
      <c r="X65" s="273">
        <v>0</v>
      </c>
      <c r="Y65" s="273">
        <v>0</v>
      </c>
      <c r="Z65" s="273">
        <v>0</v>
      </c>
      <c r="AA65" s="273">
        <v>0</v>
      </c>
      <c r="AB65" s="273">
        <v>0</v>
      </c>
      <c r="AC65" s="273">
        <v>0</v>
      </c>
      <c r="AD65" s="273">
        <v>0</v>
      </c>
      <c r="AE65" s="273">
        <v>0</v>
      </c>
      <c r="AF65" s="273">
        <v>0</v>
      </c>
      <c r="AG65" s="273">
        <v>0</v>
      </c>
      <c r="AH65" s="273">
        <v>0</v>
      </c>
      <c r="AI65" s="273">
        <v>0</v>
      </c>
      <c r="AJ65" s="273">
        <v>0</v>
      </c>
      <c r="AK65" s="273">
        <v>0</v>
      </c>
      <c r="AL65" s="273">
        <v>0</v>
      </c>
      <c r="AM65" s="273">
        <v>0</v>
      </c>
      <c r="AN65" s="273">
        <v>0</v>
      </c>
      <c r="AO65" s="273">
        <v>0</v>
      </c>
      <c r="AP65" s="273">
        <v>0</v>
      </c>
      <c r="AQ65" s="273">
        <v>0</v>
      </c>
      <c r="AR65" s="273">
        <v>0</v>
      </c>
      <c r="AS65" s="273">
        <v>0</v>
      </c>
      <c r="AT65" s="273">
        <v>0</v>
      </c>
      <c r="AU65" s="273">
        <v>0</v>
      </c>
      <c r="AV65" s="273">
        <v>0</v>
      </c>
      <c r="AW65" s="273">
        <v>0</v>
      </c>
      <c r="AX65" s="197"/>
      <c r="AY65" s="169"/>
    </row>
    <row r="66" spans="1:51" ht="15" customHeight="1">
      <c r="A66" s="413"/>
      <c r="E66" s="268" t="str">
        <f>A64&amp;".2"</f>
        <v>9.11.2</v>
      </c>
      <c r="F66" s="279" t="s">
        <v>376</v>
      </c>
      <c r="G66" s="280" t="str">
        <f>IF(G64="","x",G64)</f>
        <v>%</v>
      </c>
      <c r="H66" s="281">
        <v>0</v>
      </c>
      <c r="I66" s="281"/>
      <c r="J66" s="281">
        <v>0</v>
      </c>
      <c r="K66" s="281">
        <v>0</v>
      </c>
      <c r="L66" s="281">
        <v>0</v>
      </c>
      <c r="M66" s="281">
        <v>0</v>
      </c>
      <c r="N66" s="281">
        <v>0</v>
      </c>
      <c r="O66" s="281">
        <v>0</v>
      </c>
      <c r="P66" s="281">
        <v>0</v>
      </c>
      <c r="Q66" s="281">
        <v>0</v>
      </c>
      <c r="R66" s="281">
        <v>0</v>
      </c>
      <c r="S66" s="281">
        <v>0</v>
      </c>
      <c r="T66" s="281">
        <v>0</v>
      </c>
      <c r="U66" s="281">
        <v>0</v>
      </c>
      <c r="V66" s="281">
        <v>0</v>
      </c>
      <c r="W66" s="281">
        <v>0</v>
      </c>
      <c r="X66" s="281">
        <v>0</v>
      </c>
      <c r="Y66" s="281">
        <v>0</v>
      </c>
      <c r="Z66" s="281">
        <v>0</v>
      </c>
      <c r="AA66" s="281">
        <v>0</v>
      </c>
      <c r="AB66" s="281">
        <v>0</v>
      </c>
      <c r="AC66" s="281">
        <v>0</v>
      </c>
      <c r="AD66" s="281">
        <v>0</v>
      </c>
      <c r="AE66" s="281">
        <v>0</v>
      </c>
      <c r="AF66" s="281">
        <v>0</v>
      </c>
      <c r="AG66" s="281">
        <v>0</v>
      </c>
      <c r="AH66" s="281">
        <v>0</v>
      </c>
      <c r="AI66" s="281">
        <v>0</v>
      </c>
      <c r="AJ66" s="281">
        <v>0</v>
      </c>
      <c r="AK66" s="281">
        <v>0</v>
      </c>
      <c r="AL66" s="281">
        <v>0</v>
      </c>
      <c r="AM66" s="281">
        <v>0</v>
      </c>
      <c r="AN66" s="281">
        <v>0</v>
      </c>
      <c r="AO66" s="281">
        <v>0</v>
      </c>
      <c r="AP66" s="281">
        <v>0</v>
      </c>
      <c r="AQ66" s="281">
        <v>0</v>
      </c>
      <c r="AR66" s="281">
        <v>0</v>
      </c>
      <c r="AS66" s="281">
        <v>0</v>
      </c>
      <c r="AT66" s="281">
        <v>0</v>
      </c>
      <c r="AU66" s="281">
        <v>0</v>
      </c>
      <c r="AV66" s="281">
        <v>0</v>
      </c>
      <c r="AW66" s="281">
        <v>0</v>
      </c>
      <c r="AX66" s="197"/>
      <c r="AY66" s="169"/>
    </row>
    <row r="67" spans="1:51" ht="22.5">
      <c r="A67" s="413" t="s">
        <v>1373</v>
      </c>
      <c r="D67" s="71" t="s">
        <v>1361</v>
      </c>
      <c r="E67" s="260" t="str">
        <f>A67</f>
        <v>9.12</v>
      </c>
      <c r="F67" s="357" t="s">
        <v>1533</v>
      </c>
      <c r="G67" s="358" t="s">
        <v>1534</v>
      </c>
      <c r="H67" s="275" t="s">
        <v>271</v>
      </c>
      <c r="I67" s="275" t="s">
        <v>271</v>
      </c>
      <c r="J67" s="275" t="s">
        <v>271</v>
      </c>
      <c r="K67" s="275" t="s">
        <v>271</v>
      </c>
      <c r="L67" s="275" t="s">
        <v>271</v>
      </c>
      <c r="M67" s="275" t="s">
        <v>271</v>
      </c>
      <c r="N67" s="275" t="s">
        <v>271</v>
      </c>
      <c r="O67" s="275" t="s">
        <v>271</v>
      </c>
      <c r="P67" s="275" t="s">
        <v>271</v>
      </c>
      <c r="Q67" s="275" t="s">
        <v>271</v>
      </c>
      <c r="R67" s="275" t="s">
        <v>271</v>
      </c>
      <c r="S67" s="275" t="s">
        <v>271</v>
      </c>
      <c r="T67" s="275" t="s">
        <v>271</v>
      </c>
      <c r="U67" s="275" t="s">
        <v>271</v>
      </c>
      <c r="V67" s="275" t="s">
        <v>271</v>
      </c>
      <c r="W67" s="275" t="s">
        <v>271</v>
      </c>
      <c r="X67" s="275" t="s">
        <v>271</v>
      </c>
      <c r="Y67" s="275" t="s">
        <v>271</v>
      </c>
      <c r="Z67" s="275" t="s">
        <v>271</v>
      </c>
      <c r="AA67" s="275" t="s">
        <v>271</v>
      </c>
      <c r="AB67" s="275" t="s">
        <v>271</v>
      </c>
      <c r="AC67" s="275" t="s">
        <v>271</v>
      </c>
      <c r="AD67" s="275" t="s">
        <v>271</v>
      </c>
      <c r="AE67" s="275" t="s">
        <v>271</v>
      </c>
      <c r="AF67" s="275" t="s">
        <v>271</v>
      </c>
      <c r="AG67" s="275" t="s">
        <v>271</v>
      </c>
      <c r="AH67" s="275" t="s">
        <v>271</v>
      </c>
      <c r="AI67" s="275" t="s">
        <v>271</v>
      </c>
      <c r="AJ67" s="275" t="s">
        <v>271</v>
      </c>
      <c r="AK67" s="275" t="s">
        <v>271</v>
      </c>
      <c r="AL67" s="275" t="s">
        <v>271</v>
      </c>
      <c r="AM67" s="275" t="s">
        <v>271</v>
      </c>
      <c r="AN67" s="275" t="s">
        <v>271</v>
      </c>
      <c r="AO67" s="275" t="s">
        <v>271</v>
      </c>
      <c r="AP67" s="275" t="s">
        <v>271</v>
      </c>
      <c r="AQ67" s="275" t="s">
        <v>271</v>
      </c>
      <c r="AR67" s="275" t="s">
        <v>271</v>
      </c>
      <c r="AS67" s="275" t="s">
        <v>271</v>
      </c>
      <c r="AT67" s="275" t="s">
        <v>271</v>
      </c>
      <c r="AU67" s="275" t="s">
        <v>271</v>
      </c>
      <c r="AV67" s="275" t="s">
        <v>271</v>
      </c>
      <c r="AW67" s="275" t="s">
        <v>271</v>
      </c>
      <c r="AX67" s="197"/>
      <c r="AY67" s="169"/>
    </row>
    <row r="68" spans="1:51" ht="15" customHeight="1">
      <c r="A68" s="413"/>
      <c r="E68" s="223" t="str">
        <f>A67&amp;".1"</f>
        <v>9.12.1</v>
      </c>
      <c r="F68" s="284" t="s">
        <v>375</v>
      </c>
      <c r="G68" s="278" t="str">
        <f>IF(G67="","x",G67)</f>
        <v>куб.м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3">
        <v>0</v>
      </c>
      <c r="Q68" s="273">
        <v>0</v>
      </c>
      <c r="R68" s="273">
        <v>0</v>
      </c>
      <c r="S68" s="273">
        <v>0</v>
      </c>
      <c r="T68" s="273">
        <v>0</v>
      </c>
      <c r="U68" s="273">
        <v>0</v>
      </c>
      <c r="V68" s="273">
        <v>0</v>
      </c>
      <c r="W68" s="273">
        <v>0</v>
      </c>
      <c r="X68" s="273">
        <v>0</v>
      </c>
      <c r="Y68" s="273">
        <v>0</v>
      </c>
      <c r="Z68" s="273">
        <v>0</v>
      </c>
      <c r="AA68" s="273">
        <v>0</v>
      </c>
      <c r="AB68" s="273">
        <v>0</v>
      </c>
      <c r="AC68" s="273">
        <v>0</v>
      </c>
      <c r="AD68" s="273">
        <v>0</v>
      </c>
      <c r="AE68" s="273">
        <v>0</v>
      </c>
      <c r="AF68" s="273">
        <v>0</v>
      </c>
      <c r="AG68" s="273">
        <v>0</v>
      </c>
      <c r="AH68" s="273">
        <v>0</v>
      </c>
      <c r="AI68" s="273">
        <v>0</v>
      </c>
      <c r="AJ68" s="273">
        <v>0</v>
      </c>
      <c r="AK68" s="273">
        <v>0</v>
      </c>
      <c r="AL68" s="273">
        <v>0</v>
      </c>
      <c r="AM68" s="273">
        <v>0</v>
      </c>
      <c r="AN68" s="273">
        <v>0</v>
      </c>
      <c r="AO68" s="273">
        <v>0</v>
      </c>
      <c r="AP68" s="273">
        <v>0</v>
      </c>
      <c r="AQ68" s="273">
        <v>0</v>
      </c>
      <c r="AR68" s="273">
        <v>0</v>
      </c>
      <c r="AS68" s="273">
        <v>0</v>
      </c>
      <c r="AT68" s="273">
        <v>0</v>
      </c>
      <c r="AU68" s="273">
        <v>0</v>
      </c>
      <c r="AV68" s="273">
        <v>0</v>
      </c>
      <c r="AW68" s="273">
        <v>0</v>
      </c>
      <c r="AX68" s="197"/>
      <c r="AY68" s="169"/>
    </row>
    <row r="69" spans="1:51" ht="15" customHeight="1">
      <c r="A69" s="413"/>
      <c r="E69" s="268" t="str">
        <f>A67&amp;".2"</f>
        <v>9.12.2</v>
      </c>
      <c r="F69" s="279" t="s">
        <v>376</v>
      </c>
      <c r="G69" s="280" t="str">
        <f>IF(G67="","x",G67)</f>
        <v>куб.м</v>
      </c>
      <c r="H69" s="281">
        <v>0</v>
      </c>
      <c r="I69" s="281"/>
      <c r="J69" s="281">
        <v>0</v>
      </c>
      <c r="K69" s="281">
        <v>0</v>
      </c>
      <c r="L69" s="281">
        <v>0</v>
      </c>
      <c r="M69" s="281">
        <v>0</v>
      </c>
      <c r="N69" s="281">
        <v>0</v>
      </c>
      <c r="O69" s="281">
        <v>0</v>
      </c>
      <c r="P69" s="281">
        <v>0</v>
      </c>
      <c r="Q69" s="281">
        <v>0</v>
      </c>
      <c r="R69" s="281">
        <v>0</v>
      </c>
      <c r="S69" s="281">
        <v>0</v>
      </c>
      <c r="T69" s="281">
        <v>0</v>
      </c>
      <c r="U69" s="281">
        <v>0</v>
      </c>
      <c r="V69" s="281">
        <v>0</v>
      </c>
      <c r="W69" s="281">
        <v>0</v>
      </c>
      <c r="X69" s="281">
        <v>0</v>
      </c>
      <c r="Y69" s="281">
        <v>0</v>
      </c>
      <c r="Z69" s="281">
        <v>0</v>
      </c>
      <c r="AA69" s="281">
        <v>0</v>
      </c>
      <c r="AB69" s="281">
        <v>0</v>
      </c>
      <c r="AC69" s="281">
        <v>0</v>
      </c>
      <c r="AD69" s="281">
        <v>0</v>
      </c>
      <c r="AE69" s="281">
        <v>0</v>
      </c>
      <c r="AF69" s="281">
        <v>0</v>
      </c>
      <c r="AG69" s="281">
        <v>0</v>
      </c>
      <c r="AH69" s="281">
        <v>0</v>
      </c>
      <c r="AI69" s="281">
        <v>0</v>
      </c>
      <c r="AJ69" s="281">
        <v>0</v>
      </c>
      <c r="AK69" s="281">
        <v>0</v>
      </c>
      <c r="AL69" s="281">
        <v>0</v>
      </c>
      <c r="AM69" s="281">
        <v>0</v>
      </c>
      <c r="AN69" s="281">
        <v>0</v>
      </c>
      <c r="AO69" s="281">
        <v>0</v>
      </c>
      <c r="AP69" s="281">
        <v>0</v>
      </c>
      <c r="AQ69" s="281">
        <v>0</v>
      </c>
      <c r="AR69" s="281">
        <v>0</v>
      </c>
      <c r="AS69" s="281">
        <v>0</v>
      </c>
      <c r="AT69" s="281">
        <v>0</v>
      </c>
      <c r="AU69" s="281">
        <v>0</v>
      </c>
      <c r="AV69" s="281">
        <v>0</v>
      </c>
      <c r="AW69" s="281">
        <v>0</v>
      </c>
      <c r="AX69" s="197"/>
      <c r="AY69" s="169"/>
    </row>
    <row r="70" spans="1:51" ht="33.75">
      <c r="A70" s="413" t="s">
        <v>1374</v>
      </c>
      <c r="D70" s="71" t="s">
        <v>1361</v>
      </c>
      <c r="E70" s="260" t="str">
        <f>A70</f>
        <v>9.13</v>
      </c>
      <c r="F70" s="357" t="s">
        <v>1535</v>
      </c>
      <c r="G70" s="277" t="s">
        <v>1534</v>
      </c>
      <c r="H70" s="275" t="s">
        <v>271</v>
      </c>
      <c r="I70" s="275" t="s">
        <v>271</v>
      </c>
      <c r="J70" s="275" t="s">
        <v>271</v>
      </c>
      <c r="K70" s="275" t="s">
        <v>271</v>
      </c>
      <c r="L70" s="275" t="s">
        <v>271</v>
      </c>
      <c r="M70" s="275" t="s">
        <v>271</v>
      </c>
      <c r="N70" s="275" t="s">
        <v>271</v>
      </c>
      <c r="O70" s="275" t="s">
        <v>271</v>
      </c>
      <c r="P70" s="275" t="s">
        <v>271</v>
      </c>
      <c r="Q70" s="275" t="s">
        <v>271</v>
      </c>
      <c r="R70" s="275" t="s">
        <v>271</v>
      </c>
      <c r="S70" s="275" t="s">
        <v>271</v>
      </c>
      <c r="T70" s="275" t="s">
        <v>271</v>
      </c>
      <c r="U70" s="275" t="s">
        <v>271</v>
      </c>
      <c r="V70" s="275" t="s">
        <v>271</v>
      </c>
      <c r="W70" s="275" t="s">
        <v>271</v>
      </c>
      <c r="X70" s="275" t="s">
        <v>271</v>
      </c>
      <c r="Y70" s="275" t="s">
        <v>271</v>
      </c>
      <c r="Z70" s="275" t="s">
        <v>271</v>
      </c>
      <c r="AA70" s="275" t="s">
        <v>271</v>
      </c>
      <c r="AB70" s="275" t="s">
        <v>271</v>
      </c>
      <c r="AC70" s="275" t="s">
        <v>271</v>
      </c>
      <c r="AD70" s="275" t="s">
        <v>271</v>
      </c>
      <c r="AE70" s="275" t="s">
        <v>271</v>
      </c>
      <c r="AF70" s="275" t="s">
        <v>271</v>
      </c>
      <c r="AG70" s="275" t="s">
        <v>271</v>
      </c>
      <c r="AH70" s="275" t="s">
        <v>271</v>
      </c>
      <c r="AI70" s="275" t="s">
        <v>271</v>
      </c>
      <c r="AJ70" s="275" t="s">
        <v>271</v>
      </c>
      <c r="AK70" s="275" t="s">
        <v>271</v>
      </c>
      <c r="AL70" s="275" t="s">
        <v>271</v>
      </c>
      <c r="AM70" s="275" t="s">
        <v>271</v>
      </c>
      <c r="AN70" s="275" t="s">
        <v>271</v>
      </c>
      <c r="AO70" s="275" t="s">
        <v>271</v>
      </c>
      <c r="AP70" s="275" t="s">
        <v>271</v>
      </c>
      <c r="AQ70" s="275" t="s">
        <v>271</v>
      </c>
      <c r="AR70" s="275" t="s">
        <v>271</v>
      </c>
      <c r="AS70" s="275" t="s">
        <v>271</v>
      </c>
      <c r="AT70" s="275" t="s">
        <v>271</v>
      </c>
      <c r="AU70" s="275" t="s">
        <v>271</v>
      </c>
      <c r="AV70" s="275" t="s">
        <v>271</v>
      </c>
      <c r="AW70" s="275" t="s">
        <v>271</v>
      </c>
      <c r="AX70" s="197"/>
      <c r="AY70" s="169"/>
    </row>
    <row r="71" spans="1:51" ht="15" customHeight="1">
      <c r="A71" s="413"/>
      <c r="E71" s="223" t="str">
        <f>A70&amp;".1"</f>
        <v>9.13.1</v>
      </c>
      <c r="F71" s="284" t="s">
        <v>375</v>
      </c>
      <c r="G71" s="278" t="str">
        <f>IF(G70="","x",G70)</f>
        <v>куб.м</v>
      </c>
      <c r="H71" s="273">
        <v>64824.28</v>
      </c>
      <c r="I71" s="273"/>
      <c r="J71" s="273">
        <v>64824.28</v>
      </c>
      <c r="K71" s="273">
        <v>64824.28</v>
      </c>
      <c r="L71" s="273">
        <v>64824.28</v>
      </c>
      <c r="M71" s="273">
        <v>64824.28</v>
      </c>
      <c r="N71" s="273">
        <v>64824.28</v>
      </c>
      <c r="O71" s="273">
        <v>64824.28</v>
      </c>
      <c r="P71" s="273">
        <v>64824.28</v>
      </c>
      <c r="Q71" s="273">
        <v>64824.28</v>
      </c>
      <c r="R71" s="273">
        <v>64824.28</v>
      </c>
      <c r="S71" s="273">
        <v>64824.28</v>
      </c>
      <c r="T71" s="273">
        <v>64824.28</v>
      </c>
      <c r="U71" s="273">
        <v>64824.28</v>
      </c>
      <c r="V71" s="273">
        <v>64824.28</v>
      </c>
      <c r="W71" s="273">
        <v>64824.28</v>
      </c>
      <c r="X71" s="273">
        <v>64824.28</v>
      </c>
      <c r="Y71" s="273">
        <v>64824.28</v>
      </c>
      <c r="Z71" s="273">
        <v>64824.28</v>
      </c>
      <c r="AA71" s="273">
        <v>64824.28</v>
      </c>
      <c r="AB71" s="273">
        <v>64824.28</v>
      </c>
      <c r="AC71" s="273">
        <v>64824.28</v>
      </c>
      <c r="AD71" s="273">
        <v>64824.28</v>
      </c>
      <c r="AE71" s="273">
        <v>64824.28</v>
      </c>
      <c r="AF71" s="273">
        <v>64824.28</v>
      </c>
      <c r="AG71" s="273">
        <v>64824.28</v>
      </c>
      <c r="AH71" s="273">
        <v>64824.28</v>
      </c>
      <c r="AI71" s="273">
        <v>64824.28</v>
      </c>
      <c r="AJ71" s="273">
        <v>64824.28</v>
      </c>
      <c r="AK71" s="273">
        <v>64824.28</v>
      </c>
      <c r="AL71" s="273">
        <v>64824.28</v>
      </c>
      <c r="AM71" s="273">
        <v>64824.28</v>
      </c>
      <c r="AN71" s="273">
        <v>64824.28</v>
      </c>
      <c r="AO71" s="273">
        <v>64824.28</v>
      </c>
      <c r="AP71" s="273">
        <v>64824.28</v>
      </c>
      <c r="AQ71" s="273">
        <v>64824.28</v>
      </c>
      <c r="AR71" s="273">
        <v>64824.28</v>
      </c>
      <c r="AS71" s="273">
        <v>64824.28</v>
      </c>
      <c r="AT71" s="273">
        <v>64824.28</v>
      </c>
      <c r="AU71" s="273">
        <v>64824.28</v>
      </c>
      <c r="AV71" s="273">
        <v>64824.28</v>
      </c>
      <c r="AW71" s="273">
        <v>64824.28</v>
      </c>
      <c r="AX71" s="197"/>
      <c r="AY71" s="169"/>
    </row>
    <row r="72" spans="1:51" ht="15" customHeight="1">
      <c r="A72" s="413"/>
      <c r="E72" s="268" t="str">
        <f>A70&amp;".2"</f>
        <v>9.13.2</v>
      </c>
      <c r="F72" s="279" t="s">
        <v>376</v>
      </c>
      <c r="G72" s="280" t="str">
        <f>IF(G70="","x",G70)</f>
        <v>куб.м</v>
      </c>
      <c r="H72" s="281">
        <v>62943.603266138511</v>
      </c>
      <c r="I72" s="281"/>
      <c r="J72" s="281">
        <v>62943.603266138511</v>
      </c>
      <c r="K72" s="281">
        <v>62943.603266138511</v>
      </c>
      <c r="L72" s="281">
        <v>62943.603266138511</v>
      </c>
      <c r="M72" s="281">
        <v>62943.603266138511</v>
      </c>
      <c r="N72" s="281">
        <v>62943.603266138511</v>
      </c>
      <c r="O72" s="281">
        <v>62943.603266138511</v>
      </c>
      <c r="P72" s="281">
        <v>62943.603266138511</v>
      </c>
      <c r="Q72" s="281">
        <v>62943.603266138511</v>
      </c>
      <c r="R72" s="281">
        <v>62943.603266138511</v>
      </c>
      <c r="S72" s="281">
        <v>62943.603266138511</v>
      </c>
      <c r="T72" s="281">
        <v>62943.603266138511</v>
      </c>
      <c r="U72" s="281">
        <v>62943.603266138511</v>
      </c>
      <c r="V72" s="281">
        <v>62943.603266138511</v>
      </c>
      <c r="W72" s="281">
        <v>62943.603266138511</v>
      </c>
      <c r="X72" s="281">
        <v>62943.603266138511</v>
      </c>
      <c r="Y72" s="281">
        <v>62943.603266138511</v>
      </c>
      <c r="Z72" s="281">
        <v>62943.603266138511</v>
      </c>
      <c r="AA72" s="281">
        <v>62943.603266138511</v>
      </c>
      <c r="AB72" s="281">
        <v>62943.603266138511</v>
      </c>
      <c r="AC72" s="281">
        <v>62943.603266138511</v>
      </c>
      <c r="AD72" s="281">
        <v>62943.603266138511</v>
      </c>
      <c r="AE72" s="281">
        <v>62943.603266138511</v>
      </c>
      <c r="AF72" s="281">
        <v>62943.603266138511</v>
      </c>
      <c r="AG72" s="281">
        <v>62943.603266138511</v>
      </c>
      <c r="AH72" s="281">
        <v>62943.603266138511</v>
      </c>
      <c r="AI72" s="281">
        <v>62943.603266138511</v>
      </c>
      <c r="AJ72" s="281">
        <v>62943.603266138511</v>
      </c>
      <c r="AK72" s="281">
        <v>62943.603266138511</v>
      </c>
      <c r="AL72" s="281">
        <v>62943.603266138511</v>
      </c>
      <c r="AM72" s="281">
        <v>62943.603266138511</v>
      </c>
      <c r="AN72" s="281">
        <v>62943.603266138511</v>
      </c>
      <c r="AO72" s="281">
        <v>62943.603266138511</v>
      </c>
      <c r="AP72" s="281">
        <v>62943.603266138511</v>
      </c>
      <c r="AQ72" s="281">
        <v>62943.603266138511</v>
      </c>
      <c r="AR72" s="281">
        <v>62943.603266138511</v>
      </c>
      <c r="AS72" s="281">
        <v>62943.603266138511</v>
      </c>
      <c r="AT72" s="281">
        <v>62943.603266138511</v>
      </c>
      <c r="AU72" s="281">
        <v>62943.603266138511</v>
      </c>
      <c r="AV72" s="281">
        <v>62943.603266138511</v>
      </c>
      <c r="AW72" s="281">
        <v>62943.603266138511</v>
      </c>
      <c r="AX72" s="197"/>
      <c r="AY72" s="169"/>
    </row>
    <row r="73" spans="1:51" ht="56.25">
      <c r="A73" s="413" t="s">
        <v>1375</v>
      </c>
      <c r="D73" s="71" t="s">
        <v>1361</v>
      </c>
      <c r="E73" s="260" t="str">
        <f>A73</f>
        <v>9.14</v>
      </c>
      <c r="F73" s="276" t="s">
        <v>1536</v>
      </c>
      <c r="G73" s="277" t="s">
        <v>411</v>
      </c>
      <c r="H73" s="275" t="s">
        <v>271</v>
      </c>
      <c r="I73" s="275" t="s">
        <v>271</v>
      </c>
      <c r="J73" s="275" t="s">
        <v>271</v>
      </c>
      <c r="K73" s="275" t="s">
        <v>271</v>
      </c>
      <c r="L73" s="275" t="s">
        <v>271</v>
      </c>
      <c r="M73" s="275" t="s">
        <v>271</v>
      </c>
      <c r="N73" s="275" t="s">
        <v>271</v>
      </c>
      <c r="O73" s="275" t="s">
        <v>271</v>
      </c>
      <c r="P73" s="275" t="s">
        <v>271</v>
      </c>
      <c r="Q73" s="275" t="s">
        <v>271</v>
      </c>
      <c r="R73" s="275" t="s">
        <v>271</v>
      </c>
      <c r="S73" s="275" t="s">
        <v>271</v>
      </c>
      <c r="T73" s="275" t="s">
        <v>271</v>
      </c>
      <c r="U73" s="275" t="s">
        <v>271</v>
      </c>
      <c r="V73" s="275" t="s">
        <v>271</v>
      </c>
      <c r="W73" s="275" t="s">
        <v>271</v>
      </c>
      <c r="X73" s="275" t="s">
        <v>271</v>
      </c>
      <c r="Y73" s="275" t="s">
        <v>271</v>
      </c>
      <c r="Z73" s="275" t="s">
        <v>271</v>
      </c>
      <c r="AA73" s="275" t="s">
        <v>271</v>
      </c>
      <c r="AB73" s="275" t="s">
        <v>271</v>
      </c>
      <c r="AC73" s="275" t="s">
        <v>271</v>
      </c>
      <c r="AD73" s="275" t="s">
        <v>271</v>
      </c>
      <c r="AE73" s="275" t="s">
        <v>271</v>
      </c>
      <c r="AF73" s="275" t="s">
        <v>271</v>
      </c>
      <c r="AG73" s="275" t="s">
        <v>271</v>
      </c>
      <c r="AH73" s="275" t="s">
        <v>271</v>
      </c>
      <c r="AI73" s="275" t="s">
        <v>271</v>
      </c>
      <c r="AJ73" s="275" t="s">
        <v>271</v>
      </c>
      <c r="AK73" s="275" t="s">
        <v>271</v>
      </c>
      <c r="AL73" s="275" t="s">
        <v>271</v>
      </c>
      <c r="AM73" s="275" t="s">
        <v>271</v>
      </c>
      <c r="AN73" s="275" t="s">
        <v>271</v>
      </c>
      <c r="AO73" s="275" t="s">
        <v>271</v>
      </c>
      <c r="AP73" s="275" t="s">
        <v>271</v>
      </c>
      <c r="AQ73" s="275" t="s">
        <v>271</v>
      </c>
      <c r="AR73" s="275" t="s">
        <v>271</v>
      </c>
      <c r="AS73" s="275" t="s">
        <v>271</v>
      </c>
      <c r="AT73" s="275" t="s">
        <v>271</v>
      </c>
      <c r="AU73" s="275" t="s">
        <v>271</v>
      </c>
      <c r="AV73" s="275" t="s">
        <v>271</v>
      </c>
      <c r="AW73" s="275" t="s">
        <v>271</v>
      </c>
      <c r="AX73" s="197"/>
      <c r="AY73" s="169"/>
    </row>
    <row r="74" spans="1:51" ht="15" customHeight="1">
      <c r="A74" s="413"/>
      <c r="E74" s="223" t="str">
        <f>A73&amp;".1"</f>
        <v>9.14.1</v>
      </c>
      <c r="F74" s="284" t="s">
        <v>375</v>
      </c>
      <c r="G74" s="278" t="str">
        <f>IF(G73="","x",G73)</f>
        <v>%</v>
      </c>
      <c r="H74" s="273">
        <v>0</v>
      </c>
      <c r="I74" s="273">
        <v>0</v>
      </c>
      <c r="J74" s="273">
        <v>0</v>
      </c>
      <c r="K74" s="273">
        <v>0</v>
      </c>
      <c r="L74" s="273">
        <v>0</v>
      </c>
      <c r="M74" s="273">
        <v>0</v>
      </c>
      <c r="N74" s="273">
        <v>0</v>
      </c>
      <c r="O74" s="273">
        <v>0</v>
      </c>
      <c r="P74" s="273">
        <v>0</v>
      </c>
      <c r="Q74" s="273">
        <v>0</v>
      </c>
      <c r="R74" s="273">
        <v>0</v>
      </c>
      <c r="S74" s="273">
        <v>0</v>
      </c>
      <c r="T74" s="273">
        <v>0</v>
      </c>
      <c r="U74" s="273">
        <v>0</v>
      </c>
      <c r="V74" s="273">
        <v>0</v>
      </c>
      <c r="W74" s="273">
        <v>0</v>
      </c>
      <c r="X74" s="273">
        <v>0</v>
      </c>
      <c r="Y74" s="273">
        <v>0</v>
      </c>
      <c r="Z74" s="273">
        <v>0</v>
      </c>
      <c r="AA74" s="273">
        <v>0</v>
      </c>
      <c r="AB74" s="273">
        <v>0</v>
      </c>
      <c r="AC74" s="273">
        <v>0</v>
      </c>
      <c r="AD74" s="273">
        <v>0</v>
      </c>
      <c r="AE74" s="273">
        <v>0</v>
      </c>
      <c r="AF74" s="273">
        <v>0</v>
      </c>
      <c r="AG74" s="273">
        <v>0</v>
      </c>
      <c r="AH74" s="273">
        <v>0</v>
      </c>
      <c r="AI74" s="273">
        <v>0</v>
      </c>
      <c r="AJ74" s="273">
        <v>0</v>
      </c>
      <c r="AK74" s="273">
        <v>0</v>
      </c>
      <c r="AL74" s="273">
        <v>0</v>
      </c>
      <c r="AM74" s="273">
        <v>0</v>
      </c>
      <c r="AN74" s="273">
        <v>0</v>
      </c>
      <c r="AO74" s="273">
        <v>0</v>
      </c>
      <c r="AP74" s="273">
        <v>0</v>
      </c>
      <c r="AQ74" s="273">
        <v>0</v>
      </c>
      <c r="AR74" s="273">
        <v>0</v>
      </c>
      <c r="AS74" s="273">
        <v>0</v>
      </c>
      <c r="AT74" s="273">
        <v>0</v>
      </c>
      <c r="AU74" s="273">
        <v>0</v>
      </c>
      <c r="AV74" s="273">
        <v>0</v>
      </c>
      <c r="AW74" s="273">
        <v>0</v>
      </c>
      <c r="AX74" s="197"/>
      <c r="AY74" s="169"/>
    </row>
    <row r="75" spans="1:51" ht="15" customHeight="1">
      <c r="A75" s="413"/>
      <c r="E75" s="268" t="str">
        <f>A73&amp;".2"</f>
        <v>9.14.2</v>
      </c>
      <c r="F75" s="279" t="s">
        <v>376</v>
      </c>
      <c r="G75" s="280" t="str">
        <f>IF(G73="","x",G73)</f>
        <v>%</v>
      </c>
      <c r="H75" s="281">
        <v>0</v>
      </c>
      <c r="I75" s="281"/>
      <c r="J75" s="281">
        <v>0</v>
      </c>
      <c r="K75" s="281">
        <v>0</v>
      </c>
      <c r="L75" s="281">
        <v>0</v>
      </c>
      <c r="M75" s="281">
        <v>0</v>
      </c>
      <c r="N75" s="281">
        <v>0</v>
      </c>
      <c r="O75" s="281">
        <v>0</v>
      </c>
      <c r="P75" s="281">
        <v>0</v>
      </c>
      <c r="Q75" s="281">
        <v>0</v>
      </c>
      <c r="R75" s="281">
        <v>0</v>
      </c>
      <c r="S75" s="281">
        <v>0</v>
      </c>
      <c r="T75" s="281">
        <v>0</v>
      </c>
      <c r="U75" s="281">
        <v>0</v>
      </c>
      <c r="V75" s="281">
        <v>0</v>
      </c>
      <c r="W75" s="281">
        <v>0</v>
      </c>
      <c r="X75" s="281">
        <v>0</v>
      </c>
      <c r="Y75" s="281">
        <v>0</v>
      </c>
      <c r="Z75" s="281">
        <v>0</v>
      </c>
      <c r="AA75" s="281">
        <v>0</v>
      </c>
      <c r="AB75" s="281">
        <v>0</v>
      </c>
      <c r="AC75" s="281">
        <v>0</v>
      </c>
      <c r="AD75" s="281">
        <v>0</v>
      </c>
      <c r="AE75" s="281">
        <v>0</v>
      </c>
      <c r="AF75" s="281">
        <v>0</v>
      </c>
      <c r="AG75" s="281">
        <v>0</v>
      </c>
      <c r="AH75" s="281">
        <v>0</v>
      </c>
      <c r="AI75" s="281">
        <v>0</v>
      </c>
      <c r="AJ75" s="281">
        <v>0</v>
      </c>
      <c r="AK75" s="281">
        <v>0</v>
      </c>
      <c r="AL75" s="281">
        <v>0</v>
      </c>
      <c r="AM75" s="281">
        <v>0</v>
      </c>
      <c r="AN75" s="281">
        <v>0</v>
      </c>
      <c r="AO75" s="281">
        <v>0</v>
      </c>
      <c r="AP75" s="281">
        <v>0</v>
      </c>
      <c r="AQ75" s="281">
        <v>0</v>
      </c>
      <c r="AR75" s="281">
        <v>0</v>
      </c>
      <c r="AS75" s="281">
        <v>0</v>
      </c>
      <c r="AT75" s="281">
        <v>0</v>
      </c>
      <c r="AU75" s="281">
        <v>0</v>
      </c>
      <c r="AV75" s="281">
        <v>0</v>
      </c>
      <c r="AW75" s="281">
        <v>0</v>
      </c>
      <c r="AX75" s="197"/>
      <c r="AY75" s="169"/>
    </row>
    <row r="76" spans="1:51" ht="22.5">
      <c r="A76" s="413" t="s">
        <v>1376</v>
      </c>
      <c r="D76" s="71" t="s">
        <v>1361</v>
      </c>
      <c r="E76" s="260" t="str">
        <f>A76</f>
        <v>9.15</v>
      </c>
      <c r="F76" s="357" t="s">
        <v>1537</v>
      </c>
      <c r="G76" s="277" t="s">
        <v>1534</v>
      </c>
      <c r="H76" s="275" t="s">
        <v>271</v>
      </c>
      <c r="I76" s="275" t="s">
        <v>271</v>
      </c>
      <c r="J76" s="275" t="s">
        <v>271</v>
      </c>
      <c r="K76" s="275" t="s">
        <v>271</v>
      </c>
      <c r="L76" s="275" t="s">
        <v>271</v>
      </c>
      <c r="M76" s="275" t="s">
        <v>271</v>
      </c>
      <c r="N76" s="275" t="s">
        <v>271</v>
      </c>
      <c r="O76" s="275" t="s">
        <v>271</v>
      </c>
      <c r="P76" s="275" t="s">
        <v>271</v>
      </c>
      <c r="Q76" s="275" t="s">
        <v>271</v>
      </c>
      <c r="R76" s="275" t="s">
        <v>271</v>
      </c>
      <c r="S76" s="275" t="s">
        <v>271</v>
      </c>
      <c r="T76" s="275" t="s">
        <v>271</v>
      </c>
      <c r="U76" s="275" t="s">
        <v>271</v>
      </c>
      <c r="V76" s="275" t="s">
        <v>271</v>
      </c>
      <c r="W76" s="275" t="s">
        <v>271</v>
      </c>
      <c r="X76" s="275" t="s">
        <v>271</v>
      </c>
      <c r="Y76" s="275" t="s">
        <v>271</v>
      </c>
      <c r="Z76" s="275" t="s">
        <v>271</v>
      </c>
      <c r="AA76" s="275" t="s">
        <v>271</v>
      </c>
      <c r="AB76" s="275" t="s">
        <v>271</v>
      </c>
      <c r="AC76" s="275" t="s">
        <v>271</v>
      </c>
      <c r="AD76" s="275" t="s">
        <v>271</v>
      </c>
      <c r="AE76" s="275" t="s">
        <v>271</v>
      </c>
      <c r="AF76" s="275" t="s">
        <v>271</v>
      </c>
      <c r="AG76" s="275" t="s">
        <v>271</v>
      </c>
      <c r="AH76" s="275" t="s">
        <v>271</v>
      </c>
      <c r="AI76" s="275" t="s">
        <v>271</v>
      </c>
      <c r="AJ76" s="275" t="s">
        <v>271</v>
      </c>
      <c r="AK76" s="275" t="s">
        <v>271</v>
      </c>
      <c r="AL76" s="275" t="s">
        <v>271</v>
      </c>
      <c r="AM76" s="275" t="s">
        <v>271</v>
      </c>
      <c r="AN76" s="275" t="s">
        <v>271</v>
      </c>
      <c r="AO76" s="275" t="s">
        <v>271</v>
      </c>
      <c r="AP76" s="275" t="s">
        <v>271</v>
      </c>
      <c r="AQ76" s="275" t="s">
        <v>271</v>
      </c>
      <c r="AR76" s="275" t="s">
        <v>271</v>
      </c>
      <c r="AS76" s="275" t="s">
        <v>271</v>
      </c>
      <c r="AT76" s="275" t="s">
        <v>271</v>
      </c>
      <c r="AU76" s="275" t="s">
        <v>271</v>
      </c>
      <c r="AV76" s="275" t="s">
        <v>271</v>
      </c>
      <c r="AW76" s="275" t="s">
        <v>271</v>
      </c>
      <c r="AX76" s="197"/>
      <c r="AY76" s="169"/>
    </row>
    <row r="77" spans="1:51" ht="15" customHeight="1">
      <c r="A77" s="413"/>
      <c r="E77" s="223" t="str">
        <f>A76&amp;".1"</f>
        <v>9.15.1</v>
      </c>
      <c r="F77" s="284" t="s">
        <v>375</v>
      </c>
      <c r="G77" s="278" t="str">
        <f>IF(G76="","x",G76)</f>
        <v>куб.м</v>
      </c>
      <c r="H77" s="273">
        <v>0</v>
      </c>
      <c r="I77" s="273">
        <v>0</v>
      </c>
      <c r="J77" s="273">
        <v>0</v>
      </c>
      <c r="K77" s="273">
        <v>0</v>
      </c>
      <c r="L77" s="273">
        <v>0</v>
      </c>
      <c r="M77" s="273">
        <v>0</v>
      </c>
      <c r="N77" s="273">
        <v>0</v>
      </c>
      <c r="O77" s="273">
        <v>0</v>
      </c>
      <c r="P77" s="273">
        <v>0</v>
      </c>
      <c r="Q77" s="273">
        <v>0</v>
      </c>
      <c r="R77" s="273">
        <v>0</v>
      </c>
      <c r="S77" s="273">
        <v>0</v>
      </c>
      <c r="T77" s="273">
        <v>0</v>
      </c>
      <c r="U77" s="273">
        <v>0</v>
      </c>
      <c r="V77" s="273">
        <v>0</v>
      </c>
      <c r="W77" s="273">
        <v>0</v>
      </c>
      <c r="X77" s="273">
        <v>0</v>
      </c>
      <c r="Y77" s="273">
        <v>0</v>
      </c>
      <c r="Z77" s="273">
        <v>0</v>
      </c>
      <c r="AA77" s="273">
        <v>0</v>
      </c>
      <c r="AB77" s="273">
        <v>0</v>
      </c>
      <c r="AC77" s="273">
        <v>0</v>
      </c>
      <c r="AD77" s="273">
        <v>0</v>
      </c>
      <c r="AE77" s="273">
        <v>0</v>
      </c>
      <c r="AF77" s="273">
        <v>0</v>
      </c>
      <c r="AG77" s="273">
        <v>0</v>
      </c>
      <c r="AH77" s="273">
        <v>0</v>
      </c>
      <c r="AI77" s="273">
        <v>0</v>
      </c>
      <c r="AJ77" s="273">
        <v>0</v>
      </c>
      <c r="AK77" s="273">
        <v>0</v>
      </c>
      <c r="AL77" s="273">
        <v>0</v>
      </c>
      <c r="AM77" s="273">
        <v>0</v>
      </c>
      <c r="AN77" s="273">
        <v>0</v>
      </c>
      <c r="AO77" s="273">
        <v>0</v>
      </c>
      <c r="AP77" s="273">
        <v>0</v>
      </c>
      <c r="AQ77" s="273">
        <v>0</v>
      </c>
      <c r="AR77" s="273">
        <v>0</v>
      </c>
      <c r="AS77" s="273">
        <v>0</v>
      </c>
      <c r="AT77" s="273">
        <v>0</v>
      </c>
      <c r="AU77" s="273">
        <v>0</v>
      </c>
      <c r="AV77" s="273">
        <v>0</v>
      </c>
      <c r="AW77" s="273">
        <v>0</v>
      </c>
      <c r="AX77" s="197"/>
      <c r="AY77" s="169"/>
    </row>
    <row r="78" spans="1:51" ht="15" customHeight="1">
      <c r="A78" s="413"/>
      <c r="E78" s="268" t="str">
        <f>A76&amp;".2"</f>
        <v>9.15.2</v>
      </c>
      <c r="F78" s="279" t="s">
        <v>376</v>
      </c>
      <c r="G78" s="280" t="str">
        <f>IF(G76="","x",G76)</f>
        <v>куб.м</v>
      </c>
      <c r="H78" s="281">
        <v>0</v>
      </c>
      <c r="I78" s="281"/>
      <c r="J78" s="281">
        <v>0</v>
      </c>
      <c r="K78" s="281">
        <v>0</v>
      </c>
      <c r="L78" s="281">
        <v>0</v>
      </c>
      <c r="M78" s="281">
        <v>0</v>
      </c>
      <c r="N78" s="281">
        <v>0</v>
      </c>
      <c r="O78" s="281">
        <v>0</v>
      </c>
      <c r="P78" s="281">
        <v>0</v>
      </c>
      <c r="Q78" s="281">
        <v>0</v>
      </c>
      <c r="R78" s="281">
        <v>0</v>
      </c>
      <c r="S78" s="281">
        <v>0</v>
      </c>
      <c r="T78" s="281">
        <v>0</v>
      </c>
      <c r="U78" s="281">
        <v>0</v>
      </c>
      <c r="V78" s="281">
        <v>0</v>
      </c>
      <c r="W78" s="281">
        <v>0</v>
      </c>
      <c r="X78" s="281">
        <v>0</v>
      </c>
      <c r="Y78" s="281">
        <v>0</v>
      </c>
      <c r="Z78" s="281">
        <v>0</v>
      </c>
      <c r="AA78" s="281">
        <v>0</v>
      </c>
      <c r="AB78" s="281">
        <v>0</v>
      </c>
      <c r="AC78" s="281">
        <v>0</v>
      </c>
      <c r="AD78" s="281">
        <v>0</v>
      </c>
      <c r="AE78" s="281">
        <v>0</v>
      </c>
      <c r="AF78" s="281">
        <v>0</v>
      </c>
      <c r="AG78" s="281">
        <v>0</v>
      </c>
      <c r="AH78" s="281">
        <v>0</v>
      </c>
      <c r="AI78" s="281">
        <v>0</v>
      </c>
      <c r="AJ78" s="281">
        <v>0</v>
      </c>
      <c r="AK78" s="281">
        <v>0</v>
      </c>
      <c r="AL78" s="281">
        <v>0</v>
      </c>
      <c r="AM78" s="281">
        <v>0</v>
      </c>
      <c r="AN78" s="281">
        <v>0</v>
      </c>
      <c r="AO78" s="281">
        <v>0</v>
      </c>
      <c r="AP78" s="281">
        <v>0</v>
      </c>
      <c r="AQ78" s="281">
        <v>0</v>
      </c>
      <c r="AR78" s="281">
        <v>0</v>
      </c>
      <c r="AS78" s="281">
        <v>0</v>
      </c>
      <c r="AT78" s="281">
        <v>0</v>
      </c>
      <c r="AU78" s="281">
        <v>0</v>
      </c>
      <c r="AV78" s="281">
        <v>0</v>
      </c>
      <c r="AW78" s="281">
        <v>0</v>
      </c>
      <c r="AX78" s="197"/>
      <c r="AY78" s="169"/>
    </row>
    <row r="79" spans="1:51" ht="33.75">
      <c r="A79" s="413" t="s">
        <v>1377</v>
      </c>
      <c r="D79" s="71" t="s">
        <v>1361</v>
      </c>
      <c r="E79" s="260" t="str">
        <f>A79</f>
        <v>9.16</v>
      </c>
      <c r="F79" s="357" t="s">
        <v>1538</v>
      </c>
      <c r="G79" s="277" t="s">
        <v>1534</v>
      </c>
      <c r="H79" s="275" t="s">
        <v>271</v>
      </c>
      <c r="I79" s="275" t="s">
        <v>271</v>
      </c>
      <c r="J79" s="275" t="s">
        <v>271</v>
      </c>
      <c r="K79" s="275" t="s">
        <v>271</v>
      </c>
      <c r="L79" s="275" t="s">
        <v>271</v>
      </c>
      <c r="M79" s="275" t="s">
        <v>271</v>
      </c>
      <c r="N79" s="275" t="s">
        <v>271</v>
      </c>
      <c r="O79" s="275" t="s">
        <v>271</v>
      </c>
      <c r="P79" s="275" t="s">
        <v>271</v>
      </c>
      <c r="Q79" s="275" t="s">
        <v>271</v>
      </c>
      <c r="R79" s="275" t="s">
        <v>271</v>
      </c>
      <c r="S79" s="275" t="s">
        <v>271</v>
      </c>
      <c r="T79" s="275" t="s">
        <v>271</v>
      </c>
      <c r="U79" s="275" t="s">
        <v>271</v>
      </c>
      <c r="V79" s="275" t="s">
        <v>271</v>
      </c>
      <c r="W79" s="275" t="s">
        <v>271</v>
      </c>
      <c r="X79" s="275" t="s">
        <v>271</v>
      </c>
      <c r="Y79" s="275" t="s">
        <v>271</v>
      </c>
      <c r="Z79" s="275" t="s">
        <v>271</v>
      </c>
      <c r="AA79" s="275" t="s">
        <v>271</v>
      </c>
      <c r="AB79" s="275" t="s">
        <v>271</v>
      </c>
      <c r="AC79" s="275" t="s">
        <v>271</v>
      </c>
      <c r="AD79" s="275" t="s">
        <v>271</v>
      </c>
      <c r="AE79" s="275" t="s">
        <v>271</v>
      </c>
      <c r="AF79" s="275" t="s">
        <v>271</v>
      </c>
      <c r="AG79" s="275" t="s">
        <v>271</v>
      </c>
      <c r="AH79" s="275" t="s">
        <v>271</v>
      </c>
      <c r="AI79" s="275" t="s">
        <v>271</v>
      </c>
      <c r="AJ79" s="275" t="s">
        <v>271</v>
      </c>
      <c r="AK79" s="275" t="s">
        <v>271</v>
      </c>
      <c r="AL79" s="275" t="s">
        <v>271</v>
      </c>
      <c r="AM79" s="275" t="s">
        <v>271</v>
      </c>
      <c r="AN79" s="275" t="s">
        <v>271</v>
      </c>
      <c r="AO79" s="275" t="s">
        <v>271</v>
      </c>
      <c r="AP79" s="275" t="s">
        <v>271</v>
      </c>
      <c r="AQ79" s="275" t="s">
        <v>271</v>
      </c>
      <c r="AR79" s="275" t="s">
        <v>271</v>
      </c>
      <c r="AS79" s="275" t="s">
        <v>271</v>
      </c>
      <c r="AT79" s="275" t="s">
        <v>271</v>
      </c>
      <c r="AU79" s="275" t="s">
        <v>271</v>
      </c>
      <c r="AV79" s="275" t="s">
        <v>271</v>
      </c>
      <c r="AW79" s="275" t="s">
        <v>271</v>
      </c>
      <c r="AX79" s="197"/>
      <c r="AY79" s="169"/>
    </row>
    <row r="80" spans="1:51" ht="15" customHeight="1">
      <c r="A80" s="413"/>
      <c r="E80" s="223" t="str">
        <f>A79&amp;".1"</f>
        <v>9.16.1</v>
      </c>
      <c r="F80" s="284" t="s">
        <v>375</v>
      </c>
      <c r="G80" s="278" t="str">
        <f>IF(G79="","x",G79)</f>
        <v>куб.м</v>
      </c>
      <c r="H80" s="273">
        <v>0</v>
      </c>
      <c r="I80" s="273">
        <v>0</v>
      </c>
      <c r="J80" s="273">
        <v>0</v>
      </c>
      <c r="K80" s="273">
        <v>0</v>
      </c>
      <c r="L80" s="273">
        <v>0</v>
      </c>
      <c r="M80" s="273">
        <v>0</v>
      </c>
      <c r="N80" s="273">
        <v>0</v>
      </c>
      <c r="O80" s="273">
        <v>0</v>
      </c>
      <c r="P80" s="273">
        <v>0</v>
      </c>
      <c r="Q80" s="273">
        <v>0</v>
      </c>
      <c r="R80" s="273">
        <v>0</v>
      </c>
      <c r="S80" s="273">
        <v>0</v>
      </c>
      <c r="T80" s="273">
        <v>0</v>
      </c>
      <c r="U80" s="273">
        <v>0</v>
      </c>
      <c r="V80" s="273">
        <v>0</v>
      </c>
      <c r="W80" s="273">
        <v>0</v>
      </c>
      <c r="X80" s="273">
        <v>0</v>
      </c>
      <c r="Y80" s="273">
        <v>0</v>
      </c>
      <c r="Z80" s="273">
        <v>0</v>
      </c>
      <c r="AA80" s="273">
        <v>0</v>
      </c>
      <c r="AB80" s="273">
        <v>0</v>
      </c>
      <c r="AC80" s="273">
        <v>0</v>
      </c>
      <c r="AD80" s="273">
        <v>0</v>
      </c>
      <c r="AE80" s="273">
        <v>0</v>
      </c>
      <c r="AF80" s="273">
        <v>0</v>
      </c>
      <c r="AG80" s="273">
        <v>0</v>
      </c>
      <c r="AH80" s="273">
        <v>0</v>
      </c>
      <c r="AI80" s="273">
        <v>0</v>
      </c>
      <c r="AJ80" s="273">
        <v>0</v>
      </c>
      <c r="AK80" s="273">
        <v>0</v>
      </c>
      <c r="AL80" s="273">
        <v>0</v>
      </c>
      <c r="AM80" s="273">
        <v>0</v>
      </c>
      <c r="AN80" s="273">
        <v>0</v>
      </c>
      <c r="AO80" s="273">
        <v>0</v>
      </c>
      <c r="AP80" s="273">
        <v>0</v>
      </c>
      <c r="AQ80" s="273">
        <v>0</v>
      </c>
      <c r="AR80" s="273">
        <v>0</v>
      </c>
      <c r="AS80" s="273">
        <v>0</v>
      </c>
      <c r="AT80" s="273">
        <v>0</v>
      </c>
      <c r="AU80" s="273">
        <v>0</v>
      </c>
      <c r="AV80" s="273">
        <v>0</v>
      </c>
      <c r="AW80" s="273">
        <v>0</v>
      </c>
      <c r="AX80" s="197"/>
      <c r="AY80" s="169"/>
    </row>
    <row r="81" spans="1:51" ht="15" customHeight="1">
      <c r="A81" s="413"/>
      <c r="E81" s="268" t="str">
        <f>A79&amp;".2"</f>
        <v>9.16.2</v>
      </c>
      <c r="F81" s="279" t="s">
        <v>376</v>
      </c>
      <c r="G81" s="280" t="str">
        <f>IF(G79="","x",G79)</f>
        <v>куб.м</v>
      </c>
      <c r="H81" s="281">
        <v>0</v>
      </c>
      <c r="I81" s="281"/>
      <c r="J81" s="281">
        <v>0</v>
      </c>
      <c r="K81" s="281">
        <v>0</v>
      </c>
      <c r="L81" s="281">
        <v>0</v>
      </c>
      <c r="M81" s="281">
        <v>0</v>
      </c>
      <c r="N81" s="281">
        <v>0</v>
      </c>
      <c r="O81" s="281">
        <v>0</v>
      </c>
      <c r="P81" s="281">
        <v>0</v>
      </c>
      <c r="Q81" s="281">
        <v>0</v>
      </c>
      <c r="R81" s="281">
        <v>0</v>
      </c>
      <c r="S81" s="281">
        <v>0</v>
      </c>
      <c r="T81" s="281">
        <v>0</v>
      </c>
      <c r="U81" s="281">
        <v>0</v>
      </c>
      <c r="V81" s="281">
        <v>0</v>
      </c>
      <c r="W81" s="281">
        <v>0</v>
      </c>
      <c r="X81" s="281">
        <v>0</v>
      </c>
      <c r="Y81" s="281">
        <v>0</v>
      </c>
      <c r="Z81" s="281">
        <v>0</v>
      </c>
      <c r="AA81" s="281">
        <v>0</v>
      </c>
      <c r="AB81" s="281">
        <v>0</v>
      </c>
      <c r="AC81" s="281">
        <v>0</v>
      </c>
      <c r="AD81" s="281">
        <v>0</v>
      </c>
      <c r="AE81" s="281">
        <v>0</v>
      </c>
      <c r="AF81" s="281">
        <v>0</v>
      </c>
      <c r="AG81" s="281">
        <v>0</v>
      </c>
      <c r="AH81" s="281">
        <v>0</v>
      </c>
      <c r="AI81" s="281">
        <v>0</v>
      </c>
      <c r="AJ81" s="281">
        <v>0</v>
      </c>
      <c r="AK81" s="281">
        <v>0</v>
      </c>
      <c r="AL81" s="281">
        <v>0</v>
      </c>
      <c r="AM81" s="281">
        <v>0</v>
      </c>
      <c r="AN81" s="281">
        <v>0</v>
      </c>
      <c r="AO81" s="281">
        <v>0</v>
      </c>
      <c r="AP81" s="281">
        <v>0</v>
      </c>
      <c r="AQ81" s="281">
        <v>0</v>
      </c>
      <c r="AR81" s="281">
        <v>0</v>
      </c>
      <c r="AS81" s="281">
        <v>0</v>
      </c>
      <c r="AT81" s="281">
        <v>0</v>
      </c>
      <c r="AU81" s="281">
        <v>0</v>
      </c>
      <c r="AV81" s="281">
        <v>0</v>
      </c>
      <c r="AW81" s="281">
        <v>0</v>
      </c>
      <c r="AX81" s="197"/>
      <c r="AY81" s="169"/>
    </row>
    <row r="82" spans="1:51" ht="90">
      <c r="A82" s="413" t="s">
        <v>1378</v>
      </c>
      <c r="D82" s="71" t="s">
        <v>1361</v>
      </c>
      <c r="E82" s="260" t="str">
        <f>A82</f>
        <v>9.17</v>
      </c>
      <c r="F82" s="357" t="s">
        <v>1539</v>
      </c>
      <c r="G82" s="277" t="s">
        <v>411</v>
      </c>
      <c r="H82" s="275" t="s">
        <v>271</v>
      </c>
      <c r="I82" s="275" t="s">
        <v>271</v>
      </c>
      <c r="J82" s="275" t="s">
        <v>271</v>
      </c>
      <c r="K82" s="275" t="s">
        <v>271</v>
      </c>
      <c r="L82" s="275" t="s">
        <v>271</v>
      </c>
      <c r="M82" s="275" t="s">
        <v>271</v>
      </c>
      <c r="N82" s="275" t="s">
        <v>271</v>
      </c>
      <c r="O82" s="275" t="s">
        <v>271</v>
      </c>
      <c r="P82" s="275" t="s">
        <v>271</v>
      </c>
      <c r="Q82" s="275" t="s">
        <v>271</v>
      </c>
      <c r="R82" s="275" t="s">
        <v>271</v>
      </c>
      <c r="S82" s="275" t="s">
        <v>271</v>
      </c>
      <c r="T82" s="275" t="s">
        <v>271</v>
      </c>
      <c r="U82" s="275" t="s">
        <v>271</v>
      </c>
      <c r="V82" s="275" t="s">
        <v>271</v>
      </c>
      <c r="W82" s="275" t="s">
        <v>271</v>
      </c>
      <c r="X82" s="275" t="s">
        <v>271</v>
      </c>
      <c r="Y82" s="275" t="s">
        <v>271</v>
      </c>
      <c r="Z82" s="275" t="s">
        <v>271</v>
      </c>
      <c r="AA82" s="275" t="s">
        <v>271</v>
      </c>
      <c r="AB82" s="275" t="s">
        <v>271</v>
      </c>
      <c r="AC82" s="275" t="s">
        <v>271</v>
      </c>
      <c r="AD82" s="275" t="s">
        <v>271</v>
      </c>
      <c r="AE82" s="275" t="s">
        <v>271</v>
      </c>
      <c r="AF82" s="275" t="s">
        <v>271</v>
      </c>
      <c r="AG82" s="275" t="s">
        <v>271</v>
      </c>
      <c r="AH82" s="275" t="s">
        <v>271</v>
      </c>
      <c r="AI82" s="275" t="s">
        <v>271</v>
      </c>
      <c r="AJ82" s="275" t="s">
        <v>271</v>
      </c>
      <c r="AK82" s="275" t="s">
        <v>271</v>
      </c>
      <c r="AL82" s="275" t="s">
        <v>271</v>
      </c>
      <c r="AM82" s="275" t="s">
        <v>271</v>
      </c>
      <c r="AN82" s="275" t="s">
        <v>271</v>
      </c>
      <c r="AO82" s="275" t="s">
        <v>271</v>
      </c>
      <c r="AP82" s="275" t="s">
        <v>271</v>
      </c>
      <c r="AQ82" s="275" t="s">
        <v>271</v>
      </c>
      <c r="AR82" s="275" t="s">
        <v>271</v>
      </c>
      <c r="AS82" s="275" t="s">
        <v>271</v>
      </c>
      <c r="AT82" s="275" t="s">
        <v>271</v>
      </c>
      <c r="AU82" s="275" t="s">
        <v>271</v>
      </c>
      <c r="AV82" s="275" t="s">
        <v>271</v>
      </c>
      <c r="AW82" s="275" t="s">
        <v>271</v>
      </c>
      <c r="AX82" s="197"/>
      <c r="AY82" s="169"/>
    </row>
    <row r="83" spans="1:51" ht="15" customHeight="1">
      <c r="A83" s="413"/>
      <c r="E83" s="223" t="str">
        <f>A82&amp;".1"</f>
        <v>9.17.1</v>
      </c>
      <c r="F83" s="284" t="s">
        <v>375</v>
      </c>
      <c r="G83" s="278" t="str">
        <f>IF(G82="","x",G82)</f>
        <v>%</v>
      </c>
      <c r="H83" s="273">
        <v>0</v>
      </c>
      <c r="I83" s="273">
        <v>0</v>
      </c>
      <c r="J83" s="273">
        <v>0</v>
      </c>
      <c r="K83" s="273">
        <v>0</v>
      </c>
      <c r="L83" s="273">
        <v>0</v>
      </c>
      <c r="M83" s="273">
        <v>0</v>
      </c>
      <c r="N83" s="273">
        <v>0</v>
      </c>
      <c r="O83" s="273">
        <v>0</v>
      </c>
      <c r="P83" s="273">
        <v>0</v>
      </c>
      <c r="Q83" s="273">
        <v>0</v>
      </c>
      <c r="R83" s="273">
        <v>0</v>
      </c>
      <c r="S83" s="273">
        <v>0</v>
      </c>
      <c r="T83" s="273">
        <v>0</v>
      </c>
      <c r="U83" s="273">
        <v>0</v>
      </c>
      <c r="V83" s="273">
        <v>0</v>
      </c>
      <c r="W83" s="273">
        <v>0</v>
      </c>
      <c r="X83" s="273">
        <v>0</v>
      </c>
      <c r="Y83" s="273">
        <v>0</v>
      </c>
      <c r="Z83" s="273">
        <v>0</v>
      </c>
      <c r="AA83" s="273">
        <v>0</v>
      </c>
      <c r="AB83" s="273">
        <v>0</v>
      </c>
      <c r="AC83" s="273">
        <v>0</v>
      </c>
      <c r="AD83" s="273">
        <v>0</v>
      </c>
      <c r="AE83" s="273">
        <v>0</v>
      </c>
      <c r="AF83" s="273">
        <v>0</v>
      </c>
      <c r="AG83" s="273">
        <v>0</v>
      </c>
      <c r="AH83" s="273">
        <v>0</v>
      </c>
      <c r="AI83" s="273">
        <v>0</v>
      </c>
      <c r="AJ83" s="273">
        <v>0</v>
      </c>
      <c r="AK83" s="273">
        <v>0</v>
      </c>
      <c r="AL83" s="273">
        <v>0</v>
      </c>
      <c r="AM83" s="273">
        <v>0</v>
      </c>
      <c r="AN83" s="273">
        <v>0</v>
      </c>
      <c r="AO83" s="273">
        <v>0</v>
      </c>
      <c r="AP83" s="273">
        <v>0</v>
      </c>
      <c r="AQ83" s="273">
        <v>0</v>
      </c>
      <c r="AR83" s="273">
        <v>0</v>
      </c>
      <c r="AS83" s="273">
        <v>0</v>
      </c>
      <c r="AT83" s="273">
        <v>0</v>
      </c>
      <c r="AU83" s="273">
        <v>0</v>
      </c>
      <c r="AV83" s="273">
        <v>0</v>
      </c>
      <c r="AW83" s="273">
        <v>0</v>
      </c>
      <c r="AX83" s="197"/>
      <c r="AY83" s="169"/>
    </row>
    <row r="84" spans="1:51" ht="15" customHeight="1">
      <c r="A84" s="413"/>
      <c r="E84" s="268" t="str">
        <f>A82&amp;".2"</f>
        <v>9.17.2</v>
      </c>
      <c r="F84" s="279" t="s">
        <v>376</v>
      </c>
      <c r="G84" s="280" t="str">
        <f>IF(G82="","x",G82)</f>
        <v>%</v>
      </c>
      <c r="H84" s="281">
        <v>10</v>
      </c>
      <c r="I84" s="281"/>
      <c r="J84" s="281">
        <v>10</v>
      </c>
      <c r="K84" s="281">
        <v>10</v>
      </c>
      <c r="L84" s="281">
        <v>10</v>
      </c>
      <c r="M84" s="281">
        <v>10</v>
      </c>
      <c r="N84" s="281">
        <v>10</v>
      </c>
      <c r="O84" s="281">
        <v>10</v>
      </c>
      <c r="P84" s="281">
        <v>10</v>
      </c>
      <c r="Q84" s="281">
        <v>10</v>
      </c>
      <c r="R84" s="281">
        <v>10</v>
      </c>
      <c r="S84" s="281">
        <v>10</v>
      </c>
      <c r="T84" s="281">
        <v>10</v>
      </c>
      <c r="U84" s="281">
        <v>10</v>
      </c>
      <c r="V84" s="281">
        <v>10</v>
      </c>
      <c r="W84" s="281">
        <v>10</v>
      </c>
      <c r="X84" s="281">
        <v>10</v>
      </c>
      <c r="Y84" s="281">
        <v>10</v>
      </c>
      <c r="Z84" s="281">
        <v>10</v>
      </c>
      <c r="AA84" s="281">
        <v>10</v>
      </c>
      <c r="AB84" s="281">
        <v>10</v>
      </c>
      <c r="AC84" s="281">
        <v>10</v>
      </c>
      <c r="AD84" s="281">
        <v>10</v>
      </c>
      <c r="AE84" s="281">
        <v>10</v>
      </c>
      <c r="AF84" s="281">
        <v>10</v>
      </c>
      <c r="AG84" s="281">
        <v>10</v>
      </c>
      <c r="AH84" s="281">
        <v>10</v>
      </c>
      <c r="AI84" s="281">
        <v>10</v>
      </c>
      <c r="AJ84" s="281">
        <v>10</v>
      </c>
      <c r="AK84" s="281">
        <v>10</v>
      </c>
      <c r="AL84" s="281">
        <v>10</v>
      </c>
      <c r="AM84" s="281">
        <v>10</v>
      </c>
      <c r="AN84" s="281">
        <v>10</v>
      </c>
      <c r="AO84" s="281">
        <v>10</v>
      </c>
      <c r="AP84" s="281">
        <v>10</v>
      </c>
      <c r="AQ84" s="281">
        <v>10</v>
      </c>
      <c r="AR84" s="281">
        <v>10</v>
      </c>
      <c r="AS84" s="281">
        <v>10</v>
      </c>
      <c r="AT84" s="281">
        <v>10</v>
      </c>
      <c r="AU84" s="281">
        <v>10</v>
      </c>
      <c r="AV84" s="281">
        <v>10</v>
      </c>
      <c r="AW84" s="281">
        <v>10</v>
      </c>
      <c r="AX84" s="197"/>
      <c r="AY84" s="169"/>
    </row>
    <row r="85" spans="1:51" ht="33.75">
      <c r="A85" s="413" t="s">
        <v>1524</v>
      </c>
      <c r="D85" s="71" t="s">
        <v>1361</v>
      </c>
      <c r="E85" s="260" t="str">
        <f>A85</f>
        <v>9.18</v>
      </c>
      <c r="F85" s="357" t="s">
        <v>1540</v>
      </c>
      <c r="G85" s="358" t="s">
        <v>1541</v>
      </c>
      <c r="H85" s="275" t="s">
        <v>271</v>
      </c>
      <c r="I85" s="275" t="s">
        <v>271</v>
      </c>
      <c r="J85" s="275" t="s">
        <v>271</v>
      </c>
      <c r="K85" s="275" t="s">
        <v>271</v>
      </c>
      <c r="L85" s="275" t="s">
        <v>271</v>
      </c>
      <c r="M85" s="275" t="s">
        <v>271</v>
      </c>
      <c r="N85" s="275" t="s">
        <v>271</v>
      </c>
      <c r="O85" s="275" t="s">
        <v>271</v>
      </c>
      <c r="P85" s="275" t="s">
        <v>271</v>
      </c>
      <c r="Q85" s="275" t="s">
        <v>271</v>
      </c>
      <c r="R85" s="275" t="s">
        <v>271</v>
      </c>
      <c r="S85" s="275" t="s">
        <v>271</v>
      </c>
      <c r="T85" s="275" t="s">
        <v>271</v>
      </c>
      <c r="U85" s="275" t="s">
        <v>271</v>
      </c>
      <c r="V85" s="275" t="s">
        <v>271</v>
      </c>
      <c r="W85" s="275" t="s">
        <v>271</v>
      </c>
      <c r="X85" s="275" t="s">
        <v>271</v>
      </c>
      <c r="Y85" s="275" t="s">
        <v>271</v>
      </c>
      <c r="Z85" s="275" t="s">
        <v>271</v>
      </c>
      <c r="AA85" s="275" t="s">
        <v>271</v>
      </c>
      <c r="AB85" s="275" t="s">
        <v>271</v>
      </c>
      <c r="AC85" s="275" t="s">
        <v>271</v>
      </c>
      <c r="AD85" s="275" t="s">
        <v>271</v>
      </c>
      <c r="AE85" s="275" t="s">
        <v>271</v>
      </c>
      <c r="AF85" s="275" t="s">
        <v>271</v>
      </c>
      <c r="AG85" s="275" t="s">
        <v>271</v>
      </c>
      <c r="AH85" s="275" t="s">
        <v>271</v>
      </c>
      <c r="AI85" s="275" t="s">
        <v>271</v>
      </c>
      <c r="AJ85" s="275" t="s">
        <v>271</v>
      </c>
      <c r="AK85" s="275" t="s">
        <v>271</v>
      </c>
      <c r="AL85" s="275" t="s">
        <v>271</v>
      </c>
      <c r="AM85" s="275" t="s">
        <v>271</v>
      </c>
      <c r="AN85" s="275" t="s">
        <v>271</v>
      </c>
      <c r="AO85" s="275" t="s">
        <v>271</v>
      </c>
      <c r="AP85" s="275" t="s">
        <v>271</v>
      </c>
      <c r="AQ85" s="275" t="s">
        <v>271</v>
      </c>
      <c r="AR85" s="275" t="s">
        <v>271</v>
      </c>
      <c r="AS85" s="275" t="s">
        <v>271</v>
      </c>
      <c r="AT85" s="275" t="s">
        <v>271</v>
      </c>
      <c r="AU85" s="275" t="s">
        <v>271</v>
      </c>
      <c r="AV85" s="275" t="s">
        <v>271</v>
      </c>
      <c r="AW85" s="275" t="s">
        <v>271</v>
      </c>
      <c r="AX85" s="197"/>
      <c r="AY85" s="169"/>
    </row>
    <row r="86" spans="1:51" ht="15" customHeight="1">
      <c r="A86" s="413"/>
      <c r="E86" s="223" t="str">
        <f>A85&amp;".1"</f>
        <v>9.18.1</v>
      </c>
      <c r="F86" s="284" t="s">
        <v>375</v>
      </c>
      <c r="G86" s="278" t="str">
        <f>IF(G85="","x",G85)</f>
        <v>ед.</v>
      </c>
      <c r="H86" s="273">
        <v>0</v>
      </c>
      <c r="I86" s="273"/>
      <c r="J86" s="273">
        <v>0</v>
      </c>
      <c r="K86" s="273">
        <v>0</v>
      </c>
      <c r="L86" s="273">
        <v>0</v>
      </c>
      <c r="M86" s="273">
        <v>0</v>
      </c>
      <c r="N86" s="273">
        <v>0</v>
      </c>
      <c r="O86" s="273">
        <v>0</v>
      </c>
      <c r="P86" s="273">
        <v>0</v>
      </c>
      <c r="Q86" s="273">
        <v>0</v>
      </c>
      <c r="R86" s="273">
        <v>0</v>
      </c>
      <c r="S86" s="273">
        <v>0</v>
      </c>
      <c r="T86" s="273">
        <v>0</v>
      </c>
      <c r="U86" s="273">
        <v>0</v>
      </c>
      <c r="V86" s="273">
        <v>0</v>
      </c>
      <c r="W86" s="273">
        <v>0</v>
      </c>
      <c r="X86" s="273">
        <v>0</v>
      </c>
      <c r="Y86" s="273">
        <v>0</v>
      </c>
      <c r="Z86" s="273">
        <v>0</v>
      </c>
      <c r="AA86" s="273">
        <v>0</v>
      </c>
      <c r="AB86" s="273">
        <v>0</v>
      </c>
      <c r="AC86" s="273">
        <v>0</v>
      </c>
      <c r="AD86" s="273">
        <v>0</v>
      </c>
      <c r="AE86" s="273">
        <v>0</v>
      </c>
      <c r="AF86" s="273">
        <v>0</v>
      </c>
      <c r="AG86" s="273">
        <v>0</v>
      </c>
      <c r="AH86" s="273">
        <v>0</v>
      </c>
      <c r="AI86" s="273">
        <v>0</v>
      </c>
      <c r="AJ86" s="273">
        <v>0</v>
      </c>
      <c r="AK86" s="273">
        <v>0</v>
      </c>
      <c r="AL86" s="273">
        <v>0</v>
      </c>
      <c r="AM86" s="273">
        <v>0</v>
      </c>
      <c r="AN86" s="273">
        <v>0</v>
      </c>
      <c r="AO86" s="273">
        <v>0</v>
      </c>
      <c r="AP86" s="273">
        <v>0</v>
      </c>
      <c r="AQ86" s="273">
        <v>0</v>
      </c>
      <c r="AR86" s="273">
        <v>0</v>
      </c>
      <c r="AS86" s="273">
        <v>0</v>
      </c>
      <c r="AT86" s="273">
        <v>0</v>
      </c>
      <c r="AU86" s="273">
        <v>0</v>
      </c>
      <c r="AV86" s="273">
        <v>0</v>
      </c>
      <c r="AW86" s="273">
        <v>0</v>
      </c>
      <c r="AX86" s="197"/>
      <c r="AY86" s="169"/>
    </row>
    <row r="87" spans="1:51" ht="15" customHeight="1">
      <c r="A87" s="413"/>
      <c r="E87" s="268" t="str">
        <f>A85&amp;".2"</f>
        <v>9.18.2</v>
      </c>
      <c r="F87" s="279" t="s">
        <v>376</v>
      </c>
      <c r="G87" s="280" t="str">
        <f>IF(G85="","x",G85)</f>
        <v>ед.</v>
      </c>
      <c r="H87" s="281">
        <v>6</v>
      </c>
      <c r="I87" s="281"/>
      <c r="J87" s="281">
        <v>6</v>
      </c>
      <c r="K87" s="281">
        <v>6</v>
      </c>
      <c r="L87" s="281">
        <v>6</v>
      </c>
      <c r="M87" s="281">
        <v>6</v>
      </c>
      <c r="N87" s="281">
        <v>6</v>
      </c>
      <c r="O87" s="281">
        <v>6</v>
      </c>
      <c r="P87" s="281">
        <v>6</v>
      </c>
      <c r="Q87" s="281">
        <v>6</v>
      </c>
      <c r="R87" s="281">
        <v>6</v>
      </c>
      <c r="S87" s="281">
        <v>6</v>
      </c>
      <c r="T87" s="281">
        <v>6</v>
      </c>
      <c r="U87" s="281">
        <v>6</v>
      </c>
      <c r="V87" s="281">
        <v>6</v>
      </c>
      <c r="W87" s="281">
        <v>6</v>
      </c>
      <c r="X87" s="281">
        <v>6</v>
      </c>
      <c r="Y87" s="281">
        <v>6</v>
      </c>
      <c r="Z87" s="281">
        <v>6</v>
      </c>
      <c r="AA87" s="281">
        <v>6</v>
      </c>
      <c r="AB87" s="281">
        <v>6</v>
      </c>
      <c r="AC87" s="281">
        <v>6</v>
      </c>
      <c r="AD87" s="281">
        <v>6</v>
      </c>
      <c r="AE87" s="281">
        <v>6</v>
      </c>
      <c r="AF87" s="281">
        <v>6</v>
      </c>
      <c r="AG87" s="281">
        <v>6</v>
      </c>
      <c r="AH87" s="281">
        <v>6</v>
      </c>
      <c r="AI87" s="281">
        <v>6</v>
      </c>
      <c r="AJ87" s="281">
        <v>6</v>
      </c>
      <c r="AK87" s="281">
        <v>6</v>
      </c>
      <c r="AL87" s="281">
        <v>6</v>
      </c>
      <c r="AM87" s="281">
        <v>6</v>
      </c>
      <c r="AN87" s="281">
        <v>6</v>
      </c>
      <c r="AO87" s="281">
        <v>6</v>
      </c>
      <c r="AP87" s="281">
        <v>6</v>
      </c>
      <c r="AQ87" s="281">
        <v>6</v>
      </c>
      <c r="AR87" s="281">
        <v>6</v>
      </c>
      <c r="AS87" s="281">
        <v>6</v>
      </c>
      <c r="AT87" s="281">
        <v>6</v>
      </c>
      <c r="AU87" s="281">
        <v>6</v>
      </c>
      <c r="AV87" s="281">
        <v>6</v>
      </c>
      <c r="AW87" s="281">
        <v>6</v>
      </c>
      <c r="AX87" s="197"/>
      <c r="AY87" s="169"/>
    </row>
    <row r="88" spans="1:51" ht="15" customHeight="1">
      <c r="A88" s="413" t="s">
        <v>1525</v>
      </c>
      <c r="D88" s="71" t="s">
        <v>1361</v>
      </c>
      <c r="E88" s="260" t="str">
        <f>A88</f>
        <v>9.19</v>
      </c>
      <c r="F88" s="357" t="s">
        <v>1542</v>
      </c>
      <c r="G88" s="358" t="s">
        <v>1541</v>
      </c>
      <c r="H88" s="275" t="s">
        <v>271</v>
      </c>
      <c r="I88" s="275" t="s">
        <v>271</v>
      </c>
      <c r="J88" s="275" t="s">
        <v>271</v>
      </c>
      <c r="K88" s="275" t="s">
        <v>271</v>
      </c>
      <c r="L88" s="275" t="s">
        <v>271</v>
      </c>
      <c r="M88" s="275" t="s">
        <v>271</v>
      </c>
      <c r="N88" s="275" t="s">
        <v>271</v>
      </c>
      <c r="O88" s="275" t="s">
        <v>271</v>
      </c>
      <c r="P88" s="275" t="s">
        <v>271</v>
      </c>
      <c r="Q88" s="275" t="s">
        <v>271</v>
      </c>
      <c r="R88" s="275" t="s">
        <v>271</v>
      </c>
      <c r="S88" s="275" t="s">
        <v>271</v>
      </c>
      <c r="T88" s="275" t="s">
        <v>271</v>
      </c>
      <c r="U88" s="275" t="s">
        <v>271</v>
      </c>
      <c r="V88" s="275" t="s">
        <v>271</v>
      </c>
      <c r="W88" s="275" t="s">
        <v>271</v>
      </c>
      <c r="X88" s="275" t="s">
        <v>271</v>
      </c>
      <c r="Y88" s="275" t="s">
        <v>271</v>
      </c>
      <c r="Z88" s="275" t="s">
        <v>271</v>
      </c>
      <c r="AA88" s="275" t="s">
        <v>271</v>
      </c>
      <c r="AB88" s="275" t="s">
        <v>271</v>
      </c>
      <c r="AC88" s="275" t="s">
        <v>271</v>
      </c>
      <c r="AD88" s="275" t="s">
        <v>271</v>
      </c>
      <c r="AE88" s="275" t="s">
        <v>271</v>
      </c>
      <c r="AF88" s="275" t="s">
        <v>271</v>
      </c>
      <c r="AG88" s="275" t="s">
        <v>271</v>
      </c>
      <c r="AH88" s="275" t="s">
        <v>271</v>
      </c>
      <c r="AI88" s="275" t="s">
        <v>271</v>
      </c>
      <c r="AJ88" s="275" t="s">
        <v>271</v>
      </c>
      <c r="AK88" s="275" t="s">
        <v>271</v>
      </c>
      <c r="AL88" s="275" t="s">
        <v>271</v>
      </c>
      <c r="AM88" s="275" t="s">
        <v>271</v>
      </c>
      <c r="AN88" s="275" t="s">
        <v>271</v>
      </c>
      <c r="AO88" s="275" t="s">
        <v>271</v>
      </c>
      <c r="AP88" s="275" t="s">
        <v>271</v>
      </c>
      <c r="AQ88" s="275" t="s">
        <v>271</v>
      </c>
      <c r="AR88" s="275" t="s">
        <v>271</v>
      </c>
      <c r="AS88" s="275" t="s">
        <v>271</v>
      </c>
      <c r="AT88" s="275" t="s">
        <v>271</v>
      </c>
      <c r="AU88" s="275" t="s">
        <v>271</v>
      </c>
      <c r="AV88" s="275" t="s">
        <v>271</v>
      </c>
      <c r="AW88" s="275" t="s">
        <v>271</v>
      </c>
      <c r="AX88" s="197"/>
      <c r="AY88" s="169"/>
    </row>
    <row r="89" spans="1:51" ht="15" customHeight="1">
      <c r="A89" s="413"/>
      <c r="E89" s="223" t="str">
        <f>A88&amp;".1"</f>
        <v>9.19.1</v>
      </c>
      <c r="F89" s="284" t="s">
        <v>375</v>
      </c>
      <c r="G89" s="278" t="str">
        <f>IF(G88="","x",G88)</f>
        <v>ед.</v>
      </c>
      <c r="H89" s="273">
        <v>21</v>
      </c>
      <c r="I89" s="273">
        <v>21</v>
      </c>
      <c r="J89" s="273">
        <v>21</v>
      </c>
      <c r="K89" s="273">
        <v>21</v>
      </c>
      <c r="L89" s="273">
        <v>21</v>
      </c>
      <c r="M89" s="273">
        <v>21</v>
      </c>
      <c r="N89" s="273">
        <v>21</v>
      </c>
      <c r="O89" s="273">
        <v>21</v>
      </c>
      <c r="P89" s="273">
        <v>21</v>
      </c>
      <c r="Q89" s="273">
        <v>21</v>
      </c>
      <c r="R89" s="273">
        <v>21</v>
      </c>
      <c r="S89" s="273">
        <v>21</v>
      </c>
      <c r="T89" s="273">
        <v>21</v>
      </c>
      <c r="U89" s="273">
        <v>21</v>
      </c>
      <c r="V89" s="273">
        <v>21</v>
      </c>
      <c r="W89" s="273">
        <v>21</v>
      </c>
      <c r="X89" s="273">
        <v>21</v>
      </c>
      <c r="Y89" s="273">
        <v>21</v>
      </c>
      <c r="Z89" s="273">
        <v>21</v>
      </c>
      <c r="AA89" s="273">
        <v>21</v>
      </c>
      <c r="AB89" s="273">
        <v>21</v>
      </c>
      <c r="AC89" s="273">
        <v>21</v>
      </c>
      <c r="AD89" s="273">
        <v>21</v>
      </c>
      <c r="AE89" s="273">
        <v>21</v>
      </c>
      <c r="AF89" s="273">
        <v>21</v>
      </c>
      <c r="AG89" s="273">
        <v>21</v>
      </c>
      <c r="AH89" s="273">
        <v>21</v>
      </c>
      <c r="AI89" s="273">
        <v>21</v>
      </c>
      <c r="AJ89" s="273">
        <v>21</v>
      </c>
      <c r="AK89" s="273">
        <v>21</v>
      </c>
      <c r="AL89" s="273">
        <v>21</v>
      </c>
      <c r="AM89" s="273">
        <v>21</v>
      </c>
      <c r="AN89" s="273">
        <v>21</v>
      </c>
      <c r="AO89" s="273">
        <v>21</v>
      </c>
      <c r="AP89" s="273">
        <v>21</v>
      </c>
      <c r="AQ89" s="273">
        <v>21</v>
      </c>
      <c r="AR89" s="273">
        <v>21</v>
      </c>
      <c r="AS89" s="273">
        <v>21</v>
      </c>
      <c r="AT89" s="273">
        <v>21</v>
      </c>
      <c r="AU89" s="273">
        <v>21</v>
      </c>
      <c r="AV89" s="273">
        <v>21</v>
      </c>
      <c r="AW89" s="273">
        <v>21</v>
      </c>
      <c r="AX89" s="197"/>
      <c r="AY89" s="169"/>
    </row>
    <row r="90" spans="1:51" ht="15" customHeight="1">
      <c r="A90" s="413"/>
      <c r="E90" s="268" t="str">
        <f>A88&amp;".2"</f>
        <v>9.19.2</v>
      </c>
      <c r="F90" s="279" t="s">
        <v>376</v>
      </c>
      <c r="G90" s="280" t="str">
        <f>IF(G88="","x",G88)</f>
        <v>ед.</v>
      </c>
      <c r="H90" s="281">
        <v>60</v>
      </c>
      <c r="I90" s="281"/>
      <c r="J90" s="281">
        <v>60</v>
      </c>
      <c r="K90" s="281">
        <v>60</v>
      </c>
      <c r="L90" s="281">
        <v>60</v>
      </c>
      <c r="M90" s="281">
        <v>60</v>
      </c>
      <c r="N90" s="281">
        <v>60</v>
      </c>
      <c r="O90" s="281">
        <v>60</v>
      </c>
      <c r="P90" s="281">
        <v>60</v>
      </c>
      <c r="Q90" s="281">
        <v>60</v>
      </c>
      <c r="R90" s="281">
        <v>60</v>
      </c>
      <c r="S90" s="281">
        <v>60</v>
      </c>
      <c r="T90" s="281">
        <v>60</v>
      </c>
      <c r="U90" s="281">
        <v>60</v>
      </c>
      <c r="V90" s="281">
        <v>60</v>
      </c>
      <c r="W90" s="281">
        <v>60</v>
      </c>
      <c r="X90" s="281">
        <v>60</v>
      </c>
      <c r="Y90" s="281">
        <v>60</v>
      </c>
      <c r="Z90" s="281">
        <v>60</v>
      </c>
      <c r="AA90" s="281">
        <v>60</v>
      </c>
      <c r="AB90" s="281">
        <v>60</v>
      </c>
      <c r="AC90" s="281">
        <v>60</v>
      </c>
      <c r="AD90" s="281">
        <v>60</v>
      </c>
      <c r="AE90" s="281">
        <v>60</v>
      </c>
      <c r="AF90" s="281">
        <v>60</v>
      </c>
      <c r="AG90" s="281">
        <v>60</v>
      </c>
      <c r="AH90" s="281">
        <v>60</v>
      </c>
      <c r="AI90" s="281">
        <v>60</v>
      </c>
      <c r="AJ90" s="281">
        <v>60</v>
      </c>
      <c r="AK90" s="281">
        <v>60</v>
      </c>
      <c r="AL90" s="281">
        <v>60</v>
      </c>
      <c r="AM90" s="281">
        <v>60</v>
      </c>
      <c r="AN90" s="281">
        <v>60</v>
      </c>
      <c r="AO90" s="281">
        <v>60</v>
      </c>
      <c r="AP90" s="281">
        <v>60</v>
      </c>
      <c r="AQ90" s="281">
        <v>60</v>
      </c>
      <c r="AR90" s="281">
        <v>60</v>
      </c>
      <c r="AS90" s="281">
        <v>60</v>
      </c>
      <c r="AT90" s="281">
        <v>60</v>
      </c>
      <c r="AU90" s="281">
        <v>60</v>
      </c>
      <c r="AV90" s="281">
        <v>60</v>
      </c>
      <c r="AW90" s="281">
        <v>60</v>
      </c>
      <c r="AX90" s="197"/>
      <c r="AY90" s="169"/>
    </row>
    <row r="91" spans="1:51" ht="33.75">
      <c r="A91" s="413" t="s">
        <v>1526</v>
      </c>
      <c r="D91" s="71" t="s">
        <v>1361</v>
      </c>
      <c r="E91" s="260" t="str">
        <f>A91</f>
        <v>9.20</v>
      </c>
      <c r="F91" s="357" t="s">
        <v>1543</v>
      </c>
      <c r="G91" s="358" t="s">
        <v>1544</v>
      </c>
      <c r="H91" s="275" t="s">
        <v>271</v>
      </c>
      <c r="I91" s="275" t="s">
        <v>271</v>
      </c>
      <c r="J91" s="275" t="s">
        <v>271</v>
      </c>
      <c r="K91" s="275" t="s">
        <v>271</v>
      </c>
      <c r="L91" s="275" t="s">
        <v>271</v>
      </c>
      <c r="M91" s="275" t="s">
        <v>271</v>
      </c>
      <c r="N91" s="275" t="s">
        <v>271</v>
      </c>
      <c r="O91" s="275" t="s">
        <v>271</v>
      </c>
      <c r="P91" s="275" t="s">
        <v>271</v>
      </c>
      <c r="Q91" s="275" t="s">
        <v>271</v>
      </c>
      <c r="R91" s="275" t="s">
        <v>271</v>
      </c>
      <c r="S91" s="275" t="s">
        <v>271</v>
      </c>
      <c r="T91" s="275" t="s">
        <v>271</v>
      </c>
      <c r="U91" s="275" t="s">
        <v>271</v>
      </c>
      <c r="V91" s="275" t="s">
        <v>271</v>
      </c>
      <c r="W91" s="275" t="s">
        <v>271</v>
      </c>
      <c r="X91" s="275" t="s">
        <v>271</v>
      </c>
      <c r="Y91" s="275" t="s">
        <v>271</v>
      </c>
      <c r="Z91" s="275" t="s">
        <v>271</v>
      </c>
      <c r="AA91" s="275" t="s">
        <v>271</v>
      </c>
      <c r="AB91" s="275" t="s">
        <v>271</v>
      </c>
      <c r="AC91" s="275" t="s">
        <v>271</v>
      </c>
      <c r="AD91" s="275" t="s">
        <v>271</v>
      </c>
      <c r="AE91" s="275" t="s">
        <v>271</v>
      </c>
      <c r="AF91" s="275" t="s">
        <v>271</v>
      </c>
      <c r="AG91" s="275" t="s">
        <v>271</v>
      </c>
      <c r="AH91" s="275" t="s">
        <v>271</v>
      </c>
      <c r="AI91" s="275" t="s">
        <v>271</v>
      </c>
      <c r="AJ91" s="275" t="s">
        <v>271</v>
      </c>
      <c r="AK91" s="275" t="s">
        <v>271</v>
      </c>
      <c r="AL91" s="275" t="s">
        <v>271</v>
      </c>
      <c r="AM91" s="275" t="s">
        <v>271</v>
      </c>
      <c r="AN91" s="275" t="s">
        <v>271</v>
      </c>
      <c r="AO91" s="275" t="s">
        <v>271</v>
      </c>
      <c r="AP91" s="275" t="s">
        <v>271</v>
      </c>
      <c r="AQ91" s="275" t="s">
        <v>271</v>
      </c>
      <c r="AR91" s="275" t="s">
        <v>271</v>
      </c>
      <c r="AS91" s="275" t="s">
        <v>271</v>
      </c>
      <c r="AT91" s="275" t="s">
        <v>271</v>
      </c>
      <c r="AU91" s="275" t="s">
        <v>271</v>
      </c>
      <c r="AV91" s="275" t="s">
        <v>271</v>
      </c>
      <c r="AW91" s="275" t="s">
        <v>271</v>
      </c>
      <c r="AX91" s="197"/>
      <c r="AY91" s="169"/>
    </row>
    <row r="92" spans="1:51" ht="15" customHeight="1">
      <c r="A92" s="413"/>
      <c r="E92" s="223" t="str">
        <f>A91&amp;".1"</f>
        <v>9.20.1</v>
      </c>
      <c r="F92" s="284" t="s">
        <v>375</v>
      </c>
      <c r="G92" s="278" t="str">
        <f>IF(G91="","x",G91)</f>
        <v>ед./км</v>
      </c>
      <c r="H92" s="273">
        <v>7.02</v>
      </c>
      <c r="I92" s="273"/>
      <c r="J92" s="273">
        <v>7.02</v>
      </c>
      <c r="K92" s="273">
        <v>7.02</v>
      </c>
      <c r="L92" s="273">
        <v>7.02</v>
      </c>
      <c r="M92" s="273">
        <v>7.02</v>
      </c>
      <c r="N92" s="273">
        <v>7.02</v>
      </c>
      <c r="O92" s="273">
        <v>7.02</v>
      </c>
      <c r="P92" s="273">
        <v>7.02</v>
      </c>
      <c r="Q92" s="273">
        <v>7.02</v>
      </c>
      <c r="R92" s="273">
        <v>7.02</v>
      </c>
      <c r="S92" s="273">
        <v>7.02</v>
      </c>
      <c r="T92" s="273">
        <v>7.02</v>
      </c>
      <c r="U92" s="273">
        <v>7.02</v>
      </c>
      <c r="V92" s="273">
        <v>7.02</v>
      </c>
      <c r="W92" s="273">
        <v>7.02</v>
      </c>
      <c r="X92" s="273">
        <v>7.02</v>
      </c>
      <c r="Y92" s="273">
        <v>7.02</v>
      </c>
      <c r="Z92" s="273">
        <v>7.02</v>
      </c>
      <c r="AA92" s="273">
        <v>7.02</v>
      </c>
      <c r="AB92" s="273">
        <v>7.02</v>
      </c>
      <c r="AC92" s="273">
        <v>7.02</v>
      </c>
      <c r="AD92" s="273">
        <v>7.02</v>
      </c>
      <c r="AE92" s="273">
        <v>7.02</v>
      </c>
      <c r="AF92" s="273">
        <v>7.02</v>
      </c>
      <c r="AG92" s="273">
        <v>7.02</v>
      </c>
      <c r="AH92" s="273">
        <v>7.02</v>
      </c>
      <c r="AI92" s="273">
        <v>7.02</v>
      </c>
      <c r="AJ92" s="273">
        <v>7.02</v>
      </c>
      <c r="AK92" s="273">
        <v>7.02</v>
      </c>
      <c r="AL92" s="273">
        <v>7.02</v>
      </c>
      <c r="AM92" s="273">
        <v>7.02</v>
      </c>
      <c r="AN92" s="273">
        <v>7.02</v>
      </c>
      <c r="AO92" s="273">
        <v>7.02</v>
      </c>
      <c r="AP92" s="273">
        <v>7.02</v>
      </c>
      <c r="AQ92" s="273">
        <v>7.02</v>
      </c>
      <c r="AR92" s="273">
        <v>7.02</v>
      </c>
      <c r="AS92" s="273">
        <v>7.02</v>
      </c>
      <c r="AT92" s="273">
        <v>7.02</v>
      </c>
      <c r="AU92" s="273">
        <v>7.02</v>
      </c>
      <c r="AV92" s="273">
        <v>7.02</v>
      </c>
      <c r="AW92" s="273">
        <v>7.02</v>
      </c>
      <c r="AX92" s="197"/>
      <c r="AY92" s="169"/>
    </row>
    <row r="93" spans="1:51" ht="15" customHeight="1">
      <c r="A93" s="413"/>
      <c r="E93" s="268" t="str">
        <f>A91&amp;".2"</f>
        <v>9.20.2</v>
      </c>
      <c r="F93" s="279" t="s">
        <v>376</v>
      </c>
      <c r="G93" s="280" t="str">
        <f>IF(G91="","x",G91)</f>
        <v>ед./км</v>
      </c>
      <c r="H93" s="281">
        <v>8.43</v>
      </c>
      <c r="I93" s="281"/>
      <c r="J93" s="281">
        <v>8.43</v>
      </c>
      <c r="K93" s="281">
        <v>8.43</v>
      </c>
      <c r="L93" s="281">
        <v>8.43</v>
      </c>
      <c r="M93" s="281">
        <v>8.43</v>
      </c>
      <c r="N93" s="281">
        <v>8.43</v>
      </c>
      <c r="O93" s="281">
        <v>8.43</v>
      </c>
      <c r="P93" s="281">
        <v>8.43</v>
      </c>
      <c r="Q93" s="281">
        <v>8.43</v>
      </c>
      <c r="R93" s="281">
        <v>8.43</v>
      </c>
      <c r="S93" s="281">
        <v>8.43</v>
      </c>
      <c r="T93" s="281">
        <v>8.43</v>
      </c>
      <c r="U93" s="281">
        <v>8.43</v>
      </c>
      <c r="V93" s="281">
        <v>8.43</v>
      </c>
      <c r="W93" s="281">
        <v>8.43</v>
      </c>
      <c r="X93" s="281">
        <v>8.43</v>
      </c>
      <c r="Y93" s="281">
        <v>8.43</v>
      </c>
      <c r="Z93" s="281">
        <v>8.43</v>
      </c>
      <c r="AA93" s="281">
        <v>8.43</v>
      </c>
      <c r="AB93" s="281">
        <v>8.43</v>
      </c>
      <c r="AC93" s="281">
        <v>8.43</v>
      </c>
      <c r="AD93" s="281">
        <v>8.43</v>
      </c>
      <c r="AE93" s="281">
        <v>8.43</v>
      </c>
      <c r="AF93" s="281">
        <v>8.43</v>
      </c>
      <c r="AG93" s="281">
        <v>8.43</v>
      </c>
      <c r="AH93" s="281">
        <v>8.43</v>
      </c>
      <c r="AI93" s="281">
        <v>8.43</v>
      </c>
      <c r="AJ93" s="281">
        <v>8.43</v>
      </c>
      <c r="AK93" s="281">
        <v>8.43</v>
      </c>
      <c r="AL93" s="281">
        <v>8.43</v>
      </c>
      <c r="AM93" s="281">
        <v>8.43</v>
      </c>
      <c r="AN93" s="281">
        <v>8.43</v>
      </c>
      <c r="AO93" s="281">
        <v>8.43</v>
      </c>
      <c r="AP93" s="281">
        <v>8.43</v>
      </c>
      <c r="AQ93" s="281">
        <v>8.43</v>
      </c>
      <c r="AR93" s="281">
        <v>8.43</v>
      </c>
      <c r="AS93" s="281">
        <v>8.43</v>
      </c>
      <c r="AT93" s="281">
        <v>8.43</v>
      </c>
      <c r="AU93" s="281">
        <v>8.43</v>
      </c>
      <c r="AV93" s="281">
        <v>8.43</v>
      </c>
      <c r="AW93" s="281">
        <v>8.43</v>
      </c>
      <c r="AX93" s="197"/>
      <c r="AY93" s="169"/>
    </row>
    <row r="94" spans="1:51" ht="22.5">
      <c r="A94" s="413" t="s">
        <v>1527</v>
      </c>
      <c r="D94" s="71" t="s">
        <v>1361</v>
      </c>
      <c r="E94" s="260" t="str">
        <f>A94</f>
        <v>9.21</v>
      </c>
      <c r="F94" s="357" t="s">
        <v>1545</v>
      </c>
      <c r="G94" s="358" t="s">
        <v>1541</v>
      </c>
      <c r="H94" s="275" t="s">
        <v>271</v>
      </c>
      <c r="I94" s="275" t="s">
        <v>271</v>
      </c>
      <c r="J94" s="275" t="s">
        <v>271</v>
      </c>
      <c r="K94" s="275" t="s">
        <v>271</v>
      </c>
      <c r="L94" s="275" t="s">
        <v>271</v>
      </c>
      <c r="M94" s="275" t="s">
        <v>271</v>
      </c>
      <c r="N94" s="275" t="s">
        <v>271</v>
      </c>
      <c r="O94" s="275" t="s">
        <v>271</v>
      </c>
      <c r="P94" s="275" t="s">
        <v>271</v>
      </c>
      <c r="Q94" s="275" t="s">
        <v>271</v>
      </c>
      <c r="R94" s="275" t="s">
        <v>271</v>
      </c>
      <c r="S94" s="275" t="s">
        <v>271</v>
      </c>
      <c r="T94" s="275" t="s">
        <v>271</v>
      </c>
      <c r="U94" s="275" t="s">
        <v>271</v>
      </c>
      <c r="V94" s="275" t="s">
        <v>271</v>
      </c>
      <c r="W94" s="275" t="s">
        <v>271</v>
      </c>
      <c r="X94" s="275" t="s">
        <v>271</v>
      </c>
      <c r="Y94" s="275" t="s">
        <v>271</v>
      </c>
      <c r="Z94" s="275" t="s">
        <v>271</v>
      </c>
      <c r="AA94" s="275" t="s">
        <v>271</v>
      </c>
      <c r="AB94" s="275" t="s">
        <v>271</v>
      </c>
      <c r="AC94" s="275" t="s">
        <v>271</v>
      </c>
      <c r="AD94" s="275" t="s">
        <v>271</v>
      </c>
      <c r="AE94" s="275" t="s">
        <v>271</v>
      </c>
      <c r="AF94" s="275" t="s">
        <v>271</v>
      </c>
      <c r="AG94" s="275" t="s">
        <v>271</v>
      </c>
      <c r="AH94" s="275" t="s">
        <v>271</v>
      </c>
      <c r="AI94" s="275" t="s">
        <v>271</v>
      </c>
      <c r="AJ94" s="275" t="s">
        <v>271</v>
      </c>
      <c r="AK94" s="275" t="s">
        <v>271</v>
      </c>
      <c r="AL94" s="275" t="s">
        <v>271</v>
      </c>
      <c r="AM94" s="275" t="s">
        <v>271</v>
      </c>
      <c r="AN94" s="275" t="s">
        <v>271</v>
      </c>
      <c r="AO94" s="275" t="s">
        <v>271</v>
      </c>
      <c r="AP94" s="275" t="s">
        <v>271</v>
      </c>
      <c r="AQ94" s="275" t="s">
        <v>271</v>
      </c>
      <c r="AR94" s="275" t="s">
        <v>271</v>
      </c>
      <c r="AS94" s="275" t="s">
        <v>271</v>
      </c>
      <c r="AT94" s="275" t="s">
        <v>271</v>
      </c>
      <c r="AU94" s="275" t="s">
        <v>271</v>
      </c>
      <c r="AV94" s="275" t="s">
        <v>271</v>
      </c>
      <c r="AW94" s="275" t="s">
        <v>271</v>
      </c>
      <c r="AX94" s="197"/>
      <c r="AY94" s="169"/>
    </row>
    <row r="95" spans="1:51" ht="15" customHeight="1">
      <c r="A95" s="413"/>
      <c r="E95" s="223" t="str">
        <f>A94&amp;".1"</f>
        <v>9.21.1</v>
      </c>
      <c r="F95" s="284" t="s">
        <v>375</v>
      </c>
      <c r="G95" s="278" t="str">
        <f>IF(G94="","x",G94)</f>
        <v>ед.</v>
      </c>
      <c r="H95" s="273">
        <v>5712</v>
      </c>
      <c r="I95" s="273"/>
      <c r="J95" s="273">
        <v>5712</v>
      </c>
      <c r="K95" s="273">
        <v>5712</v>
      </c>
      <c r="L95" s="273">
        <v>5712</v>
      </c>
      <c r="M95" s="273">
        <v>5712</v>
      </c>
      <c r="N95" s="273">
        <v>5712</v>
      </c>
      <c r="O95" s="273">
        <v>5712</v>
      </c>
      <c r="P95" s="273">
        <v>5712</v>
      </c>
      <c r="Q95" s="273">
        <v>5712</v>
      </c>
      <c r="R95" s="273">
        <v>5712</v>
      </c>
      <c r="S95" s="273">
        <v>5712</v>
      </c>
      <c r="T95" s="273">
        <v>5712</v>
      </c>
      <c r="U95" s="273">
        <v>5712</v>
      </c>
      <c r="V95" s="273">
        <v>5712</v>
      </c>
      <c r="W95" s="273">
        <v>5712</v>
      </c>
      <c r="X95" s="273">
        <v>5712</v>
      </c>
      <c r="Y95" s="273">
        <v>5712</v>
      </c>
      <c r="Z95" s="273">
        <v>5712</v>
      </c>
      <c r="AA95" s="273">
        <v>5712</v>
      </c>
      <c r="AB95" s="273">
        <v>5712</v>
      </c>
      <c r="AC95" s="273">
        <v>5712</v>
      </c>
      <c r="AD95" s="273">
        <v>5712</v>
      </c>
      <c r="AE95" s="273">
        <v>5712</v>
      </c>
      <c r="AF95" s="273">
        <v>5712</v>
      </c>
      <c r="AG95" s="273">
        <v>5712</v>
      </c>
      <c r="AH95" s="273">
        <v>5712</v>
      </c>
      <c r="AI95" s="273">
        <v>5712</v>
      </c>
      <c r="AJ95" s="273">
        <v>5712</v>
      </c>
      <c r="AK95" s="273">
        <v>5712</v>
      </c>
      <c r="AL95" s="273">
        <v>5712</v>
      </c>
      <c r="AM95" s="273">
        <v>5712</v>
      </c>
      <c r="AN95" s="273">
        <v>5712</v>
      </c>
      <c r="AO95" s="273">
        <v>5712</v>
      </c>
      <c r="AP95" s="273">
        <v>5712</v>
      </c>
      <c r="AQ95" s="273">
        <v>5712</v>
      </c>
      <c r="AR95" s="273">
        <v>5712</v>
      </c>
      <c r="AS95" s="273">
        <v>5712</v>
      </c>
      <c r="AT95" s="273">
        <v>5712</v>
      </c>
      <c r="AU95" s="273">
        <v>5712</v>
      </c>
      <c r="AV95" s="273">
        <v>5712</v>
      </c>
      <c r="AW95" s="273">
        <v>5712</v>
      </c>
      <c r="AX95" s="197"/>
      <c r="AY95" s="169"/>
    </row>
    <row r="96" spans="1:51" ht="15" customHeight="1">
      <c r="A96" s="413"/>
      <c r="E96" s="268" t="str">
        <f>A94&amp;".2"</f>
        <v>9.21.2</v>
      </c>
      <c r="F96" s="279" t="s">
        <v>376</v>
      </c>
      <c r="G96" s="280" t="str">
        <f>IF(G94="","x",G94)</f>
        <v>ед.</v>
      </c>
      <c r="H96" s="281">
        <v>6210</v>
      </c>
      <c r="I96" s="281"/>
      <c r="J96" s="281">
        <v>6210</v>
      </c>
      <c r="K96" s="281">
        <v>6210</v>
      </c>
      <c r="L96" s="281">
        <v>6210</v>
      </c>
      <c r="M96" s="281">
        <v>6210</v>
      </c>
      <c r="N96" s="281">
        <v>6210</v>
      </c>
      <c r="O96" s="281">
        <v>6210</v>
      </c>
      <c r="P96" s="281">
        <v>6210</v>
      </c>
      <c r="Q96" s="281">
        <v>6210</v>
      </c>
      <c r="R96" s="281">
        <v>6210</v>
      </c>
      <c r="S96" s="281">
        <v>6210</v>
      </c>
      <c r="T96" s="281">
        <v>6210</v>
      </c>
      <c r="U96" s="281">
        <v>6210</v>
      </c>
      <c r="V96" s="281">
        <v>6210</v>
      </c>
      <c r="W96" s="281">
        <v>6210</v>
      </c>
      <c r="X96" s="281">
        <v>6210</v>
      </c>
      <c r="Y96" s="281">
        <v>6210</v>
      </c>
      <c r="Z96" s="281">
        <v>6210</v>
      </c>
      <c r="AA96" s="281">
        <v>6210</v>
      </c>
      <c r="AB96" s="281">
        <v>6210</v>
      </c>
      <c r="AC96" s="281">
        <v>6210</v>
      </c>
      <c r="AD96" s="281">
        <v>6210</v>
      </c>
      <c r="AE96" s="281">
        <v>6210</v>
      </c>
      <c r="AF96" s="281">
        <v>6210</v>
      </c>
      <c r="AG96" s="281">
        <v>6210</v>
      </c>
      <c r="AH96" s="281">
        <v>6210</v>
      </c>
      <c r="AI96" s="281">
        <v>6210</v>
      </c>
      <c r="AJ96" s="281">
        <v>6210</v>
      </c>
      <c r="AK96" s="281">
        <v>6210</v>
      </c>
      <c r="AL96" s="281">
        <v>6210</v>
      </c>
      <c r="AM96" s="281">
        <v>6210</v>
      </c>
      <c r="AN96" s="281">
        <v>6210</v>
      </c>
      <c r="AO96" s="281">
        <v>6210</v>
      </c>
      <c r="AP96" s="281">
        <v>6210</v>
      </c>
      <c r="AQ96" s="281">
        <v>6210</v>
      </c>
      <c r="AR96" s="281">
        <v>6210</v>
      </c>
      <c r="AS96" s="281">
        <v>6210</v>
      </c>
      <c r="AT96" s="281">
        <v>6210</v>
      </c>
      <c r="AU96" s="281">
        <v>6210</v>
      </c>
      <c r="AV96" s="281">
        <v>6210</v>
      </c>
      <c r="AW96" s="281">
        <v>6210</v>
      </c>
      <c r="AX96" s="197"/>
      <c r="AY96" s="169"/>
    </row>
    <row r="97" spans="1:51" ht="15" customHeight="1">
      <c r="A97" s="413" t="s">
        <v>1528</v>
      </c>
      <c r="D97" s="71" t="s">
        <v>1361</v>
      </c>
      <c r="E97" s="260" t="str">
        <f>A97</f>
        <v>9.22</v>
      </c>
      <c r="F97" s="357" t="s">
        <v>1546</v>
      </c>
      <c r="G97" s="358" t="s">
        <v>1547</v>
      </c>
      <c r="H97" s="275" t="s">
        <v>271</v>
      </c>
      <c r="I97" s="275" t="s">
        <v>271</v>
      </c>
      <c r="J97" s="275" t="s">
        <v>271</v>
      </c>
      <c r="K97" s="275" t="s">
        <v>271</v>
      </c>
      <c r="L97" s="275" t="s">
        <v>271</v>
      </c>
      <c r="M97" s="275" t="s">
        <v>271</v>
      </c>
      <c r="N97" s="275" t="s">
        <v>271</v>
      </c>
      <c r="O97" s="275" t="s">
        <v>271</v>
      </c>
      <c r="P97" s="275" t="s">
        <v>271</v>
      </c>
      <c r="Q97" s="275" t="s">
        <v>271</v>
      </c>
      <c r="R97" s="275" t="s">
        <v>271</v>
      </c>
      <c r="S97" s="275" t="s">
        <v>271</v>
      </c>
      <c r="T97" s="275" t="s">
        <v>271</v>
      </c>
      <c r="U97" s="275" t="s">
        <v>271</v>
      </c>
      <c r="V97" s="275" t="s">
        <v>271</v>
      </c>
      <c r="W97" s="275" t="s">
        <v>271</v>
      </c>
      <c r="X97" s="275" t="s">
        <v>271</v>
      </c>
      <c r="Y97" s="275" t="s">
        <v>271</v>
      </c>
      <c r="Z97" s="275" t="s">
        <v>271</v>
      </c>
      <c r="AA97" s="275" t="s">
        <v>271</v>
      </c>
      <c r="AB97" s="275" t="s">
        <v>271</v>
      </c>
      <c r="AC97" s="275" t="s">
        <v>271</v>
      </c>
      <c r="AD97" s="275" t="s">
        <v>271</v>
      </c>
      <c r="AE97" s="275" t="s">
        <v>271</v>
      </c>
      <c r="AF97" s="275" t="s">
        <v>271</v>
      </c>
      <c r="AG97" s="275" t="s">
        <v>271</v>
      </c>
      <c r="AH97" s="275" t="s">
        <v>271</v>
      </c>
      <c r="AI97" s="275" t="s">
        <v>271</v>
      </c>
      <c r="AJ97" s="275" t="s">
        <v>271</v>
      </c>
      <c r="AK97" s="275" t="s">
        <v>271</v>
      </c>
      <c r="AL97" s="275" t="s">
        <v>271</v>
      </c>
      <c r="AM97" s="275" t="s">
        <v>271</v>
      </c>
      <c r="AN97" s="275" t="s">
        <v>271</v>
      </c>
      <c r="AO97" s="275" t="s">
        <v>271</v>
      </c>
      <c r="AP97" s="275" t="s">
        <v>271</v>
      </c>
      <c r="AQ97" s="275" t="s">
        <v>271</v>
      </c>
      <c r="AR97" s="275" t="s">
        <v>271</v>
      </c>
      <c r="AS97" s="275" t="s">
        <v>271</v>
      </c>
      <c r="AT97" s="275" t="s">
        <v>271</v>
      </c>
      <c r="AU97" s="275" t="s">
        <v>271</v>
      </c>
      <c r="AV97" s="275" t="s">
        <v>271</v>
      </c>
      <c r="AW97" s="275" t="s">
        <v>271</v>
      </c>
      <c r="AX97" s="197"/>
      <c r="AY97" s="169"/>
    </row>
    <row r="98" spans="1:51" ht="15" customHeight="1">
      <c r="A98" s="413"/>
      <c r="E98" s="223" t="str">
        <f>A97&amp;".1"</f>
        <v>9.22.1</v>
      </c>
      <c r="F98" s="284" t="s">
        <v>375</v>
      </c>
      <c r="G98" s="278" t="str">
        <f>IF(G97="","x",G97)</f>
        <v>км.</v>
      </c>
      <c r="H98" s="273">
        <v>813.226</v>
      </c>
      <c r="I98" s="273"/>
      <c r="J98" s="273">
        <v>813.226</v>
      </c>
      <c r="K98" s="273">
        <v>813.226</v>
      </c>
      <c r="L98" s="273">
        <v>813.226</v>
      </c>
      <c r="M98" s="273">
        <v>813.226</v>
      </c>
      <c r="N98" s="273">
        <v>813.226</v>
      </c>
      <c r="O98" s="273">
        <v>813.226</v>
      </c>
      <c r="P98" s="273">
        <v>813.226</v>
      </c>
      <c r="Q98" s="273">
        <v>813.226</v>
      </c>
      <c r="R98" s="273">
        <v>813.226</v>
      </c>
      <c r="S98" s="273">
        <v>813.226</v>
      </c>
      <c r="T98" s="273">
        <v>813.226</v>
      </c>
      <c r="U98" s="273">
        <v>813.226</v>
      </c>
      <c r="V98" s="273">
        <v>813.226</v>
      </c>
      <c r="W98" s="273">
        <v>813.226</v>
      </c>
      <c r="X98" s="273">
        <v>813.226</v>
      </c>
      <c r="Y98" s="273">
        <v>813.226</v>
      </c>
      <c r="Z98" s="273">
        <v>813.226</v>
      </c>
      <c r="AA98" s="273">
        <v>813.226</v>
      </c>
      <c r="AB98" s="273">
        <v>813.226</v>
      </c>
      <c r="AC98" s="273">
        <v>813.226</v>
      </c>
      <c r="AD98" s="273">
        <v>813.226</v>
      </c>
      <c r="AE98" s="273">
        <v>813.226</v>
      </c>
      <c r="AF98" s="273">
        <v>813.226</v>
      </c>
      <c r="AG98" s="273">
        <v>813.226</v>
      </c>
      <c r="AH98" s="273">
        <v>813.226</v>
      </c>
      <c r="AI98" s="273">
        <v>813.226</v>
      </c>
      <c r="AJ98" s="273">
        <v>813.226</v>
      </c>
      <c r="AK98" s="273">
        <v>813.226</v>
      </c>
      <c r="AL98" s="273">
        <v>813.226</v>
      </c>
      <c r="AM98" s="273">
        <v>813.226</v>
      </c>
      <c r="AN98" s="273">
        <v>813.226</v>
      </c>
      <c r="AO98" s="273">
        <v>813.226</v>
      </c>
      <c r="AP98" s="273">
        <v>813.226</v>
      </c>
      <c r="AQ98" s="273">
        <v>813.226</v>
      </c>
      <c r="AR98" s="273">
        <v>813.226</v>
      </c>
      <c r="AS98" s="273">
        <v>813.226</v>
      </c>
      <c r="AT98" s="273">
        <v>813.226</v>
      </c>
      <c r="AU98" s="273">
        <v>813.226</v>
      </c>
      <c r="AV98" s="273">
        <v>813.226</v>
      </c>
      <c r="AW98" s="273">
        <v>813.226</v>
      </c>
      <c r="AX98" s="197"/>
      <c r="AY98" s="169"/>
    </row>
    <row r="99" spans="1:51" ht="15" customHeight="1">
      <c r="A99" s="413"/>
      <c r="E99" s="268" t="str">
        <f>A97&amp;".2"</f>
        <v>9.22.2</v>
      </c>
      <c r="F99" s="279" t="s">
        <v>376</v>
      </c>
      <c r="G99" s="280" t="str">
        <f>IF(G97="","x",G97)</f>
        <v>км.</v>
      </c>
      <c r="H99" s="281">
        <v>736.89</v>
      </c>
      <c r="I99" s="281"/>
      <c r="J99" s="281">
        <v>736.89</v>
      </c>
      <c r="K99" s="281">
        <v>736.89</v>
      </c>
      <c r="L99" s="281">
        <v>736.89</v>
      </c>
      <c r="M99" s="281">
        <v>736.89</v>
      </c>
      <c r="N99" s="281">
        <v>736.89</v>
      </c>
      <c r="O99" s="281">
        <v>736.89</v>
      </c>
      <c r="P99" s="281">
        <v>736.89</v>
      </c>
      <c r="Q99" s="281">
        <v>736.89</v>
      </c>
      <c r="R99" s="281">
        <v>736.89</v>
      </c>
      <c r="S99" s="281">
        <v>736.89</v>
      </c>
      <c r="T99" s="281">
        <v>736.89</v>
      </c>
      <c r="U99" s="281">
        <v>736.89</v>
      </c>
      <c r="V99" s="281">
        <v>736.89</v>
      </c>
      <c r="W99" s="281">
        <v>736.89</v>
      </c>
      <c r="X99" s="281">
        <v>736.89</v>
      </c>
      <c r="Y99" s="281">
        <v>736.89</v>
      </c>
      <c r="Z99" s="281">
        <v>736.89</v>
      </c>
      <c r="AA99" s="281">
        <v>736.89</v>
      </c>
      <c r="AB99" s="281">
        <v>736.89</v>
      </c>
      <c r="AC99" s="281">
        <v>736.89</v>
      </c>
      <c r="AD99" s="281">
        <v>736.89</v>
      </c>
      <c r="AE99" s="281">
        <v>736.89</v>
      </c>
      <c r="AF99" s="281">
        <v>736.89</v>
      </c>
      <c r="AG99" s="281">
        <v>736.89</v>
      </c>
      <c r="AH99" s="281">
        <v>736.89</v>
      </c>
      <c r="AI99" s="281">
        <v>736.89</v>
      </c>
      <c r="AJ99" s="281">
        <v>736.89</v>
      </c>
      <c r="AK99" s="281">
        <v>736.89</v>
      </c>
      <c r="AL99" s="281">
        <v>736.89</v>
      </c>
      <c r="AM99" s="281">
        <v>736.89</v>
      </c>
      <c r="AN99" s="281">
        <v>736.89</v>
      </c>
      <c r="AO99" s="281">
        <v>736.89</v>
      </c>
      <c r="AP99" s="281">
        <v>736.89</v>
      </c>
      <c r="AQ99" s="281">
        <v>736.89</v>
      </c>
      <c r="AR99" s="281">
        <v>736.89</v>
      </c>
      <c r="AS99" s="281">
        <v>736.89</v>
      </c>
      <c r="AT99" s="281">
        <v>736.89</v>
      </c>
      <c r="AU99" s="281">
        <v>736.89</v>
      </c>
      <c r="AV99" s="281">
        <v>736.89</v>
      </c>
      <c r="AW99" s="281">
        <v>736.89</v>
      </c>
      <c r="AX99" s="197"/>
      <c r="AY99" s="169"/>
    </row>
    <row r="100" spans="1:51" ht="45">
      <c r="A100" s="413" t="s">
        <v>1529</v>
      </c>
      <c r="D100" s="71" t="s">
        <v>1361</v>
      </c>
      <c r="E100" s="260" t="str">
        <f>A100</f>
        <v>9.23</v>
      </c>
      <c r="F100" s="357" t="s">
        <v>1548</v>
      </c>
      <c r="G100" s="358" t="s">
        <v>1549</v>
      </c>
      <c r="H100" s="275" t="s">
        <v>271</v>
      </c>
      <c r="I100" s="275" t="s">
        <v>271</v>
      </c>
      <c r="J100" s="275" t="s">
        <v>271</v>
      </c>
      <c r="K100" s="275" t="s">
        <v>271</v>
      </c>
      <c r="L100" s="275" t="s">
        <v>271</v>
      </c>
      <c r="M100" s="275" t="s">
        <v>271</v>
      </c>
      <c r="N100" s="275" t="s">
        <v>271</v>
      </c>
      <c r="O100" s="275" t="s">
        <v>271</v>
      </c>
      <c r="P100" s="275" t="s">
        <v>271</v>
      </c>
      <c r="Q100" s="275" t="s">
        <v>271</v>
      </c>
      <c r="R100" s="275" t="s">
        <v>271</v>
      </c>
      <c r="S100" s="275" t="s">
        <v>271</v>
      </c>
      <c r="T100" s="275" t="s">
        <v>271</v>
      </c>
      <c r="U100" s="275" t="s">
        <v>271</v>
      </c>
      <c r="V100" s="275" t="s">
        <v>271</v>
      </c>
      <c r="W100" s="275" t="s">
        <v>271</v>
      </c>
      <c r="X100" s="275" t="s">
        <v>271</v>
      </c>
      <c r="Y100" s="275" t="s">
        <v>271</v>
      </c>
      <c r="Z100" s="275" t="s">
        <v>271</v>
      </c>
      <c r="AA100" s="275" t="s">
        <v>271</v>
      </c>
      <c r="AB100" s="275" t="s">
        <v>271</v>
      </c>
      <c r="AC100" s="275" t="s">
        <v>271</v>
      </c>
      <c r="AD100" s="275" t="s">
        <v>271</v>
      </c>
      <c r="AE100" s="275" t="s">
        <v>271</v>
      </c>
      <c r="AF100" s="275" t="s">
        <v>271</v>
      </c>
      <c r="AG100" s="275" t="s">
        <v>271</v>
      </c>
      <c r="AH100" s="275" t="s">
        <v>271</v>
      </c>
      <c r="AI100" s="275" t="s">
        <v>271</v>
      </c>
      <c r="AJ100" s="275" t="s">
        <v>271</v>
      </c>
      <c r="AK100" s="275" t="s">
        <v>271</v>
      </c>
      <c r="AL100" s="275" t="s">
        <v>271</v>
      </c>
      <c r="AM100" s="275" t="s">
        <v>271</v>
      </c>
      <c r="AN100" s="275" t="s">
        <v>271</v>
      </c>
      <c r="AO100" s="275" t="s">
        <v>271</v>
      </c>
      <c r="AP100" s="275" t="s">
        <v>271</v>
      </c>
      <c r="AQ100" s="275" t="s">
        <v>271</v>
      </c>
      <c r="AR100" s="275" t="s">
        <v>271</v>
      </c>
      <c r="AS100" s="275" t="s">
        <v>271</v>
      </c>
      <c r="AT100" s="275" t="s">
        <v>271</v>
      </c>
      <c r="AU100" s="275" t="s">
        <v>271</v>
      </c>
      <c r="AV100" s="275" t="s">
        <v>271</v>
      </c>
      <c r="AW100" s="275" t="s">
        <v>271</v>
      </c>
      <c r="AX100" s="197"/>
      <c r="AY100" s="169"/>
    </row>
    <row r="101" spans="1:51" ht="15" customHeight="1">
      <c r="A101" s="413"/>
      <c r="E101" s="223" t="str">
        <f>A100&amp;".1"</f>
        <v>9.23.1</v>
      </c>
      <c r="F101" s="284" t="s">
        <v>375</v>
      </c>
      <c r="G101" s="278" t="str">
        <f>IF(G100="","x",G100)</f>
        <v>кВт*ч/куб.м</v>
      </c>
      <c r="H101" s="273">
        <v>0.26</v>
      </c>
      <c r="I101" s="273"/>
      <c r="J101" s="273">
        <v>0.26</v>
      </c>
      <c r="K101" s="273">
        <v>0.26</v>
      </c>
      <c r="L101" s="273">
        <v>0.26</v>
      </c>
      <c r="M101" s="273">
        <v>0.26</v>
      </c>
      <c r="N101" s="273">
        <v>0.26</v>
      </c>
      <c r="O101" s="273">
        <v>0.26</v>
      </c>
      <c r="P101" s="273">
        <v>0.26</v>
      </c>
      <c r="Q101" s="273">
        <v>0.26</v>
      </c>
      <c r="R101" s="273">
        <v>0.26</v>
      </c>
      <c r="S101" s="273">
        <v>0.26</v>
      </c>
      <c r="T101" s="273">
        <v>0.26</v>
      </c>
      <c r="U101" s="273">
        <v>0.26</v>
      </c>
      <c r="V101" s="273">
        <v>0.26</v>
      </c>
      <c r="W101" s="273">
        <v>0.26</v>
      </c>
      <c r="X101" s="273">
        <v>0.26</v>
      </c>
      <c r="Y101" s="273">
        <v>0.26</v>
      </c>
      <c r="Z101" s="273">
        <v>0.26</v>
      </c>
      <c r="AA101" s="273">
        <v>0.26</v>
      </c>
      <c r="AB101" s="273">
        <v>0.26</v>
      </c>
      <c r="AC101" s="273">
        <v>0.26</v>
      </c>
      <c r="AD101" s="273">
        <v>0.26</v>
      </c>
      <c r="AE101" s="273">
        <v>0.26</v>
      </c>
      <c r="AF101" s="273">
        <v>0.26</v>
      </c>
      <c r="AG101" s="273">
        <v>0.26</v>
      </c>
      <c r="AH101" s="273">
        <v>0.26</v>
      </c>
      <c r="AI101" s="273">
        <v>0.26</v>
      </c>
      <c r="AJ101" s="273">
        <v>0.26</v>
      </c>
      <c r="AK101" s="273">
        <v>0.26</v>
      </c>
      <c r="AL101" s="273">
        <v>0.26</v>
      </c>
      <c r="AM101" s="273">
        <v>0.26</v>
      </c>
      <c r="AN101" s="273">
        <v>0.26</v>
      </c>
      <c r="AO101" s="273">
        <v>0.26</v>
      </c>
      <c r="AP101" s="273">
        <v>0.26</v>
      </c>
      <c r="AQ101" s="273">
        <v>0.26</v>
      </c>
      <c r="AR101" s="273">
        <v>0.26</v>
      </c>
      <c r="AS101" s="273">
        <v>0.26</v>
      </c>
      <c r="AT101" s="273">
        <v>0.26</v>
      </c>
      <c r="AU101" s="273">
        <v>0.26</v>
      </c>
      <c r="AV101" s="273">
        <v>0.26</v>
      </c>
      <c r="AW101" s="273">
        <v>0.26</v>
      </c>
      <c r="AX101" s="197"/>
      <c r="AY101" s="169"/>
    </row>
    <row r="102" spans="1:51" ht="15" customHeight="1">
      <c r="A102" s="413"/>
      <c r="E102" s="268" t="str">
        <f>A100&amp;".2"</f>
        <v>9.23.2</v>
      </c>
      <c r="F102" s="279" t="s">
        <v>376</v>
      </c>
      <c r="G102" s="280" t="str">
        <f>IF(G100="","x",G100)</f>
        <v>кВт*ч/куб.м</v>
      </c>
      <c r="H102" s="281">
        <v>0.24631553002210491</v>
      </c>
      <c r="I102" s="281"/>
      <c r="J102" s="281">
        <v>0.24631553002210491</v>
      </c>
      <c r="K102" s="281">
        <v>0.24631553002210491</v>
      </c>
      <c r="L102" s="281">
        <v>0.24631553002210491</v>
      </c>
      <c r="M102" s="281">
        <v>0.24631553002210491</v>
      </c>
      <c r="N102" s="281">
        <v>0.24631553002210491</v>
      </c>
      <c r="O102" s="281">
        <v>0.24631553002210491</v>
      </c>
      <c r="P102" s="281">
        <v>0.24631553002210491</v>
      </c>
      <c r="Q102" s="281">
        <v>0.24631553002210491</v>
      </c>
      <c r="R102" s="281">
        <v>0.24631553002210491</v>
      </c>
      <c r="S102" s="281">
        <v>0.24631553002210491</v>
      </c>
      <c r="T102" s="281">
        <v>0.24631553002210491</v>
      </c>
      <c r="U102" s="281">
        <v>0.24631553002210491</v>
      </c>
      <c r="V102" s="281">
        <v>0.24631553002210491</v>
      </c>
      <c r="W102" s="281">
        <v>0.24631553002210491</v>
      </c>
      <c r="X102" s="281">
        <v>0.24631553002210491</v>
      </c>
      <c r="Y102" s="281">
        <v>0.24631553002210491</v>
      </c>
      <c r="Z102" s="281">
        <v>0.24631553002210491</v>
      </c>
      <c r="AA102" s="281">
        <v>0.24631553002210491</v>
      </c>
      <c r="AB102" s="281">
        <v>0.24631553002210491</v>
      </c>
      <c r="AC102" s="281">
        <v>0.24631553002210491</v>
      </c>
      <c r="AD102" s="281">
        <v>0.24631553002210491</v>
      </c>
      <c r="AE102" s="281">
        <v>0.24631553002210491</v>
      </c>
      <c r="AF102" s="281">
        <v>0.24631553002210491</v>
      </c>
      <c r="AG102" s="281">
        <v>0.24631553002210491</v>
      </c>
      <c r="AH102" s="281">
        <v>0.24631553002210491</v>
      </c>
      <c r="AI102" s="281">
        <v>0.24631553002210491</v>
      </c>
      <c r="AJ102" s="281">
        <v>0.24631553002210491</v>
      </c>
      <c r="AK102" s="281">
        <v>0.24631553002210491</v>
      </c>
      <c r="AL102" s="281">
        <v>0.24631553002210491</v>
      </c>
      <c r="AM102" s="281">
        <v>0.24631553002210491</v>
      </c>
      <c r="AN102" s="281">
        <v>0.24631553002210491</v>
      </c>
      <c r="AO102" s="281">
        <v>0.24631553002210491</v>
      </c>
      <c r="AP102" s="281">
        <v>0.24631553002210491</v>
      </c>
      <c r="AQ102" s="281">
        <v>0.24631553002210491</v>
      </c>
      <c r="AR102" s="281">
        <v>0.24631553002210491</v>
      </c>
      <c r="AS102" s="281">
        <v>0.24631553002210491</v>
      </c>
      <c r="AT102" s="281">
        <v>0.24631553002210491</v>
      </c>
      <c r="AU102" s="281">
        <v>0.24631553002210491</v>
      </c>
      <c r="AV102" s="281">
        <v>0.24631553002210491</v>
      </c>
      <c r="AW102" s="281">
        <v>0.24631553002210491</v>
      </c>
      <c r="AX102" s="197"/>
      <c r="AY102" s="169"/>
    </row>
    <row r="103" spans="1:51" ht="33.75">
      <c r="A103" s="413" t="s">
        <v>1530</v>
      </c>
      <c r="D103" s="71" t="s">
        <v>1361</v>
      </c>
      <c r="E103" s="260" t="str">
        <f>A103</f>
        <v>9.24</v>
      </c>
      <c r="F103" s="357" t="s">
        <v>1552</v>
      </c>
      <c r="G103" s="358" t="s">
        <v>1553</v>
      </c>
      <c r="H103" s="275" t="s">
        <v>271</v>
      </c>
      <c r="I103" s="275" t="s">
        <v>271</v>
      </c>
      <c r="J103" s="275" t="s">
        <v>271</v>
      </c>
      <c r="K103" s="275" t="s">
        <v>271</v>
      </c>
      <c r="L103" s="275" t="s">
        <v>271</v>
      </c>
      <c r="M103" s="275" t="s">
        <v>271</v>
      </c>
      <c r="N103" s="275" t="s">
        <v>271</v>
      </c>
      <c r="O103" s="275" t="s">
        <v>271</v>
      </c>
      <c r="P103" s="275" t="s">
        <v>271</v>
      </c>
      <c r="Q103" s="275" t="s">
        <v>271</v>
      </c>
      <c r="R103" s="275" t="s">
        <v>271</v>
      </c>
      <c r="S103" s="275" t="s">
        <v>271</v>
      </c>
      <c r="T103" s="275" t="s">
        <v>271</v>
      </c>
      <c r="U103" s="275" t="s">
        <v>271</v>
      </c>
      <c r="V103" s="275" t="s">
        <v>271</v>
      </c>
      <c r="W103" s="275" t="s">
        <v>271</v>
      </c>
      <c r="X103" s="275" t="s">
        <v>271</v>
      </c>
      <c r="Y103" s="275" t="s">
        <v>271</v>
      </c>
      <c r="Z103" s="275" t="s">
        <v>271</v>
      </c>
      <c r="AA103" s="275" t="s">
        <v>271</v>
      </c>
      <c r="AB103" s="275" t="s">
        <v>271</v>
      </c>
      <c r="AC103" s="275" t="s">
        <v>271</v>
      </c>
      <c r="AD103" s="275" t="s">
        <v>271</v>
      </c>
      <c r="AE103" s="275" t="s">
        <v>271</v>
      </c>
      <c r="AF103" s="275" t="s">
        <v>271</v>
      </c>
      <c r="AG103" s="275" t="s">
        <v>271</v>
      </c>
      <c r="AH103" s="275" t="s">
        <v>271</v>
      </c>
      <c r="AI103" s="275" t="s">
        <v>271</v>
      </c>
      <c r="AJ103" s="275" t="s">
        <v>271</v>
      </c>
      <c r="AK103" s="275" t="s">
        <v>271</v>
      </c>
      <c r="AL103" s="275" t="s">
        <v>271</v>
      </c>
      <c r="AM103" s="275" t="s">
        <v>271</v>
      </c>
      <c r="AN103" s="275" t="s">
        <v>271</v>
      </c>
      <c r="AO103" s="275" t="s">
        <v>271</v>
      </c>
      <c r="AP103" s="275" t="s">
        <v>271</v>
      </c>
      <c r="AQ103" s="275" t="s">
        <v>271</v>
      </c>
      <c r="AR103" s="275" t="s">
        <v>271</v>
      </c>
      <c r="AS103" s="275" t="s">
        <v>271</v>
      </c>
      <c r="AT103" s="275" t="s">
        <v>271</v>
      </c>
      <c r="AU103" s="275" t="s">
        <v>271</v>
      </c>
      <c r="AV103" s="275" t="s">
        <v>271</v>
      </c>
      <c r="AW103" s="275" t="s">
        <v>271</v>
      </c>
      <c r="AX103" s="197"/>
      <c r="AY103" s="169"/>
    </row>
    <row r="104" spans="1:51" ht="15" customHeight="1">
      <c r="A104" s="413"/>
      <c r="E104" s="223" t="str">
        <f>A103&amp;".1"</f>
        <v>9.24.1</v>
      </c>
      <c r="F104" s="284" t="s">
        <v>375</v>
      </c>
      <c r="G104" s="278" t="str">
        <f>IF(G103="","x",G103)</f>
        <v>кВт*ч</v>
      </c>
      <c r="H104" s="273">
        <v>16830.39</v>
      </c>
      <c r="I104" s="273"/>
      <c r="J104" s="273">
        <v>16830.39</v>
      </c>
      <c r="K104" s="273">
        <v>16830.39</v>
      </c>
      <c r="L104" s="273">
        <v>16830.39</v>
      </c>
      <c r="M104" s="273">
        <v>16830.39</v>
      </c>
      <c r="N104" s="273">
        <v>16830.39</v>
      </c>
      <c r="O104" s="273">
        <v>16830.39</v>
      </c>
      <c r="P104" s="273">
        <v>16830.39</v>
      </c>
      <c r="Q104" s="273">
        <v>16830.39</v>
      </c>
      <c r="R104" s="273">
        <v>16830.39</v>
      </c>
      <c r="S104" s="273">
        <v>16830.39</v>
      </c>
      <c r="T104" s="273">
        <v>16830.39</v>
      </c>
      <c r="U104" s="273">
        <v>16830.39</v>
      </c>
      <c r="V104" s="273">
        <v>16830.39</v>
      </c>
      <c r="W104" s="273">
        <v>16830.39</v>
      </c>
      <c r="X104" s="273">
        <v>16830.39</v>
      </c>
      <c r="Y104" s="273">
        <v>16830.39</v>
      </c>
      <c r="Z104" s="273">
        <v>16830.39</v>
      </c>
      <c r="AA104" s="273">
        <v>16830.39</v>
      </c>
      <c r="AB104" s="273">
        <v>16830.39</v>
      </c>
      <c r="AC104" s="273">
        <v>16830.39</v>
      </c>
      <c r="AD104" s="273">
        <v>16830.39</v>
      </c>
      <c r="AE104" s="273">
        <v>16830.39</v>
      </c>
      <c r="AF104" s="273">
        <v>16830.39</v>
      </c>
      <c r="AG104" s="273">
        <v>16830.39</v>
      </c>
      <c r="AH104" s="273">
        <v>16830.39</v>
      </c>
      <c r="AI104" s="273">
        <v>16830.39</v>
      </c>
      <c r="AJ104" s="273">
        <v>16830.39</v>
      </c>
      <c r="AK104" s="273">
        <v>16830.39</v>
      </c>
      <c r="AL104" s="273">
        <v>16830.39</v>
      </c>
      <c r="AM104" s="273">
        <v>16830.39</v>
      </c>
      <c r="AN104" s="273">
        <v>16830.39</v>
      </c>
      <c r="AO104" s="273">
        <v>16830.39</v>
      </c>
      <c r="AP104" s="273">
        <v>16830.39</v>
      </c>
      <c r="AQ104" s="273">
        <v>16830.39</v>
      </c>
      <c r="AR104" s="273">
        <v>16830.39</v>
      </c>
      <c r="AS104" s="273">
        <v>16830.39</v>
      </c>
      <c r="AT104" s="273">
        <v>16830.39</v>
      </c>
      <c r="AU104" s="273">
        <v>16830.39</v>
      </c>
      <c r="AV104" s="273">
        <v>16830.39</v>
      </c>
      <c r="AW104" s="273">
        <v>16830.39</v>
      </c>
      <c r="AX104" s="197"/>
      <c r="AY104" s="169"/>
    </row>
    <row r="105" spans="1:51" ht="15" customHeight="1">
      <c r="A105" s="413"/>
      <c r="E105" s="268" t="str">
        <f>A103&amp;".2"</f>
        <v>9.24.2</v>
      </c>
      <c r="F105" s="279" t="s">
        <v>376</v>
      </c>
      <c r="G105" s="280" t="str">
        <f>IF(G103="","x",G103)</f>
        <v>кВт*ч</v>
      </c>
      <c r="H105" s="281">
        <v>15503.987000000001</v>
      </c>
      <c r="I105" s="281"/>
      <c r="J105" s="281">
        <v>15503.987000000001</v>
      </c>
      <c r="K105" s="281">
        <v>15503.987000000001</v>
      </c>
      <c r="L105" s="281">
        <v>15503.987000000001</v>
      </c>
      <c r="M105" s="281">
        <v>15503.987000000001</v>
      </c>
      <c r="N105" s="281">
        <v>15503.987000000001</v>
      </c>
      <c r="O105" s="281">
        <v>15503.987000000001</v>
      </c>
      <c r="P105" s="281">
        <v>15503.987000000001</v>
      </c>
      <c r="Q105" s="281">
        <v>15503.987000000001</v>
      </c>
      <c r="R105" s="281">
        <v>15503.987000000001</v>
      </c>
      <c r="S105" s="281">
        <v>15503.987000000001</v>
      </c>
      <c r="T105" s="281">
        <v>15503.987000000001</v>
      </c>
      <c r="U105" s="281">
        <v>15503.987000000001</v>
      </c>
      <c r="V105" s="281">
        <v>15503.987000000001</v>
      </c>
      <c r="W105" s="281">
        <v>15503.987000000001</v>
      </c>
      <c r="X105" s="281">
        <v>15503.987000000001</v>
      </c>
      <c r="Y105" s="281">
        <v>15503.987000000001</v>
      </c>
      <c r="Z105" s="281">
        <v>15503.987000000001</v>
      </c>
      <c r="AA105" s="281">
        <v>15503.987000000001</v>
      </c>
      <c r="AB105" s="281">
        <v>15503.987000000001</v>
      </c>
      <c r="AC105" s="281">
        <v>15503.987000000001</v>
      </c>
      <c r="AD105" s="281">
        <v>15503.987000000001</v>
      </c>
      <c r="AE105" s="281">
        <v>15503.987000000001</v>
      </c>
      <c r="AF105" s="281">
        <v>15503.987000000001</v>
      </c>
      <c r="AG105" s="281">
        <v>15503.987000000001</v>
      </c>
      <c r="AH105" s="281">
        <v>15503.987000000001</v>
      </c>
      <c r="AI105" s="281">
        <v>15503.987000000001</v>
      </c>
      <c r="AJ105" s="281">
        <v>15503.987000000001</v>
      </c>
      <c r="AK105" s="281">
        <v>15503.987000000001</v>
      </c>
      <c r="AL105" s="281">
        <v>15503.987000000001</v>
      </c>
      <c r="AM105" s="281">
        <v>15503.987000000001</v>
      </c>
      <c r="AN105" s="281">
        <v>15503.987000000001</v>
      </c>
      <c r="AO105" s="281">
        <v>15503.987000000001</v>
      </c>
      <c r="AP105" s="281">
        <v>15503.987000000001</v>
      </c>
      <c r="AQ105" s="281">
        <v>15503.987000000001</v>
      </c>
      <c r="AR105" s="281">
        <v>15503.987000000001</v>
      </c>
      <c r="AS105" s="281">
        <v>15503.987000000001</v>
      </c>
      <c r="AT105" s="281">
        <v>15503.987000000001</v>
      </c>
      <c r="AU105" s="281">
        <v>15503.987000000001</v>
      </c>
      <c r="AV105" s="281">
        <v>15503.987000000001</v>
      </c>
      <c r="AW105" s="281">
        <v>15503.987000000001</v>
      </c>
      <c r="AX105" s="197"/>
      <c r="AY105" s="169"/>
    </row>
    <row r="106" spans="1:51" ht="22.5">
      <c r="A106" s="413" t="s">
        <v>1531</v>
      </c>
      <c r="D106" s="71" t="s">
        <v>1361</v>
      </c>
      <c r="E106" s="260" t="str">
        <f>A106</f>
        <v>9.25</v>
      </c>
      <c r="F106" s="357" t="s">
        <v>1554</v>
      </c>
      <c r="G106" s="358" t="s">
        <v>1534</v>
      </c>
      <c r="H106" s="275" t="s">
        <v>271</v>
      </c>
      <c r="I106" s="275" t="s">
        <v>271</v>
      </c>
      <c r="J106" s="275" t="s">
        <v>271</v>
      </c>
      <c r="K106" s="275" t="s">
        <v>271</v>
      </c>
      <c r="L106" s="275" t="s">
        <v>271</v>
      </c>
      <c r="M106" s="275" t="s">
        <v>271</v>
      </c>
      <c r="N106" s="275" t="s">
        <v>271</v>
      </c>
      <c r="O106" s="275" t="s">
        <v>271</v>
      </c>
      <c r="P106" s="275" t="s">
        <v>271</v>
      </c>
      <c r="Q106" s="275" t="s">
        <v>271</v>
      </c>
      <c r="R106" s="275" t="s">
        <v>271</v>
      </c>
      <c r="S106" s="275" t="s">
        <v>271</v>
      </c>
      <c r="T106" s="275" t="s">
        <v>271</v>
      </c>
      <c r="U106" s="275" t="s">
        <v>271</v>
      </c>
      <c r="V106" s="275" t="s">
        <v>271</v>
      </c>
      <c r="W106" s="275" t="s">
        <v>271</v>
      </c>
      <c r="X106" s="275" t="s">
        <v>271</v>
      </c>
      <c r="Y106" s="275" t="s">
        <v>271</v>
      </c>
      <c r="Z106" s="275" t="s">
        <v>271</v>
      </c>
      <c r="AA106" s="275" t="s">
        <v>271</v>
      </c>
      <c r="AB106" s="275" t="s">
        <v>271</v>
      </c>
      <c r="AC106" s="275" t="s">
        <v>271</v>
      </c>
      <c r="AD106" s="275" t="s">
        <v>271</v>
      </c>
      <c r="AE106" s="275" t="s">
        <v>271</v>
      </c>
      <c r="AF106" s="275" t="s">
        <v>271</v>
      </c>
      <c r="AG106" s="275" t="s">
        <v>271</v>
      </c>
      <c r="AH106" s="275" t="s">
        <v>271</v>
      </c>
      <c r="AI106" s="275" t="s">
        <v>271</v>
      </c>
      <c r="AJ106" s="275" t="s">
        <v>271</v>
      </c>
      <c r="AK106" s="275" t="s">
        <v>271</v>
      </c>
      <c r="AL106" s="275" t="s">
        <v>271</v>
      </c>
      <c r="AM106" s="275" t="s">
        <v>271</v>
      </c>
      <c r="AN106" s="275" t="s">
        <v>271</v>
      </c>
      <c r="AO106" s="275" t="s">
        <v>271</v>
      </c>
      <c r="AP106" s="275" t="s">
        <v>271</v>
      </c>
      <c r="AQ106" s="275" t="s">
        <v>271</v>
      </c>
      <c r="AR106" s="275" t="s">
        <v>271</v>
      </c>
      <c r="AS106" s="275" t="s">
        <v>271</v>
      </c>
      <c r="AT106" s="275" t="s">
        <v>271</v>
      </c>
      <c r="AU106" s="275" t="s">
        <v>271</v>
      </c>
      <c r="AV106" s="275" t="s">
        <v>271</v>
      </c>
      <c r="AW106" s="275" t="s">
        <v>271</v>
      </c>
      <c r="AX106" s="197"/>
      <c r="AY106" s="169"/>
    </row>
    <row r="107" spans="1:51" ht="15" customHeight="1">
      <c r="A107" s="413"/>
      <c r="E107" s="223" t="str">
        <f>A106&amp;".1"</f>
        <v>9.25.1</v>
      </c>
      <c r="F107" s="284" t="s">
        <v>375</v>
      </c>
      <c r="G107" s="278" t="str">
        <f>IF(G106="","x",G106)</f>
        <v>куб.м</v>
      </c>
      <c r="H107" s="273">
        <v>64824.28</v>
      </c>
      <c r="I107" s="273"/>
      <c r="J107" s="273">
        <v>64824.28</v>
      </c>
      <c r="K107" s="273">
        <v>64824.28</v>
      </c>
      <c r="L107" s="273">
        <v>64824.28</v>
      </c>
      <c r="M107" s="273">
        <v>64824.28</v>
      </c>
      <c r="N107" s="273">
        <v>64824.28</v>
      </c>
      <c r="O107" s="273">
        <v>64824.28</v>
      </c>
      <c r="P107" s="273">
        <v>64824.28</v>
      </c>
      <c r="Q107" s="273">
        <v>64824.28</v>
      </c>
      <c r="R107" s="273">
        <v>64824.28</v>
      </c>
      <c r="S107" s="273">
        <v>64824.28</v>
      </c>
      <c r="T107" s="273">
        <v>64824.28</v>
      </c>
      <c r="U107" s="273">
        <v>64824.28</v>
      </c>
      <c r="V107" s="273">
        <v>64824.28</v>
      </c>
      <c r="W107" s="273">
        <v>64824.28</v>
      </c>
      <c r="X107" s="273">
        <v>64824.28</v>
      </c>
      <c r="Y107" s="273">
        <v>64824.28</v>
      </c>
      <c r="Z107" s="273">
        <v>64824.28</v>
      </c>
      <c r="AA107" s="273">
        <v>64824.28</v>
      </c>
      <c r="AB107" s="273">
        <v>64824.28</v>
      </c>
      <c r="AC107" s="273">
        <v>64824.28</v>
      </c>
      <c r="AD107" s="273">
        <v>64824.28</v>
      </c>
      <c r="AE107" s="273">
        <v>64824.28</v>
      </c>
      <c r="AF107" s="273">
        <v>64824.28</v>
      </c>
      <c r="AG107" s="273">
        <v>64824.28</v>
      </c>
      <c r="AH107" s="273">
        <v>64824.28</v>
      </c>
      <c r="AI107" s="273">
        <v>64824.28</v>
      </c>
      <c r="AJ107" s="273">
        <v>64824.28</v>
      </c>
      <c r="AK107" s="273">
        <v>64824.28</v>
      </c>
      <c r="AL107" s="273">
        <v>64824.28</v>
      </c>
      <c r="AM107" s="273">
        <v>64824.28</v>
      </c>
      <c r="AN107" s="273">
        <v>64824.28</v>
      </c>
      <c r="AO107" s="273">
        <v>64824.28</v>
      </c>
      <c r="AP107" s="273">
        <v>64824.28</v>
      </c>
      <c r="AQ107" s="273">
        <v>64824.28</v>
      </c>
      <c r="AR107" s="273">
        <v>64824.28</v>
      </c>
      <c r="AS107" s="273">
        <v>64824.28</v>
      </c>
      <c r="AT107" s="273">
        <v>64824.28</v>
      </c>
      <c r="AU107" s="273">
        <v>64824.28</v>
      </c>
      <c r="AV107" s="273">
        <v>64824.28</v>
      </c>
      <c r="AW107" s="273">
        <v>64824.28</v>
      </c>
      <c r="AX107" s="197"/>
      <c r="AY107" s="169"/>
    </row>
    <row r="108" spans="1:51" ht="15" customHeight="1">
      <c r="A108" s="413"/>
      <c r="E108" s="268" t="str">
        <f>A106&amp;".2"</f>
        <v>9.25.2</v>
      </c>
      <c r="F108" s="279" t="s">
        <v>376</v>
      </c>
      <c r="G108" s="280" t="str">
        <f>IF(G106="","x",G106)</f>
        <v>куб.м</v>
      </c>
      <c r="H108" s="281">
        <v>62943.603266138511</v>
      </c>
      <c r="I108" s="281"/>
      <c r="J108" s="281">
        <v>62943.603266138511</v>
      </c>
      <c r="K108" s="281">
        <v>62943.603266138511</v>
      </c>
      <c r="L108" s="281">
        <v>62943.603266138511</v>
      </c>
      <c r="M108" s="281">
        <v>62943.603266138511</v>
      </c>
      <c r="N108" s="281">
        <v>62943.603266138511</v>
      </c>
      <c r="O108" s="281">
        <v>62943.603266138511</v>
      </c>
      <c r="P108" s="281">
        <v>62943.603266138511</v>
      </c>
      <c r="Q108" s="281">
        <v>62943.603266138511</v>
      </c>
      <c r="R108" s="281">
        <v>62943.603266138511</v>
      </c>
      <c r="S108" s="281">
        <v>62943.603266138511</v>
      </c>
      <c r="T108" s="281">
        <v>62943.603266138511</v>
      </c>
      <c r="U108" s="281">
        <v>62943.603266138511</v>
      </c>
      <c r="V108" s="281">
        <v>62943.603266138511</v>
      </c>
      <c r="W108" s="281">
        <v>62943.603266138511</v>
      </c>
      <c r="X108" s="281">
        <v>62943.603266138511</v>
      </c>
      <c r="Y108" s="281">
        <v>62943.603266138511</v>
      </c>
      <c r="Z108" s="281">
        <v>62943.603266138511</v>
      </c>
      <c r="AA108" s="281">
        <v>62943.603266138511</v>
      </c>
      <c r="AB108" s="281">
        <v>62943.603266138511</v>
      </c>
      <c r="AC108" s="281">
        <v>62943.603266138511</v>
      </c>
      <c r="AD108" s="281">
        <v>62943.603266138511</v>
      </c>
      <c r="AE108" s="281">
        <v>62943.603266138511</v>
      </c>
      <c r="AF108" s="281">
        <v>62943.603266138511</v>
      </c>
      <c r="AG108" s="281">
        <v>62943.603266138511</v>
      </c>
      <c r="AH108" s="281">
        <v>62943.603266138511</v>
      </c>
      <c r="AI108" s="281">
        <v>62943.603266138511</v>
      </c>
      <c r="AJ108" s="281">
        <v>62943.603266138511</v>
      </c>
      <c r="AK108" s="281">
        <v>62943.603266138511</v>
      </c>
      <c r="AL108" s="281">
        <v>62943.603266138511</v>
      </c>
      <c r="AM108" s="281">
        <v>62943.603266138511</v>
      </c>
      <c r="AN108" s="281">
        <v>62943.603266138511</v>
      </c>
      <c r="AO108" s="281">
        <v>62943.603266138511</v>
      </c>
      <c r="AP108" s="281">
        <v>62943.603266138511</v>
      </c>
      <c r="AQ108" s="281">
        <v>62943.603266138511</v>
      </c>
      <c r="AR108" s="281">
        <v>62943.603266138511</v>
      </c>
      <c r="AS108" s="281">
        <v>62943.603266138511</v>
      </c>
      <c r="AT108" s="281">
        <v>62943.603266138511</v>
      </c>
      <c r="AU108" s="281">
        <v>62943.603266138511</v>
      </c>
      <c r="AV108" s="281">
        <v>62943.603266138511</v>
      </c>
      <c r="AW108" s="281">
        <v>62943.603266138511</v>
      </c>
      <c r="AX108" s="197"/>
      <c r="AY108" s="169"/>
    </row>
    <row r="109" spans="1:51" ht="45">
      <c r="A109" s="413" t="s">
        <v>1550</v>
      </c>
      <c r="D109" s="71" t="s">
        <v>1361</v>
      </c>
      <c r="E109" s="260" t="str">
        <f>A109</f>
        <v>9.26</v>
      </c>
      <c r="F109" s="357" t="s">
        <v>1555</v>
      </c>
      <c r="G109" s="358" t="s">
        <v>1549</v>
      </c>
      <c r="H109" s="275" t="s">
        <v>271</v>
      </c>
      <c r="I109" s="275" t="s">
        <v>271</v>
      </c>
      <c r="J109" s="275" t="s">
        <v>271</v>
      </c>
      <c r="K109" s="275" t="s">
        <v>271</v>
      </c>
      <c r="L109" s="275" t="s">
        <v>271</v>
      </c>
      <c r="M109" s="275" t="s">
        <v>271</v>
      </c>
      <c r="N109" s="275" t="s">
        <v>271</v>
      </c>
      <c r="O109" s="275" t="s">
        <v>271</v>
      </c>
      <c r="P109" s="275" t="s">
        <v>271</v>
      </c>
      <c r="Q109" s="275" t="s">
        <v>271</v>
      </c>
      <c r="R109" s="275" t="s">
        <v>271</v>
      </c>
      <c r="S109" s="275" t="s">
        <v>271</v>
      </c>
      <c r="T109" s="275" t="s">
        <v>271</v>
      </c>
      <c r="U109" s="275" t="s">
        <v>271</v>
      </c>
      <c r="V109" s="275" t="s">
        <v>271</v>
      </c>
      <c r="W109" s="275" t="s">
        <v>271</v>
      </c>
      <c r="X109" s="275" t="s">
        <v>271</v>
      </c>
      <c r="Y109" s="275" t="s">
        <v>271</v>
      </c>
      <c r="Z109" s="275" t="s">
        <v>271</v>
      </c>
      <c r="AA109" s="275" t="s">
        <v>271</v>
      </c>
      <c r="AB109" s="275" t="s">
        <v>271</v>
      </c>
      <c r="AC109" s="275" t="s">
        <v>271</v>
      </c>
      <c r="AD109" s="275" t="s">
        <v>271</v>
      </c>
      <c r="AE109" s="275" t="s">
        <v>271</v>
      </c>
      <c r="AF109" s="275" t="s">
        <v>271</v>
      </c>
      <c r="AG109" s="275" t="s">
        <v>271</v>
      </c>
      <c r="AH109" s="275" t="s">
        <v>271</v>
      </c>
      <c r="AI109" s="275" t="s">
        <v>271</v>
      </c>
      <c r="AJ109" s="275" t="s">
        <v>271</v>
      </c>
      <c r="AK109" s="275" t="s">
        <v>271</v>
      </c>
      <c r="AL109" s="275" t="s">
        <v>271</v>
      </c>
      <c r="AM109" s="275" t="s">
        <v>271</v>
      </c>
      <c r="AN109" s="275" t="s">
        <v>271</v>
      </c>
      <c r="AO109" s="275" t="s">
        <v>271</v>
      </c>
      <c r="AP109" s="275" t="s">
        <v>271</v>
      </c>
      <c r="AQ109" s="275" t="s">
        <v>271</v>
      </c>
      <c r="AR109" s="275" t="s">
        <v>271</v>
      </c>
      <c r="AS109" s="275" t="s">
        <v>271</v>
      </c>
      <c r="AT109" s="275" t="s">
        <v>271</v>
      </c>
      <c r="AU109" s="275" t="s">
        <v>271</v>
      </c>
      <c r="AV109" s="275" t="s">
        <v>271</v>
      </c>
      <c r="AW109" s="275" t="s">
        <v>271</v>
      </c>
      <c r="AX109" s="197"/>
      <c r="AY109" s="169"/>
    </row>
    <row r="110" spans="1:51" ht="15" customHeight="1">
      <c r="A110" s="413"/>
      <c r="E110" s="223" t="str">
        <f>A109&amp;".1"</f>
        <v>9.26.1</v>
      </c>
      <c r="F110" s="284" t="s">
        <v>375</v>
      </c>
      <c r="G110" s="278" t="str">
        <f>IF(G109="","x",G109)</f>
        <v>кВт*ч/куб.м</v>
      </c>
      <c r="H110" s="273">
        <v>0.17299999999999999</v>
      </c>
      <c r="I110" s="273"/>
      <c r="J110" s="273">
        <v>0.17299999999999999</v>
      </c>
      <c r="K110" s="273">
        <v>0.17299999999999999</v>
      </c>
      <c r="L110" s="273">
        <v>0.17299999999999999</v>
      </c>
      <c r="M110" s="273">
        <v>0.17299999999999999</v>
      </c>
      <c r="N110" s="273">
        <v>0.17299999999999999</v>
      </c>
      <c r="O110" s="273">
        <v>0.17299999999999999</v>
      </c>
      <c r="P110" s="273">
        <v>0.17299999999999999</v>
      </c>
      <c r="Q110" s="273">
        <v>0.17299999999999999</v>
      </c>
      <c r="R110" s="273">
        <v>0.17299999999999999</v>
      </c>
      <c r="S110" s="273">
        <v>0.17299999999999999</v>
      </c>
      <c r="T110" s="273">
        <v>0.17299999999999999</v>
      </c>
      <c r="U110" s="273">
        <v>0.17299999999999999</v>
      </c>
      <c r="V110" s="273">
        <v>0.17299999999999999</v>
      </c>
      <c r="W110" s="273">
        <v>0.17299999999999999</v>
      </c>
      <c r="X110" s="273">
        <v>0.17299999999999999</v>
      </c>
      <c r="Y110" s="273">
        <v>0.17299999999999999</v>
      </c>
      <c r="Z110" s="273">
        <v>0.17299999999999999</v>
      </c>
      <c r="AA110" s="273">
        <v>0.17299999999999999</v>
      </c>
      <c r="AB110" s="273">
        <v>0.17299999999999999</v>
      </c>
      <c r="AC110" s="273">
        <v>0.17299999999999999</v>
      </c>
      <c r="AD110" s="273">
        <v>0.17299999999999999</v>
      </c>
      <c r="AE110" s="273">
        <v>0.17299999999999999</v>
      </c>
      <c r="AF110" s="273">
        <v>0.17299999999999999</v>
      </c>
      <c r="AG110" s="273">
        <v>0.17299999999999999</v>
      </c>
      <c r="AH110" s="273">
        <v>0.17299999999999999</v>
      </c>
      <c r="AI110" s="273">
        <v>0.17299999999999999</v>
      </c>
      <c r="AJ110" s="273">
        <v>0.17299999999999999</v>
      </c>
      <c r="AK110" s="273">
        <v>0.17299999999999999</v>
      </c>
      <c r="AL110" s="273">
        <v>0.17299999999999999</v>
      </c>
      <c r="AM110" s="273">
        <v>0.17299999999999999</v>
      </c>
      <c r="AN110" s="273">
        <v>0.17299999999999999</v>
      </c>
      <c r="AO110" s="273">
        <v>0.17299999999999999</v>
      </c>
      <c r="AP110" s="273">
        <v>0.17299999999999999</v>
      </c>
      <c r="AQ110" s="273">
        <v>0.17299999999999999</v>
      </c>
      <c r="AR110" s="273">
        <v>0.17299999999999999</v>
      </c>
      <c r="AS110" s="273">
        <v>0.17299999999999999</v>
      </c>
      <c r="AT110" s="273">
        <v>0.17299999999999999</v>
      </c>
      <c r="AU110" s="273">
        <v>0.17299999999999999</v>
      </c>
      <c r="AV110" s="273">
        <v>0.17299999999999999</v>
      </c>
      <c r="AW110" s="273">
        <v>0.17299999999999999</v>
      </c>
      <c r="AX110" s="197"/>
      <c r="AY110" s="169"/>
    </row>
    <row r="111" spans="1:51" ht="15" customHeight="1">
      <c r="A111" s="413"/>
      <c r="E111" s="268" t="str">
        <f>A109&amp;".2"</f>
        <v>9.26.2</v>
      </c>
      <c r="F111" s="279" t="s">
        <v>376</v>
      </c>
      <c r="G111" s="280" t="str">
        <f>IF(G109="","x",G109)</f>
        <v>кВт*ч/куб.м</v>
      </c>
      <c r="H111" s="281">
        <v>0.17453441541231238</v>
      </c>
      <c r="I111" s="281"/>
      <c r="J111" s="281">
        <v>0.17453441541231238</v>
      </c>
      <c r="K111" s="281">
        <v>0.17453441541231238</v>
      </c>
      <c r="L111" s="281">
        <v>0.17453441541231238</v>
      </c>
      <c r="M111" s="281">
        <v>0.17453441541231238</v>
      </c>
      <c r="N111" s="281">
        <v>0.17453441541231238</v>
      </c>
      <c r="O111" s="281">
        <v>0.17453441541231238</v>
      </c>
      <c r="P111" s="281">
        <v>0.17453441541231238</v>
      </c>
      <c r="Q111" s="281">
        <v>0.17453441541231238</v>
      </c>
      <c r="R111" s="281">
        <v>0.17453441541231238</v>
      </c>
      <c r="S111" s="281">
        <v>0.17453441541231238</v>
      </c>
      <c r="T111" s="281">
        <v>0.17453441541231238</v>
      </c>
      <c r="U111" s="281">
        <v>0.17453441541231238</v>
      </c>
      <c r="V111" s="281">
        <v>0.17453441541231238</v>
      </c>
      <c r="W111" s="281">
        <v>0.17453441541231238</v>
      </c>
      <c r="X111" s="281">
        <v>0.17453441541231238</v>
      </c>
      <c r="Y111" s="281">
        <v>0.17453441541231238</v>
      </c>
      <c r="Z111" s="281">
        <v>0.17453441541231238</v>
      </c>
      <c r="AA111" s="281">
        <v>0.17453441541231238</v>
      </c>
      <c r="AB111" s="281">
        <v>0.17453441541231238</v>
      </c>
      <c r="AC111" s="281">
        <v>0.17453441541231238</v>
      </c>
      <c r="AD111" s="281">
        <v>0.17453441541231238</v>
      </c>
      <c r="AE111" s="281">
        <v>0.17453441541231238</v>
      </c>
      <c r="AF111" s="281">
        <v>0.17453441541231238</v>
      </c>
      <c r="AG111" s="281">
        <v>0.17453441541231238</v>
      </c>
      <c r="AH111" s="281">
        <v>0.17453441541231238</v>
      </c>
      <c r="AI111" s="281">
        <v>0.17453441541231238</v>
      </c>
      <c r="AJ111" s="281">
        <v>0.17453441541231238</v>
      </c>
      <c r="AK111" s="281">
        <v>0.17453441541231238</v>
      </c>
      <c r="AL111" s="281">
        <v>0.17453441541231238</v>
      </c>
      <c r="AM111" s="281">
        <v>0.17453441541231238</v>
      </c>
      <c r="AN111" s="281">
        <v>0.17453441541231238</v>
      </c>
      <c r="AO111" s="281">
        <v>0.17453441541231238</v>
      </c>
      <c r="AP111" s="281">
        <v>0.17453441541231238</v>
      </c>
      <c r="AQ111" s="281">
        <v>0.17453441541231238</v>
      </c>
      <c r="AR111" s="281">
        <v>0.17453441541231238</v>
      </c>
      <c r="AS111" s="281">
        <v>0.17453441541231238</v>
      </c>
      <c r="AT111" s="281">
        <v>0.17453441541231238</v>
      </c>
      <c r="AU111" s="281">
        <v>0.17453441541231238</v>
      </c>
      <c r="AV111" s="281">
        <v>0.17453441541231238</v>
      </c>
      <c r="AW111" s="281">
        <v>0.17453441541231238</v>
      </c>
      <c r="AX111" s="197"/>
      <c r="AY111" s="169"/>
    </row>
    <row r="112" spans="1:51" ht="33.75">
      <c r="A112" s="413" t="s">
        <v>1551</v>
      </c>
      <c r="D112" s="71" t="s">
        <v>1361</v>
      </c>
      <c r="E112" s="260" t="str">
        <f>A112</f>
        <v>9.27</v>
      </c>
      <c r="F112" s="357" t="s">
        <v>1552</v>
      </c>
      <c r="G112" s="358" t="s">
        <v>1553</v>
      </c>
      <c r="H112" s="275" t="s">
        <v>271</v>
      </c>
      <c r="I112" s="275" t="s">
        <v>271</v>
      </c>
      <c r="J112" s="275" t="s">
        <v>271</v>
      </c>
      <c r="K112" s="275" t="s">
        <v>271</v>
      </c>
      <c r="L112" s="275" t="s">
        <v>271</v>
      </c>
      <c r="M112" s="275" t="s">
        <v>271</v>
      </c>
      <c r="N112" s="275" t="s">
        <v>271</v>
      </c>
      <c r="O112" s="275" t="s">
        <v>271</v>
      </c>
      <c r="P112" s="275" t="s">
        <v>271</v>
      </c>
      <c r="Q112" s="275" t="s">
        <v>271</v>
      </c>
      <c r="R112" s="275" t="s">
        <v>271</v>
      </c>
      <c r="S112" s="275" t="s">
        <v>271</v>
      </c>
      <c r="T112" s="275" t="s">
        <v>271</v>
      </c>
      <c r="U112" s="275" t="s">
        <v>271</v>
      </c>
      <c r="V112" s="275" t="s">
        <v>271</v>
      </c>
      <c r="W112" s="275" t="s">
        <v>271</v>
      </c>
      <c r="X112" s="275" t="s">
        <v>271</v>
      </c>
      <c r="Y112" s="275" t="s">
        <v>271</v>
      </c>
      <c r="Z112" s="275" t="s">
        <v>271</v>
      </c>
      <c r="AA112" s="275" t="s">
        <v>271</v>
      </c>
      <c r="AB112" s="275" t="s">
        <v>271</v>
      </c>
      <c r="AC112" s="275" t="s">
        <v>271</v>
      </c>
      <c r="AD112" s="275" t="s">
        <v>271</v>
      </c>
      <c r="AE112" s="275" t="s">
        <v>271</v>
      </c>
      <c r="AF112" s="275" t="s">
        <v>271</v>
      </c>
      <c r="AG112" s="275" t="s">
        <v>271</v>
      </c>
      <c r="AH112" s="275" t="s">
        <v>271</v>
      </c>
      <c r="AI112" s="275" t="s">
        <v>271</v>
      </c>
      <c r="AJ112" s="275" t="s">
        <v>271</v>
      </c>
      <c r="AK112" s="275" t="s">
        <v>271</v>
      </c>
      <c r="AL112" s="275" t="s">
        <v>271</v>
      </c>
      <c r="AM112" s="275" t="s">
        <v>271</v>
      </c>
      <c r="AN112" s="275" t="s">
        <v>271</v>
      </c>
      <c r="AO112" s="275" t="s">
        <v>271</v>
      </c>
      <c r="AP112" s="275" t="s">
        <v>271</v>
      </c>
      <c r="AQ112" s="275" t="s">
        <v>271</v>
      </c>
      <c r="AR112" s="275" t="s">
        <v>271</v>
      </c>
      <c r="AS112" s="275" t="s">
        <v>271</v>
      </c>
      <c r="AT112" s="275" t="s">
        <v>271</v>
      </c>
      <c r="AU112" s="275" t="s">
        <v>271</v>
      </c>
      <c r="AV112" s="275" t="s">
        <v>271</v>
      </c>
      <c r="AW112" s="275" t="s">
        <v>271</v>
      </c>
      <c r="AX112" s="197"/>
      <c r="AY112" s="169"/>
    </row>
    <row r="113" spans="1:51" ht="15" customHeight="1">
      <c r="A113" s="413"/>
      <c r="E113" s="223" t="str">
        <f>A112&amp;".1"</f>
        <v>9.27.1</v>
      </c>
      <c r="F113" s="284" t="s">
        <v>375</v>
      </c>
      <c r="G113" s="278" t="str">
        <f>IF(G112="","x",G112)</f>
        <v>кВт*ч</v>
      </c>
      <c r="H113" s="273">
        <v>11217.09</v>
      </c>
      <c r="I113" s="273"/>
      <c r="J113" s="273">
        <v>11217.09</v>
      </c>
      <c r="K113" s="273">
        <v>11217.09</v>
      </c>
      <c r="L113" s="273">
        <v>11217.09</v>
      </c>
      <c r="M113" s="273">
        <v>11217.09</v>
      </c>
      <c r="N113" s="273">
        <v>11217.09</v>
      </c>
      <c r="O113" s="273">
        <v>11217.09</v>
      </c>
      <c r="P113" s="273">
        <v>11217.09</v>
      </c>
      <c r="Q113" s="273">
        <v>11217.09</v>
      </c>
      <c r="R113" s="273">
        <v>11217.09</v>
      </c>
      <c r="S113" s="273">
        <v>11217.09</v>
      </c>
      <c r="T113" s="273">
        <v>11217.09</v>
      </c>
      <c r="U113" s="273">
        <v>11217.09</v>
      </c>
      <c r="V113" s="273">
        <v>11217.09</v>
      </c>
      <c r="W113" s="273">
        <v>11217.09</v>
      </c>
      <c r="X113" s="273">
        <v>11217.09</v>
      </c>
      <c r="Y113" s="273">
        <v>11217.09</v>
      </c>
      <c r="Z113" s="273">
        <v>11217.09</v>
      </c>
      <c r="AA113" s="273">
        <v>11217.09</v>
      </c>
      <c r="AB113" s="273">
        <v>11217.09</v>
      </c>
      <c r="AC113" s="273">
        <v>11217.09</v>
      </c>
      <c r="AD113" s="273">
        <v>11217.09</v>
      </c>
      <c r="AE113" s="273">
        <v>11217.09</v>
      </c>
      <c r="AF113" s="273">
        <v>11217.09</v>
      </c>
      <c r="AG113" s="273">
        <v>11217.09</v>
      </c>
      <c r="AH113" s="273">
        <v>11217.09</v>
      </c>
      <c r="AI113" s="273">
        <v>11217.09</v>
      </c>
      <c r="AJ113" s="273">
        <v>11217.09</v>
      </c>
      <c r="AK113" s="273">
        <v>11217.09</v>
      </c>
      <c r="AL113" s="273">
        <v>11217.09</v>
      </c>
      <c r="AM113" s="273">
        <v>11217.09</v>
      </c>
      <c r="AN113" s="273">
        <v>11217.09</v>
      </c>
      <c r="AO113" s="273">
        <v>11217.09</v>
      </c>
      <c r="AP113" s="273">
        <v>11217.09</v>
      </c>
      <c r="AQ113" s="273">
        <v>11217.09</v>
      </c>
      <c r="AR113" s="273">
        <v>11217.09</v>
      </c>
      <c r="AS113" s="273">
        <v>11217.09</v>
      </c>
      <c r="AT113" s="273">
        <v>11217.09</v>
      </c>
      <c r="AU113" s="273">
        <v>11217.09</v>
      </c>
      <c r="AV113" s="273">
        <v>11217.09</v>
      </c>
      <c r="AW113" s="273">
        <v>11217.09</v>
      </c>
      <c r="AX113" s="197"/>
      <c r="AY113" s="169"/>
    </row>
    <row r="114" spans="1:51" ht="15" customHeight="1">
      <c r="A114" s="413"/>
      <c r="E114" s="268" t="str">
        <f>A112&amp;".2"</f>
        <v>9.27.2</v>
      </c>
      <c r="F114" s="279" t="s">
        <v>376</v>
      </c>
      <c r="G114" s="280" t="str">
        <f>IF(G112="","x",G112)</f>
        <v>кВт*ч</v>
      </c>
      <c r="H114" s="281">
        <v>10985.825000000001</v>
      </c>
      <c r="I114" s="281"/>
      <c r="J114" s="281">
        <v>10985.825000000001</v>
      </c>
      <c r="K114" s="281">
        <v>10985.825000000001</v>
      </c>
      <c r="L114" s="281">
        <v>10985.825000000001</v>
      </c>
      <c r="M114" s="281">
        <v>10985.825000000001</v>
      </c>
      <c r="N114" s="281">
        <v>10985.825000000001</v>
      </c>
      <c r="O114" s="281">
        <v>10985.825000000001</v>
      </c>
      <c r="P114" s="281">
        <v>10985.825000000001</v>
      </c>
      <c r="Q114" s="281">
        <v>10985.825000000001</v>
      </c>
      <c r="R114" s="281">
        <v>10985.825000000001</v>
      </c>
      <c r="S114" s="281">
        <v>10985.825000000001</v>
      </c>
      <c r="T114" s="281">
        <v>10985.825000000001</v>
      </c>
      <c r="U114" s="281">
        <v>10985.825000000001</v>
      </c>
      <c r="V114" s="281">
        <v>10985.825000000001</v>
      </c>
      <c r="W114" s="281">
        <v>10985.825000000001</v>
      </c>
      <c r="X114" s="281">
        <v>10985.825000000001</v>
      </c>
      <c r="Y114" s="281">
        <v>10985.825000000001</v>
      </c>
      <c r="Z114" s="281">
        <v>10985.825000000001</v>
      </c>
      <c r="AA114" s="281">
        <v>10985.825000000001</v>
      </c>
      <c r="AB114" s="281">
        <v>10985.825000000001</v>
      </c>
      <c r="AC114" s="281">
        <v>10985.825000000001</v>
      </c>
      <c r="AD114" s="281">
        <v>10985.825000000001</v>
      </c>
      <c r="AE114" s="281">
        <v>10985.825000000001</v>
      </c>
      <c r="AF114" s="281">
        <v>10985.825000000001</v>
      </c>
      <c r="AG114" s="281">
        <v>10985.825000000001</v>
      </c>
      <c r="AH114" s="281">
        <v>10985.825000000001</v>
      </c>
      <c r="AI114" s="281">
        <v>10985.825000000001</v>
      </c>
      <c r="AJ114" s="281">
        <v>10985.825000000001</v>
      </c>
      <c r="AK114" s="281">
        <v>10985.825000000001</v>
      </c>
      <c r="AL114" s="281">
        <v>10985.825000000001</v>
      </c>
      <c r="AM114" s="281">
        <v>10985.825000000001</v>
      </c>
      <c r="AN114" s="281">
        <v>10985.825000000001</v>
      </c>
      <c r="AO114" s="281">
        <v>10985.825000000001</v>
      </c>
      <c r="AP114" s="281">
        <v>10985.825000000001</v>
      </c>
      <c r="AQ114" s="281">
        <v>10985.825000000001</v>
      </c>
      <c r="AR114" s="281">
        <v>10985.825000000001</v>
      </c>
      <c r="AS114" s="281">
        <v>10985.825000000001</v>
      </c>
      <c r="AT114" s="281">
        <v>10985.825000000001</v>
      </c>
      <c r="AU114" s="281">
        <v>10985.825000000001</v>
      </c>
      <c r="AV114" s="281">
        <v>10985.825000000001</v>
      </c>
      <c r="AW114" s="281">
        <v>10985.825000000001</v>
      </c>
      <c r="AX114" s="197"/>
      <c r="AY114" s="169"/>
    </row>
    <row r="115" spans="1:51" ht="15" customHeight="1">
      <c r="A115" s="413" t="s">
        <v>1556</v>
      </c>
      <c r="D115" s="71" t="s">
        <v>1361</v>
      </c>
      <c r="E115" s="260" t="str">
        <f>A115</f>
        <v>9.28</v>
      </c>
      <c r="F115" s="357" t="s">
        <v>1557</v>
      </c>
      <c r="G115" s="358" t="s">
        <v>1534</v>
      </c>
      <c r="H115" s="275" t="s">
        <v>271</v>
      </c>
      <c r="I115" s="275" t="s">
        <v>271</v>
      </c>
      <c r="J115" s="275" t="s">
        <v>271</v>
      </c>
      <c r="K115" s="275" t="s">
        <v>271</v>
      </c>
      <c r="L115" s="275" t="s">
        <v>271</v>
      </c>
      <c r="M115" s="275" t="s">
        <v>271</v>
      </c>
      <c r="N115" s="275" t="s">
        <v>271</v>
      </c>
      <c r="O115" s="275" t="s">
        <v>271</v>
      </c>
      <c r="P115" s="275" t="s">
        <v>271</v>
      </c>
      <c r="Q115" s="275" t="s">
        <v>271</v>
      </c>
      <c r="R115" s="275" t="s">
        <v>271</v>
      </c>
      <c r="S115" s="275" t="s">
        <v>271</v>
      </c>
      <c r="T115" s="275" t="s">
        <v>271</v>
      </c>
      <c r="U115" s="275" t="s">
        <v>271</v>
      </c>
      <c r="V115" s="275" t="s">
        <v>271</v>
      </c>
      <c r="W115" s="275" t="s">
        <v>271</v>
      </c>
      <c r="X115" s="275" t="s">
        <v>271</v>
      </c>
      <c r="Y115" s="275" t="s">
        <v>271</v>
      </c>
      <c r="Z115" s="275" t="s">
        <v>271</v>
      </c>
      <c r="AA115" s="275" t="s">
        <v>271</v>
      </c>
      <c r="AB115" s="275" t="s">
        <v>271</v>
      </c>
      <c r="AC115" s="275" t="s">
        <v>271</v>
      </c>
      <c r="AD115" s="275" t="s">
        <v>271</v>
      </c>
      <c r="AE115" s="275" t="s">
        <v>271</v>
      </c>
      <c r="AF115" s="275" t="s">
        <v>271</v>
      </c>
      <c r="AG115" s="275" t="s">
        <v>271</v>
      </c>
      <c r="AH115" s="275" t="s">
        <v>271</v>
      </c>
      <c r="AI115" s="275" t="s">
        <v>271</v>
      </c>
      <c r="AJ115" s="275" t="s">
        <v>271</v>
      </c>
      <c r="AK115" s="275" t="s">
        <v>271</v>
      </c>
      <c r="AL115" s="275" t="s">
        <v>271</v>
      </c>
      <c r="AM115" s="275" t="s">
        <v>271</v>
      </c>
      <c r="AN115" s="275" t="s">
        <v>271</v>
      </c>
      <c r="AO115" s="275" t="s">
        <v>271</v>
      </c>
      <c r="AP115" s="275" t="s">
        <v>271</v>
      </c>
      <c r="AQ115" s="275" t="s">
        <v>271</v>
      </c>
      <c r="AR115" s="275" t="s">
        <v>271</v>
      </c>
      <c r="AS115" s="275" t="s">
        <v>271</v>
      </c>
      <c r="AT115" s="275" t="s">
        <v>271</v>
      </c>
      <c r="AU115" s="275" t="s">
        <v>271</v>
      </c>
      <c r="AV115" s="275" t="s">
        <v>271</v>
      </c>
      <c r="AW115" s="275" t="s">
        <v>271</v>
      </c>
      <c r="AX115" s="197"/>
      <c r="AY115" s="169"/>
    </row>
    <row r="116" spans="1:51" ht="15" customHeight="1">
      <c r="A116" s="413"/>
      <c r="E116" s="223" t="str">
        <f>A115&amp;".1"</f>
        <v>9.28.1</v>
      </c>
      <c r="F116" s="284" t="s">
        <v>375</v>
      </c>
      <c r="G116" s="278" t="str">
        <f>IF(G115="","x",G115)</f>
        <v>куб.м</v>
      </c>
      <c r="H116" s="273">
        <v>64824.28</v>
      </c>
      <c r="I116" s="273"/>
      <c r="J116" s="273">
        <v>64824.28</v>
      </c>
      <c r="K116" s="273">
        <v>64824.28</v>
      </c>
      <c r="L116" s="273">
        <v>64824.28</v>
      </c>
      <c r="M116" s="273">
        <v>64824.28</v>
      </c>
      <c r="N116" s="273">
        <v>64824.28</v>
      </c>
      <c r="O116" s="273">
        <v>64824.28</v>
      </c>
      <c r="P116" s="273">
        <v>64824.28</v>
      </c>
      <c r="Q116" s="273">
        <v>64824.28</v>
      </c>
      <c r="R116" s="273">
        <v>64824.28</v>
      </c>
      <c r="S116" s="273">
        <v>64824.28</v>
      </c>
      <c r="T116" s="273">
        <v>64824.28</v>
      </c>
      <c r="U116" s="273">
        <v>64824.28</v>
      </c>
      <c r="V116" s="273">
        <v>64824.28</v>
      </c>
      <c r="W116" s="273">
        <v>64824.28</v>
      </c>
      <c r="X116" s="273">
        <v>64824.28</v>
      </c>
      <c r="Y116" s="273">
        <v>64824.28</v>
      </c>
      <c r="Z116" s="273">
        <v>64824.28</v>
      </c>
      <c r="AA116" s="273">
        <v>64824.28</v>
      </c>
      <c r="AB116" s="273">
        <v>64824.28</v>
      </c>
      <c r="AC116" s="273">
        <v>64824.28</v>
      </c>
      <c r="AD116" s="273">
        <v>64824.28</v>
      </c>
      <c r="AE116" s="273">
        <v>64824.28</v>
      </c>
      <c r="AF116" s="273">
        <v>64824.28</v>
      </c>
      <c r="AG116" s="273">
        <v>64824.28</v>
      </c>
      <c r="AH116" s="273">
        <v>64824.28</v>
      </c>
      <c r="AI116" s="273">
        <v>64824.28</v>
      </c>
      <c r="AJ116" s="273">
        <v>64824.28</v>
      </c>
      <c r="AK116" s="273">
        <v>64824.28</v>
      </c>
      <c r="AL116" s="273">
        <v>64824.28</v>
      </c>
      <c r="AM116" s="273">
        <v>64824.28</v>
      </c>
      <c r="AN116" s="273">
        <v>64824.28</v>
      </c>
      <c r="AO116" s="273">
        <v>64824.28</v>
      </c>
      <c r="AP116" s="273">
        <v>64824.28</v>
      </c>
      <c r="AQ116" s="273">
        <v>64824.28</v>
      </c>
      <c r="AR116" s="273">
        <v>64824.28</v>
      </c>
      <c r="AS116" s="273">
        <v>64824.28</v>
      </c>
      <c r="AT116" s="273">
        <v>64824.28</v>
      </c>
      <c r="AU116" s="273">
        <v>64824.28</v>
      </c>
      <c r="AV116" s="273">
        <v>64824.28</v>
      </c>
      <c r="AW116" s="273">
        <v>64824.28</v>
      </c>
      <c r="AX116" s="197"/>
      <c r="AY116" s="169"/>
    </row>
    <row r="117" spans="1:51" ht="15" customHeight="1">
      <c r="A117" s="413"/>
      <c r="E117" s="268" t="str">
        <f>A115&amp;".2"</f>
        <v>9.28.2</v>
      </c>
      <c r="F117" s="279" t="s">
        <v>376</v>
      </c>
      <c r="G117" s="280" t="str">
        <f>IF(G115="","x",G115)</f>
        <v>куб.м</v>
      </c>
      <c r="H117" s="281">
        <v>62943.603266138511</v>
      </c>
      <c r="I117" s="281"/>
      <c r="J117" s="281">
        <v>62943.603266138511</v>
      </c>
      <c r="K117" s="281">
        <v>62943.603266138511</v>
      </c>
      <c r="L117" s="281">
        <v>62943.603266138511</v>
      </c>
      <c r="M117" s="281">
        <v>62943.603266138511</v>
      </c>
      <c r="N117" s="281">
        <v>62943.603266138511</v>
      </c>
      <c r="O117" s="281">
        <v>62943.603266138511</v>
      </c>
      <c r="P117" s="281">
        <v>62943.603266138511</v>
      </c>
      <c r="Q117" s="281">
        <v>62943.603266138511</v>
      </c>
      <c r="R117" s="281">
        <v>62943.603266138511</v>
      </c>
      <c r="S117" s="281">
        <v>62943.603266138511</v>
      </c>
      <c r="T117" s="281">
        <v>62943.603266138511</v>
      </c>
      <c r="U117" s="281">
        <v>62943.603266138511</v>
      </c>
      <c r="V117" s="281">
        <v>62943.603266138511</v>
      </c>
      <c r="W117" s="281">
        <v>62943.603266138511</v>
      </c>
      <c r="X117" s="281">
        <v>62943.603266138511</v>
      </c>
      <c r="Y117" s="281">
        <v>62943.603266138511</v>
      </c>
      <c r="Z117" s="281">
        <v>62943.603266138511</v>
      </c>
      <c r="AA117" s="281">
        <v>62943.603266138511</v>
      </c>
      <c r="AB117" s="281">
        <v>62943.603266138511</v>
      </c>
      <c r="AC117" s="281">
        <v>62943.603266138511</v>
      </c>
      <c r="AD117" s="281">
        <v>62943.603266138511</v>
      </c>
      <c r="AE117" s="281">
        <v>62943.603266138511</v>
      </c>
      <c r="AF117" s="281">
        <v>62943.603266138511</v>
      </c>
      <c r="AG117" s="281">
        <v>62943.603266138511</v>
      </c>
      <c r="AH117" s="281">
        <v>62943.603266138511</v>
      </c>
      <c r="AI117" s="281">
        <v>62943.603266138511</v>
      </c>
      <c r="AJ117" s="281">
        <v>62943.603266138511</v>
      </c>
      <c r="AK117" s="281">
        <v>62943.603266138511</v>
      </c>
      <c r="AL117" s="281">
        <v>62943.603266138511</v>
      </c>
      <c r="AM117" s="281">
        <v>62943.603266138511</v>
      </c>
      <c r="AN117" s="281">
        <v>62943.603266138511</v>
      </c>
      <c r="AO117" s="281">
        <v>62943.603266138511</v>
      </c>
      <c r="AP117" s="281">
        <v>62943.603266138511</v>
      </c>
      <c r="AQ117" s="281">
        <v>62943.603266138511</v>
      </c>
      <c r="AR117" s="281">
        <v>62943.603266138511</v>
      </c>
      <c r="AS117" s="281">
        <v>62943.603266138511</v>
      </c>
      <c r="AT117" s="281">
        <v>62943.603266138511</v>
      </c>
      <c r="AU117" s="281">
        <v>62943.603266138511</v>
      </c>
      <c r="AV117" s="281">
        <v>62943.603266138511</v>
      </c>
      <c r="AW117" s="281">
        <v>62943.603266138511</v>
      </c>
      <c r="AX117" s="197"/>
      <c r="AY117" s="169"/>
    </row>
    <row r="118" spans="1:51" ht="15" customHeight="1">
      <c r="E118" s="163"/>
      <c r="F118" s="164" t="s">
        <v>312</v>
      </c>
      <c r="G118" s="164"/>
      <c r="H118" s="161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  <c r="X118" s="164"/>
      <c r="Y118" s="164"/>
      <c r="Z118" s="164"/>
      <c r="AA118" s="164"/>
      <c r="AB118" s="164"/>
      <c r="AC118" s="164"/>
      <c r="AD118" s="164"/>
      <c r="AE118" s="164"/>
      <c r="AF118" s="164"/>
      <c r="AG118" s="164"/>
      <c r="AH118" s="164"/>
      <c r="AI118" s="164"/>
      <c r="AJ118" s="164"/>
      <c r="AK118" s="164"/>
      <c r="AL118" s="164"/>
      <c r="AM118" s="164"/>
      <c r="AN118" s="164"/>
      <c r="AO118" s="164"/>
      <c r="AP118" s="164"/>
      <c r="AQ118" s="164"/>
      <c r="AR118" s="164"/>
      <c r="AS118" s="164"/>
      <c r="AT118" s="164"/>
      <c r="AU118" s="164"/>
      <c r="AV118" s="164"/>
      <c r="AW118" s="164"/>
      <c r="AX118" s="197"/>
      <c r="AY118" s="169"/>
    </row>
    <row r="119" spans="1:51" ht="22.5">
      <c r="E119" s="260" t="s">
        <v>185</v>
      </c>
      <c r="F119" s="261" t="s">
        <v>416</v>
      </c>
      <c r="G119" s="262" t="s">
        <v>293</v>
      </c>
      <c r="H119" s="262" t="s">
        <v>271</v>
      </c>
      <c r="I119" s="262" t="s">
        <v>271</v>
      </c>
      <c r="J119" s="275" t="s">
        <v>271</v>
      </c>
      <c r="K119" s="275" t="s">
        <v>271</v>
      </c>
      <c r="L119" s="275" t="s">
        <v>271</v>
      </c>
      <c r="M119" s="275" t="s">
        <v>271</v>
      </c>
      <c r="N119" s="275" t="s">
        <v>271</v>
      </c>
      <c r="O119" s="275" t="s">
        <v>271</v>
      </c>
      <c r="P119" s="275" t="s">
        <v>271</v>
      </c>
      <c r="Q119" s="275" t="s">
        <v>271</v>
      </c>
      <c r="R119" s="275" t="s">
        <v>271</v>
      </c>
      <c r="S119" s="275" t="s">
        <v>271</v>
      </c>
      <c r="T119" s="275" t="s">
        <v>271</v>
      </c>
      <c r="U119" s="275" t="s">
        <v>271</v>
      </c>
      <c r="V119" s="275" t="s">
        <v>271</v>
      </c>
      <c r="W119" s="275" t="s">
        <v>271</v>
      </c>
      <c r="X119" s="275" t="s">
        <v>271</v>
      </c>
      <c r="Y119" s="275" t="s">
        <v>271</v>
      </c>
      <c r="Z119" s="275" t="s">
        <v>271</v>
      </c>
      <c r="AA119" s="275" t="s">
        <v>271</v>
      </c>
      <c r="AB119" s="275" t="s">
        <v>271</v>
      </c>
      <c r="AC119" s="275" t="s">
        <v>271</v>
      </c>
      <c r="AD119" s="275" t="s">
        <v>271</v>
      </c>
      <c r="AE119" s="275" t="s">
        <v>271</v>
      </c>
      <c r="AF119" s="275" t="s">
        <v>271</v>
      </c>
      <c r="AG119" s="275" t="s">
        <v>271</v>
      </c>
      <c r="AH119" s="275" t="s">
        <v>271</v>
      </c>
      <c r="AI119" s="275" t="s">
        <v>271</v>
      </c>
      <c r="AJ119" s="275" t="s">
        <v>271</v>
      </c>
      <c r="AK119" s="275" t="s">
        <v>271</v>
      </c>
      <c r="AL119" s="275" t="s">
        <v>271</v>
      </c>
      <c r="AM119" s="275" t="s">
        <v>271</v>
      </c>
      <c r="AN119" s="275" t="s">
        <v>271</v>
      </c>
      <c r="AO119" s="275" t="s">
        <v>271</v>
      </c>
      <c r="AP119" s="275" t="s">
        <v>271</v>
      </c>
      <c r="AQ119" s="275" t="s">
        <v>271</v>
      </c>
      <c r="AR119" s="275" t="s">
        <v>271</v>
      </c>
      <c r="AS119" s="275" t="s">
        <v>271</v>
      </c>
      <c r="AT119" s="275" t="s">
        <v>271</v>
      </c>
      <c r="AU119" s="275" t="s">
        <v>271</v>
      </c>
      <c r="AV119" s="275" t="s">
        <v>271</v>
      </c>
      <c r="AW119" s="275" t="s">
        <v>271</v>
      </c>
      <c r="AX119" s="197"/>
      <c r="AY119" s="169"/>
    </row>
    <row r="120" spans="1:51" ht="22.5">
      <c r="A120" s="413" t="s">
        <v>431</v>
      </c>
      <c r="E120" s="260" t="str">
        <f>A120</f>
        <v>10.0</v>
      </c>
      <c r="F120" s="272" t="s">
        <v>313</v>
      </c>
      <c r="G120" s="262" t="s">
        <v>293</v>
      </c>
      <c r="H120" s="266">
        <f>SUM(I120:AX120)</f>
        <v>150852.33435000002</v>
      </c>
      <c r="I120" s="266">
        <f t="shared" ref="I120:N120" si="7">SUM(I121:I124)</f>
        <v>0</v>
      </c>
      <c r="J120" s="266">
        <f t="shared" si="7"/>
        <v>0</v>
      </c>
      <c r="K120" s="266">
        <f t="shared" si="7"/>
        <v>0</v>
      </c>
      <c r="L120" s="266">
        <f t="shared" si="7"/>
        <v>0</v>
      </c>
      <c r="M120" s="266">
        <f t="shared" si="7"/>
        <v>0</v>
      </c>
      <c r="N120" s="266">
        <f t="shared" si="7"/>
        <v>0</v>
      </c>
      <c r="O120" s="266">
        <f t="shared" ref="O120:AW120" si="8">SUM(O121:O124)</f>
        <v>14953.76959</v>
      </c>
      <c r="P120" s="266">
        <f t="shared" si="8"/>
        <v>1688.77864</v>
      </c>
      <c r="Q120" s="266">
        <f t="shared" si="8"/>
        <v>181.36492000000004</v>
      </c>
      <c r="R120" s="266">
        <f t="shared" si="8"/>
        <v>5796.4963399999997</v>
      </c>
      <c r="S120" s="266">
        <f t="shared" si="8"/>
        <v>17233.47092</v>
      </c>
      <c r="T120" s="266">
        <f t="shared" si="8"/>
        <v>0</v>
      </c>
      <c r="U120" s="266">
        <f t="shared" si="8"/>
        <v>33.349790000000006</v>
      </c>
      <c r="V120" s="266">
        <f t="shared" si="8"/>
        <v>359.39423999999997</v>
      </c>
      <c r="W120" s="266">
        <f t="shared" si="8"/>
        <v>0</v>
      </c>
      <c r="X120" s="266">
        <f t="shared" si="8"/>
        <v>181.36484000000002</v>
      </c>
      <c r="Y120" s="266">
        <f t="shared" si="8"/>
        <v>0</v>
      </c>
      <c r="Z120" s="266">
        <f t="shared" si="8"/>
        <v>0</v>
      </c>
      <c r="AA120" s="266">
        <f t="shared" si="8"/>
        <v>0</v>
      </c>
      <c r="AB120" s="266">
        <f t="shared" si="8"/>
        <v>0</v>
      </c>
      <c r="AC120" s="266">
        <f t="shared" si="8"/>
        <v>0</v>
      </c>
      <c r="AD120" s="266">
        <f t="shared" si="8"/>
        <v>0</v>
      </c>
      <c r="AE120" s="266">
        <f t="shared" si="8"/>
        <v>0</v>
      </c>
      <c r="AF120" s="266">
        <f t="shared" si="8"/>
        <v>0</v>
      </c>
      <c r="AG120" s="266">
        <f t="shared" si="8"/>
        <v>0</v>
      </c>
      <c r="AH120" s="266">
        <f t="shared" si="8"/>
        <v>0</v>
      </c>
      <c r="AI120" s="266">
        <f t="shared" si="8"/>
        <v>0</v>
      </c>
      <c r="AJ120" s="266">
        <f t="shared" si="8"/>
        <v>9097.8474099999985</v>
      </c>
      <c r="AK120" s="266">
        <f t="shared" si="8"/>
        <v>0</v>
      </c>
      <c r="AL120" s="266">
        <f t="shared" si="8"/>
        <v>0</v>
      </c>
      <c r="AM120" s="266">
        <f t="shared" si="8"/>
        <v>0</v>
      </c>
      <c r="AN120" s="266">
        <f t="shared" si="8"/>
        <v>0</v>
      </c>
      <c r="AO120" s="266">
        <f t="shared" si="8"/>
        <v>0</v>
      </c>
      <c r="AP120" s="266">
        <f t="shared" si="8"/>
        <v>96440.26053</v>
      </c>
      <c r="AQ120" s="266">
        <f t="shared" si="8"/>
        <v>4611.5449499999995</v>
      </c>
      <c r="AR120" s="266">
        <f t="shared" si="8"/>
        <v>0</v>
      </c>
      <c r="AS120" s="266">
        <f t="shared" si="8"/>
        <v>274.69218000000001</v>
      </c>
      <c r="AT120" s="266">
        <f t="shared" si="8"/>
        <v>0</v>
      </c>
      <c r="AU120" s="266">
        <f t="shared" si="8"/>
        <v>0</v>
      </c>
      <c r="AV120" s="266">
        <f t="shared" si="8"/>
        <v>0</v>
      </c>
      <c r="AW120" s="266">
        <f t="shared" si="8"/>
        <v>0</v>
      </c>
      <c r="AX120" s="197"/>
      <c r="AY120" s="169"/>
    </row>
    <row r="121" spans="1:51" ht="15" customHeight="1">
      <c r="A121" s="413"/>
      <c r="E121" s="223" t="str">
        <f>A120&amp;".1"</f>
        <v>10.0.1</v>
      </c>
      <c r="F121" s="224" t="s">
        <v>210</v>
      </c>
      <c r="G121" s="262" t="s">
        <v>293</v>
      </c>
      <c r="H121" s="266">
        <f>SUM(I121:AX121)</f>
        <v>3348.0247100000001</v>
      </c>
      <c r="I121" s="266">
        <f t="shared" ref="I121:R124" si="9">SUMIF($F$125:$F$155,$F121,I$125:I$155)</f>
        <v>0</v>
      </c>
      <c r="J121" s="266">
        <f t="shared" si="9"/>
        <v>0</v>
      </c>
      <c r="K121" s="266">
        <f t="shared" si="9"/>
        <v>0</v>
      </c>
      <c r="L121" s="266">
        <f t="shared" si="9"/>
        <v>0</v>
      </c>
      <c r="M121" s="266">
        <f t="shared" si="9"/>
        <v>0</v>
      </c>
      <c r="N121" s="266">
        <f t="shared" si="9"/>
        <v>0</v>
      </c>
      <c r="O121" s="266">
        <f t="shared" si="9"/>
        <v>2540.2060700000002</v>
      </c>
      <c r="P121" s="266">
        <f t="shared" si="9"/>
        <v>154.97028000000003</v>
      </c>
      <c r="Q121" s="266">
        <f t="shared" si="9"/>
        <v>154.97028000000003</v>
      </c>
      <c r="R121" s="266">
        <f t="shared" si="9"/>
        <v>154.97028000000003</v>
      </c>
      <c r="S121" s="266">
        <f t="shared" ref="S121:AB124" si="10">SUMIF($F$125:$F$155,$F121,S$125:S$155)</f>
        <v>154.97028000000003</v>
      </c>
      <c r="T121" s="266">
        <f t="shared" si="10"/>
        <v>0</v>
      </c>
      <c r="U121" s="266">
        <f t="shared" si="10"/>
        <v>32.969620000000006</v>
      </c>
      <c r="V121" s="266">
        <f t="shared" si="10"/>
        <v>0</v>
      </c>
      <c r="W121" s="266">
        <f t="shared" si="10"/>
        <v>0</v>
      </c>
      <c r="X121" s="266">
        <f t="shared" si="10"/>
        <v>154.96790000000001</v>
      </c>
      <c r="Y121" s="266">
        <f t="shared" si="10"/>
        <v>0</v>
      </c>
      <c r="Z121" s="266">
        <f t="shared" si="10"/>
        <v>0</v>
      </c>
      <c r="AA121" s="266">
        <f t="shared" si="10"/>
        <v>0</v>
      </c>
      <c r="AB121" s="266">
        <f t="shared" si="10"/>
        <v>0</v>
      </c>
      <c r="AC121" s="266">
        <f t="shared" ref="AC121:AL124" si="11">SUMIF($F$125:$F$155,$F121,AC$125:AC$155)</f>
        <v>0</v>
      </c>
      <c r="AD121" s="266">
        <f t="shared" si="11"/>
        <v>0</v>
      </c>
      <c r="AE121" s="266">
        <f t="shared" si="11"/>
        <v>0</v>
      </c>
      <c r="AF121" s="266">
        <f t="shared" si="11"/>
        <v>0</v>
      </c>
      <c r="AG121" s="266">
        <f t="shared" si="11"/>
        <v>0</v>
      </c>
      <c r="AH121" s="266">
        <f t="shared" si="11"/>
        <v>0</v>
      </c>
      <c r="AI121" s="266">
        <f t="shared" si="11"/>
        <v>0</v>
      </c>
      <c r="AJ121" s="266">
        <f t="shared" si="11"/>
        <v>0</v>
      </c>
      <c r="AK121" s="266">
        <f t="shared" si="11"/>
        <v>0</v>
      </c>
      <c r="AL121" s="266">
        <f t="shared" si="11"/>
        <v>0</v>
      </c>
      <c r="AM121" s="266">
        <f t="shared" ref="AM121:AW124" si="12">SUMIF($F$125:$F$155,$F121,AM$125:AM$155)</f>
        <v>0</v>
      </c>
      <c r="AN121" s="266">
        <f t="shared" si="12"/>
        <v>0</v>
      </c>
      <c r="AO121" s="266">
        <f t="shared" si="12"/>
        <v>0</v>
      </c>
      <c r="AP121" s="266">
        <f t="shared" si="12"/>
        <v>0</v>
      </c>
      <c r="AQ121" s="266">
        <f t="shared" si="12"/>
        <v>0</v>
      </c>
      <c r="AR121" s="266">
        <f t="shared" si="12"/>
        <v>0</v>
      </c>
      <c r="AS121" s="266">
        <f t="shared" si="12"/>
        <v>0</v>
      </c>
      <c r="AT121" s="266">
        <f t="shared" si="12"/>
        <v>0</v>
      </c>
      <c r="AU121" s="266">
        <f t="shared" si="12"/>
        <v>0</v>
      </c>
      <c r="AV121" s="266">
        <f t="shared" si="12"/>
        <v>0</v>
      </c>
      <c r="AW121" s="266">
        <f t="shared" si="12"/>
        <v>0</v>
      </c>
      <c r="AX121" s="197"/>
      <c r="AY121" s="169"/>
    </row>
    <row r="122" spans="1:51" ht="15" customHeight="1">
      <c r="A122" s="413"/>
      <c r="E122" s="223" t="str">
        <f>A120&amp;".2"</f>
        <v>10.0.2</v>
      </c>
      <c r="F122" s="224" t="s">
        <v>211</v>
      </c>
      <c r="G122" s="262" t="s">
        <v>293</v>
      </c>
      <c r="H122" s="266">
        <f>SUM(I122:AX122)</f>
        <v>19431.071089999998</v>
      </c>
      <c r="I122" s="266">
        <f t="shared" si="9"/>
        <v>0</v>
      </c>
      <c r="J122" s="266">
        <f t="shared" si="9"/>
        <v>0</v>
      </c>
      <c r="K122" s="266">
        <f t="shared" si="9"/>
        <v>0</v>
      </c>
      <c r="L122" s="266">
        <f t="shared" si="9"/>
        <v>0</v>
      </c>
      <c r="M122" s="266">
        <f t="shared" si="9"/>
        <v>0</v>
      </c>
      <c r="N122" s="266">
        <f t="shared" si="9"/>
        <v>0</v>
      </c>
      <c r="O122" s="266">
        <f t="shared" si="9"/>
        <v>6130.4725299999991</v>
      </c>
      <c r="P122" s="266">
        <f t="shared" si="9"/>
        <v>208.43506999999997</v>
      </c>
      <c r="Q122" s="266">
        <f t="shared" si="9"/>
        <v>26.394640000000006</v>
      </c>
      <c r="R122" s="266">
        <f t="shared" si="9"/>
        <v>5207.9178199999997</v>
      </c>
      <c r="S122" s="266">
        <f t="shared" si="10"/>
        <v>777.24009999999998</v>
      </c>
      <c r="T122" s="266">
        <f t="shared" si="10"/>
        <v>0</v>
      </c>
      <c r="U122" s="266">
        <f t="shared" si="10"/>
        <v>-5.95784</v>
      </c>
      <c r="V122" s="266">
        <f t="shared" si="10"/>
        <v>12.816990000000001</v>
      </c>
      <c r="W122" s="266">
        <f t="shared" si="10"/>
        <v>0</v>
      </c>
      <c r="X122" s="266">
        <f t="shared" si="10"/>
        <v>26.396939999999994</v>
      </c>
      <c r="Y122" s="266">
        <f t="shared" si="10"/>
        <v>0</v>
      </c>
      <c r="Z122" s="266">
        <f t="shared" si="10"/>
        <v>0</v>
      </c>
      <c r="AA122" s="266">
        <f t="shared" si="10"/>
        <v>0</v>
      </c>
      <c r="AB122" s="266">
        <f t="shared" si="10"/>
        <v>0</v>
      </c>
      <c r="AC122" s="266">
        <f t="shared" si="11"/>
        <v>0</v>
      </c>
      <c r="AD122" s="266">
        <f t="shared" si="11"/>
        <v>0</v>
      </c>
      <c r="AE122" s="266">
        <f t="shared" si="11"/>
        <v>0</v>
      </c>
      <c r="AF122" s="266">
        <f t="shared" si="11"/>
        <v>0</v>
      </c>
      <c r="AG122" s="266">
        <f t="shared" si="11"/>
        <v>0</v>
      </c>
      <c r="AH122" s="266">
        <f t="shared" si="11"/>
        <v>0</v>
      </c>
      <c r="AI122" s="266">
        <f t="shared" si="11"/>
        <v>0</v>
      </c>
      <c r="AJ122" s="266">
        <f t="shared" si="11"/>
        <v>0</v>
      </c>
      <c r="AK122" s="266">
        <f t="shared" si="11"/>
        <v>0</v>
      </c>
      <c r="AL122" s="266">
        <f t="shared" si="11"/>
        <v>0</v>
      </c>
      <c r="AM122" s="266">
        <f t="shared" si="12"/>
        <v>0</v>
      </c>
      <c r="AN122" s="266">
        <f t="shared" si="12"/>
        <v>0</v>
      </c>
      <c r="AO122" s="266">
        <f t="shared" si="12"/>
        <v>0</v>
      </c>
      <c r="AP122" s="266">
        <f t="shared" si="12"/>
        <v>7047.35484</v>
      </c>
      <c r="AQ122" s="266">
        <f t="shared" si="12"/>
        <v>0</v>
      </c>
      <c r="AR122" s="266">
        <f t="shared" si="12"/>
        <v>0</v>
      </c>
      <c r="AS122" s="266">
        <f t="shared" si="12"/>
        <v>0</v>
      </c>
      <c r="AT122" s="266">
        <f t="shared" si="12"/>
        <v>0</v>
      </c>
      <c r="AU122" s="266">
        <f t="shared" si="12"/>
        <v>0</v>
      </c>
      <c r="AV122" s="266">
        <f t="shared" si="12"/>
        <v>0</v>
      </c>
      <c r="AW122" s="266">
        <f t="shared" si="12"/>
        <v>0</v>
      </c>
      <c r="AX122" s="197"/>
      <c r="AY122" s="169"/>
    </row>
    <row r="123" spans="1:51" ht="15" customHeight="1">
      <c r="A123" s="413"/>
      <c r="E123" s="223" t="str">
        <f>A120&amp;".3"</f>
        <v>10.0.3</v>
      </c>
      <c r="F123" s="224" t="s">
        <v>212</v>
      </c>
      <c r="G123" s="262" t="s">
        <v>293</v>
      </c>
      <c r="H123" s="266">
        <f>SUM(I123:AX123)</f>
        <v>51146.840009999993</v>
      </c>
      <c r="I123" s="266">
        <f t="shared" si="9"/>
        <v>0</v>
      </c>
      <c r="J123" s="266">
        <f t="shared" si="9"/>
        <v>0</v>
      </c>
      <c r="K123" s="266">
        <f t="shared" si="9"/>
        <v>0</v>
      </c>
      <c r="L123" s="266">
        <f t="shared" si="9"/>
        <v>0</v>
      </c>
      <c r="M123" s="266">
        <f t="shared" si="9"/>
        <v>0</v>
      </c>
      <c r="N123" s="266">
        <f t="shared" si="9"/>
        <v>0</v>
      </c>
      <c r="O123" s="266">
        <f t="shared" si="9"/>
        <v>927.36568</v>
      </c>
      <c r="P123" s="266">
        <f t="shared" si="9"/>
        <v>0</v>
      </c>
      <c r="Q123" s="266">
        <f t="shared" si="9"/>
        <v>0</v>
      </c>
      <c r="R123" s="266">
        <f t="shared" si="9"/>
        <v>63.85716</v>
      </c>
      <c r="S123" s="266">
        <f t="shared" si="10"/>
        <v>1264.3877399999999</v>
      </c>
      <c r="T123" s="266">
        <f t="shared" si="10"/>
        <v>0</v>
      </c>
      <c r="U123" s="266">
        <f t="shared" si="10"/>
        <v>0</v>
      </c>
      <c r="V123" s="266">
        <f t="shared" si="10"/>
        <v>0</v>
      </c>
      <c r="W123" s="266">
        <f t="shared" si="10"/>
        <v>0</v>
      </c>
      <c r="X123" s="266">
        <f t="shared" si="10"/>
        <v>0</v>
      </c>
      <c r="Y123" s="266">
        <f t="shared" si="10"/>
        <v>0</v>
      </c>
      <c r="Z123" s="266">
        <f t="shared" si="10"/>
        <v>0</v>
      </c>
      <c r="AA123" s="266">
        <f t="shared" si="10"/>
        <v>0</v>
      </c>
      <c r="AB123" s="266">
        <f t="shared" si="10"/>
        <v>0</v>
      </c>
      <c r="AC123" s="266">
        <f t="shared" si="11"/>
        <v>0</v>
      </c>
      <c r="AD123" s="266">
        <f t="shared" si="11"/>
        <v>0</v>
      </c>
      <c r="AE123" s="266">
        <f t="shared" si="11"/>
        <v>0</v>
      </c>
      <c r="AF123" s="266">
        <f t="shared" si="11"/>
        <v>0</v>
      </c>
      <c r="AG123" s="266">
        <f t="shared" si="11"/>
        <v>0</v>
      </c>
      <c r="AH123" s="266">
        <f t="shared" si="11"/>
        <v>0</v>
      </c>
      <c r="AI123" s="266">
        <f t="shared" si="11"/>
        <v>0</v>
      </c>
      <c r="AJ123" s="266">
        <f t="shared" si="11"/>
        <v>0</v>
      </c>
      <c r="AK123" s="266">
        <f t="shared" si="11"/>
        <v>0</v>
      </c>
      <c r="AL123" s="266">
        <f t="shared" si="11"/>
        <v>0</v>
      </c>
      <c r="AM123" s="266">
        <f t="shared" si="12"/>
        <v>0</v>
      </c>
      <c r="AN123" s="266">
        <f t="shared" si="12"/>
        <v>0</v>
      </c>
      <c r="AO123" s="266">
        <f t="shared" si="12"/>
        <v>0</v>
      </c>
      <c r="AP123" s="266">
        <f t="shared" si="12"/>
        <v>48891.229429999992</v>
      </c>
      <c r="AQ123" s="266">
        <f t="shared" si="12"/>
        <v>0</v>
      </c>
      <c r="AR123" s="266">
        <f t="shared" si="12"/>
        <v>0</v>
      </c>
      <c r="AS123" s="266">
        <f t="shared" si="12"/>
        <v>0</v>
      </c>
      <c r="AT123" s="266">
        <f t="shared" si="12"/>
        <v>0</v>
      </c>
      <c r="AU123" s="266">
        <f t="shared" si="12"/>
        <v>0</v>
      </c>
      <c r="AV123" s="266">
        <f t="shared" si="12"/>
        <v>0</v>
      </c>
      <c r="AW123" s="266">
        <f t="shared" si="12"/>
        <v>0</v>
      </c>
      <c r="AX123" s="197"/>
      <c r="AY123" s="169"/>
    </row>
    <row r="124" spans="1:51" ht="15" customHeight="1">
      <c r="A124" s="413"/>
      <c r="E124" s="223" t="str">
        <f>A120&amp;".4"</f>
        <v>10.0.4</v>
      </c>
      <c r="F124" s="224" t="s">
        <v>213</v>
      </c>
      <c r="G124" s="262" t="s">
        <v>293</v>
      </c>
      <c r="H124" s="266">
        <f>SUM(I124:AX124)</f>
        <v>76926.398539999995</v>
      </c>
      <c r="I124" s="266">
        <f t="shared" si="9"/>
        <v>0</v>
      </c>
      <c r="J124" s="266">
        <f t="shared" si="9"/>
        <v>0</v>
      </c>
      <c r="K124" s="266">
        <f t="shared" si="9"/>
        <v>0</v>
      </c>
      <c r="L124" s="266">
        <f t="shared" si="9"/>
        <v>0</v>
      </c>
      <c r="M124" s="266">
        <f t="shared" si="9"/>
        <v>0</v>
      </c>
      <c r="N124" s="266">
        <f t="shared" si="9"/>
        <v>0</v>
      </c>
      <c r="O124" s="266">
        <f t="shared" si="9"/>
        <v>5355.7253100000007</v>
      </c>
      <c r="P124" s="266">
        <f t="shared" si="9"/>
        <v>1325.37329</v>
      </c>
      <c r="Q124" s="266">
        <f t="shared" si="9"/>
        <v>0</v>
      </c>
      <c r="R124" s="266">
        <f t="shared" si="9"/>
        <v>369.75108</v>
      </c>
      <c r="S124" s="266">
        <f t="shared" si="10"/>
        <v>15036.872799999999</v>
      </c>
      <c r="T124" s="266">
        <f t="shared" si="10"/>
        <v>0</v>
      </c>
      <c r="U124" s="266">
        <f t="shared" si="10"/>
        <v>6.3380100000000006</v>
      </c>
      <c r="V124" s="266">
        <f t="shared" si="10"/>
        <v>346.57724999999999</v>
      </c>
      <c r="W124" s="266">
        <f t="shared" si="10"/>
        <v>0</v>
      </c>
      <c r="X124" s="266">
        <f t="shared" si="10"/>
        <v>0</v>
      </c>
      <c r="Y124" s="266">
        <f t="shared" si="10"/>
        <v>0</v>
      </c>
      <c r="Z124" s="266">
        <f t="shared" si="10"/>
        <v>0</v>
      </c>
      <c r="AA124" s="266">
        <f t="shared" si="10"/>
        <v>0</v>
      </c>
      <c r="AB124" s="266">
        <f t="shared" si="10"/>
        <v>0</v>
      </c>
      <c r="AC124" s="266">
        <f t="shared" si="11"/>
        <v>0</v>
      </c>
      <c r="AD124" s="266">
        <f t="shared" si="11"/>
        <v>0</v>
      </c>
      <c r="AE124" s="266">
        <f t="shared" si="11"/>
        <v>0</v>
      </c>
      <c r="AF124" s="266">
        <f t="shared" si="11"/>
        <v>0</v>
      </c>
      <c r="AG124" s="266">
        <f t="shared" si="11"/>
        <v>0</v>
      </c>
      <c r="AH124" s="266">
        <f t="shared" si="11"/>
        <v>0</v>
      </c>
      <c r="AI124" s="266">
        <f t="shared" si="11"/>
        <v>0</v>
      </c>
      <c r="AJ124" s="266">
        <f t="shared" si="11"/>
        <v>9097.8474099999985</v>
      </c>
      <c r="AK124" s="266">
        <f t="shared" si="11"/>
        <v>0</v>
      </c>
      <c r="AL124" s="266">
        <f t="shared" si="11"/>
        <v>0</v>
      </c>
      <c r="AM124" s="266">
        <f t="shared" si="12"/>
        <v>0</v>
      </c>
      <c r="AN124" s="266">
        <f t="shared" si="12"/>
        <v>0</v>
      </c>
      <c r="AO124" s="266">
        <f t="shared" si="12"/>
        <v>0</v>
      </c>
      <c r="AP124" s="266">
        <f t="shared" si="12"/>
        <v>40501.67626</v>
      </c>
      <c r="AQ124" s="266">
        <f t="shared" si="12"/>
        <v>4611.5449499999995</v>
      </c>
      <c r="AR124" s="266">
        <f t="shared" si="12"/>
        <v>0</v>
      </c>
      <c r="AS124" s="266">
        <f t="shared" si="12"/>
        <v>274.69218000000001</v>
      </c>
      <c r="AT124" s="266">
        <f t="shared" si="12"/>
        <v>0</v>
      </c>
      <c r="AU124" s="266">
        <f t="shared" si="12"/>
        <v>0</v>
      </c>
      <c r="AV124" s="266">
        <f t="shared" si="12"/>
        <v>0</v>
      </c>
      <c r="AW124" s="266">
        <f t="shared" si="12"/>
        <v>0</v>
      </c>
      <c r="AX124" s="197"/>
      <c r="AY124" s="169"/>
    </row>
    <row r="125" spans="1:51" ht="15" hidden="1" customHeight="1">
      <c r="A125" s="413" t="s">
        <v>431</v>
      </c>
      <c r="E125" s="260" t="str">
        <f>A125</f>
        <v>10.0</v>
      </c>
      <c r="F125" s="282"/>
      <c r="G125" s="262" t="s">
        <v>293</v>
      </c>
      <c r="H125" s="266">
        <f t="shared" ref="H125:N125" si="13">SUM(H126:H129)</f>
        <v>0</v>
      </c>
      <c r="I125" s="266">
        <f t="shared" si="13"/>
        <v>0</v>
      </c>
      <c r="J125" s="266">
        <f t="shared" si="13"/>
        <v>0</v>
      </c>
      <c r="K125" s="266">
        <f t="shared" si="13"/>
        <v>0</v>
      </c>
      <c r="L125" s="266">
        <f t="shared" si="13"/>
        <v>0</v>
      </c>
      <c r="M125" s="266">
        <f t="shared" si="13"/>
        <v>0</v>
      </c>
      <c r="N125" s="266">
        <f t="shared" si="13"/>
        <v>0</v>
      </c>
      <c r="O125" s="266">
        <f t="shared" ref="O125:AW125" si="14">SUM(O126:O129)</f>
        <v>0</v>
      </c>
      <c r="P125" s="266">
        <f t="shared" si="14"/>
        <v>0</v>
      </c>
      <c r="Q125" s="266">
        <f t="shared" si="14"/>
        <v>0</v>
      </c>
      <c r="R125" s="266">
        <f t="shared" si="14"/>
        <v>0</v>
      </c>
      <c r="S125" s="266">
        <f t="shared" si="14"/>
        <v>0</v>
      </c>
      <c r="T125" s="266">
        <f t="shared" si="14"/>
        <v>0</v>
      </c>
      <c r="U125" s="266">
        <f t="shared" si="14"/>
        <v>0</v>
      </c>
      <c r="V125" s="266">
        <f t="shared" si="14"/>
        <v>0</v>
      </c>
      <c r="W125" s="266">
        <f t="shared" si="14"/>
        <v>0</v>
      </c>
      <c r="X125" s="266">
        <f t="shared" si="14"/>
        <v>0</v>
      </c>
      <c r="Y125" s="266">
        <f t="shared" si="14"/>
        <v>0</v>
      </c>
      <c r="Z125" s="266">
        <f t="shared" si="14"/>
        <v>0</v>
      </c>
      <c r="AA125" s="266">
        <f t="shared" si="14"/>
        <v>0</v>
      </c>
      <c r="AB125" s="266">
        <f t="shared" si="14"/>
        <v>0</v>
      </c>
      <c r="AC125" s="266">
        <f t="shared" si="14"/>
        <v>0</v>
      </c>
      <c r="AD125" s="266">
        <f t="shared" si="14"/>
        <v>0</v>
      </c>
      <c r="AE125" s="266">
        <f t="shared" si="14"/>
        <v>0</v>
      </c>
      <c r="AF125" s="266">
        <f t="shared" si="14"/>
        <v>0</v>
      </c>
      <c r="AG125" s="266">
        <f t="shared" si="14"/>
        <v>0</v>
      </c>
      <c r="AH125" s="266">
        <f t="shared" si="14"/>
        <v>0</v>
      </c>
      <c r="AI125" s="266">
        <f t="shared" si="14"/>
        <v>0</v>
      </c>
      <c r="AJ125" s="266">
        <f t="shared" si="14"/>
        <v>0</v>
      </c>
      <c r="AK125" s="266">
        <f t="shared" si="14"/>
        <v>0</v>
      </c>
      <c r="AL125" s="266">
        <f t="shared" si="14"/>
        <v>0</v>
      </c>
      <c r="AM125" s="266">
        <f t="shared" si="14"/>
        <v>0</v>
      </c>
      <c r="AN125" s="266">
        <f t="shared" si="14"/>
        <v>0</v>
      </c>
      <c r="AO125" s="266">
        <f t="shared" si="14"/>
        <v>0</v>
      </c>
      <c r="AP125" s="266">
        <f t="shared" si="14"/>
        <v>0</v>
      </c>
      <c r="AQ125" s="266">
        <f t="shared" si="14"/>
        <v>0</v>
      </c>
      <c r="AR125" s="266">
        <f t="shared" si="14"/>
        <v>0</v>
      </c>
      <c r="AS125" s="266">
        <f t="shared" si="14"/>
        <v>0</v>
      </c>
      <c r="AT125" s="266">
        <f t="shared" si="14"/>
        <v>0</v>
      </c>
      <c r="AU125" s="266">
        <f t="shared" si="14"/>
        <v>0</v>
      </c>
      <c r="AV125" s="266">
        <f t="shared" si="14"/>
        <v>0</v>
      </c>
      <c r="AW125" s="266">
        <f t="shared" si="14"/>
        <v>0</v>
      </c>
      <c r="AX125" s="197"/>
      <c r="AY125" s="169"/>
    </row>
    <row r="126" spans="1:51" ht="15" hidden="1" customHeight="1">
      <c r="A126" s="413"/>
      <c r="E126" s="223" t="str">
        <f>A125&amp;".1"</f>
        <v>10.0.1</v>
      </c>
      <c r="F126" s="224" t="s">
        <v>210</v>
      </c>
      <c r="G126" s="262" t="s">
        <v>293</v>
      </c>
      <c r="H126" s="266">
        <f>SUM(I126:AX126)</f>
        <v>0</v>
      </c>
      <c r="I126" s="283"/>
      <c r="J126" s="283"/>
      <c r="K126" s="283"/>
      <c r="L126" s="283"/>
      <c r="M126" s="283"/>
      <c r="N126" s="283"/>
      <c r="O126" s="283"/>
      <c r="P126" s="283"/>
      <c r="Q126" s="283"/>
      <c r="R126" s="283"/>
      <c r="S126" s="283"/>
      <c r="T126" s="283"/>
      <c r="U126" s="283"/>
      <c r="V126" s="283"/>
      <c r="W126" s="283"/>
      <c r="X126" s="283"/>
      <c r="Y126" s="283"/>
      <c r="Z126" s="283"/>
      <c r="AA126" s="283"/>
      <c r="AB126" s="283"/>
      <c r="AC126" s="283"/>
      <c r="AD126" s="283"/>
      <c r="AE126" s="283"/>
      <c r="AF126" s="283"/>
      <c r="AG126" s="283"/>
      <c r="AH126" s="283"/>
      <c r="AI126" s="283"/>
      <c r="AJ126" s="283"/>
      <c r="AK126" s="283"/>
      <c r="AL126" s="283"/>
      <c r="AM126" s="283"/>
      <c r="AN126" s="283"/>
      <c r="AO126" s="283"/>
      <c r="AP126" s="283"/>
      <c r="AQ126" s="283"/>
      <c r="AR126" s="283"/>
      <c r="AS126" s="283"/>
      <c r="AT126" s="283"/>
      <c r="AU126" s="283"/>
      <c r="AV126" s="283"/>
      <c r="AW126" s="283"/>
      <c r="AX126" s="197"/>
      <c r="AY126" s="169"/>
    </row>
    <row r="127" spans="1:51" ht="15" hidden="1" customHeight="1">
      <c r="A127" s="413"/>
      <c r="E127" s="223" t="str">
        <f>A125&amp;".2"</f>
        <v>10.0.2</v>
      </c>
      <c r="F127" s="224" t="s">
        <v>211</v>
      </c>
      <c r="G127" s="262" t="s">
        <v>293</v>
      </c>
      <c r="H127" s="266">
        <f>SUM(I127:AX127)</f>
        <v>0</v>
      </c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  <c r="S127" s="283"/>
      <c r="T127" s="283"/>
      <c r="U127" s="283"/>
      <c r="V127" s="283"/>
      <c r="W127" s="283"/>
      <c r="X127" s="283"/>
      <c r="Y127" s="283"/>
      <c r="Z127" s="283"/>
      <c r="AA127" s="283"/>
      <c r="AB127" s="283"/>
      <c r="AC127" s="283"/>
      <c r="AD127" s="283"/>
      <c r="AE127" s="283"/>
      <c r="AF127" s="283"/>
      <c r="AG127" s="283"/>
      <c r="AH127" s="283"/>
      <c r="AI127" s="283"/>
      <c r="AJ127" s="283"/>
      <c r="AK127" s="283"/>
      <c r="AL127" s="283"/>
      <c r="AM127" s="283"/>
      <c r="AN127" s="283"/>
      <c r="AO127" s="283"/>
      <c r="AP127" s="283"/>
      <c r="AQ127" s="283"/>
      <c r="AR127" s="283"/>
      <c r="AS127" s="283"/>
      <c r="AT127" s="283"/>
      <c r="AU127" s="283"/>
      <c r="AV127" s="283"/>
      <c r="AW127" s="283"/>
      <c r="AX127" s="197"/>
      <c r="AY127" s="169"/>
    </row>
    <row r="128" spans="1:51" ht="15" hidden="1" customHeight="1">
      <c r="A128" s="413"/>
      <c r="E128" s="223" t="str">
        <f>A125&amp;".3"</f>
        <v>10.0.3</v>
      </c>
      <c r="F128" s="284" t="s">
        <v>212</v>
      </c>
      <c r="G128" s="262" t="s">
        <v>293</v>
      </c>
      <c r="H128" s="266">
        <f>SUM(I128:AX128)</f>
        <v>0</v>
      </c>
      <c r="I128" s="283"/>
      <c r="J128" s="283"/>
      <c r="K128" s="283"/>
      <c r="L128" s="283"/>
      <c r="M128" s="283"/>
      <c r="N128" s="283"/>
      <c r="O128" s="283"/>
      <c r="P128" s="283"/>
      <c r="Q128" s="283"/>
      <c r="R128" s="283"/>
      <c r="S128" s="283"/>
      <c r="T128" s="283"/>
      <c r="U128" s="283"/>
      <c r="V128" s="283"/>
      <c r="W128" s="283"/>
      <c r="X128" s="283"/>
      <c r="Y128" s="283"/>
      <c r="Z128" s="283"/>
      <c r="AA128" s="283"/>
      <c r="AB128" s="283"/>
      <c r="AC128" s="283"/>
      <c r="AD128" s="283"/>
      <c r="AE128" s="283"/>
      <c r="AF128" s="283"/>
      <c r="AG128" s="283"/>
      <c r="AH128" s="283"/>
      <c r="AI128" s="283"/>
      <c r="AJ128" s="283"/>
      <c r="AK128" s="283"/>
      <c r="AL128" s="283"/>
      <c r="AM128" s="283"/>
      <c r="AN128" s="283"/>
      <c r="AO128" s="283"/>
      <c r="AP128" s="283"/>
      <c r="AQ128" s="283"/>
      <c r="AR128" s="283"/>
      <c r="AS128" s="283"/>
      <c r="AT128" s="283"/>
      <c r="AU128" s="283"/>
      <c r="AV128" s="283"/>
      <c r="AW128" s="283"/>
      <c r="AX128" s="197"/>
      <c r="AY128" s="169"/>
    </row>
    <row r="129" spans="1:51" ht="15" hidden="1" customHeight="1">
      <c r="A129" s="413"/>
      <c r="E129" s="268" t="str">
        <f>A125&amp;".4"</f>
        <v>10.0.4</v>
      </c>
      <c r="F129" s="279" t="s">
        <v>213</v>
      </c>
      <c r="G129" s="270" t="s">
        <v>293</v>
      </c>
      <c r="H129" s="360">
        <f>SUM(I129:AX129)</f>
        <v>0</v>
      </c>
      <c r="I129" s="271"/>
      <c r="J129" s="271"/>
      <c r="K129" s="271"/>
      <c r="L129" s="271"/>
      <c r="M129" s="271"/>
      <c r="N129" s="271"/>
      <c r="O129" s="271"/>
      <c r="P129" s="271"/>
      <c r="Q129" s="271"/>
      <c r="R129" s="271"/>
      <c r="S129" s="271"/>
      <c r="T129" s="271"/>
      <c r="U129" s="271"/>
      <c r="V129" s="271"/>
      <c r="W129" s="271"/>
      <c r="X129" s="271"/>
      <c r="Y129" s="271"/>
      <c r="Z129" s="271"/>
      <c r="AA129" s="271"/>
      <c r="AB129" s="271"/>
      <c r="AC129" s="271"/>
      <c r="AD129" s="271"/>
      <c r="AE129" s="271"/>
      <c r="AF129" s="271"/>
      <c r="AG129" s="271"/>
      <c r="AH129" s="271"/>
      <c r="AI129" s="271"/>
      <c r="AJ129" s="271"/>
      <c r="AK129" s="271"/>
      <c r="AL129" s="271"/>
      <c r="AM129" s="271"/>
      <c r="AN129" s="271"/>
      <c r="AO129" s="271"/>
      <c r="AP129" s="271"/>
      <c r="AQ129" s="271"/>
      <c r="AR129" s="271"/>
      <c r="AS129" s="271"/>
      <c r="AT129" s="271"/>
      <c r="AU129" s="271"/>
      <c r="AV129" s="271"/>
      <c r="AW129" s="271"/>
      <c r="AX129" s="197"/>
      <c r="AY129" s="169"/>
    </row>
    <row r="130" spans="1:51" ht="15" customHeight="1">
      <c r="A130" s="413" t="s">
        <v>594</v>
      </c>
      <c r="D130" s="71"/>
      <c r="E130" s="260" t="str">
        <f>A130</f>
        <v>10.1</v>
      </c>
      <c r="F130" s="282" t="s">
        <v>428</v>
      </c>
      <c r="G130" s="275" t="s">
        <v>293</v>
      </c>
      <c r="H130" s="266">
        <f t="shared" ref="H130:N130" si="15">SUM(H131:H134)</f>
        <v>40427.989279999994</v>
      </c>
      <c r="I130" s="266">
        <f t="shared" si="15"/>
        <v>0</v>
      </c>
      <c r="J130" s="266">
        <f t="shared" si="15"/>
        <v>0</v>
      </c>
      <c r="K130" s="266">
        <f t="shared" si="15"/>
        <v>0</v>
      </c>
      <c r="L130" s="266">
        <f t="shared" si="15"/>
        <v>0</v>
      </c>
      <c r="M130" s="266">
        <f t="shared" si="15"/>
        <v>0</v>
      </c>
      <c r="N130" s="266">
        <f t="shared" si="15"/>
        <v>0</v>
      </c>
      <c r="O130" s="266">
        <f t="shared" ref="O130:AW130" si="16">SUM(O131:O134)</f>
        <v>14953.76959</v>
      </c>
      <c r="P130" s="266">
        <f t="shared" si="16"/>
        <v>1688.77864</v>
      </c>
      <c r="Q130" s="266">
        <f t="shared" si="16"/>
        <v>181.36492000000004</v>
      </c>
      <c r="R130" s="266">
        <f t="shared" si="16"/>
        <v>5796.4963399999997</v>
      </c>
      <c r="S130" s="266">
        <f t="shared" si="16"/>
        <v>17233.47092</v>
      </c>
      <c r="T130" s="266">
        <f t="shared" si="16"/>
        <v>0</v>
      </c>
      <c r="U130" s="266">
        <f t="shared" si="16"/>
        <v>33.349790000000006</v>
      </c>
      <c r="V130" s="266">
        <f t="shared" si="16"/>
        <v>359.39423999999997</v>
      </c>
      <c r="W130" s="266">
        <f t="shared" si="16"/>
        <v>0</v>
      </c>
      <c r="X130" s="266">
        <f t="shared" si="16"/>
        <v>181.36484000000002</v>
      </c>
      <c r="Y130" s="266">
        <f t="shared" si="16"/>
        <v>0</v>
      </c>
      <c r="Z130" s="266">
        <f t="shared" si="16"/>
        <v>0</v>
      </c>
      <c r="AA130" s="266">
        <f t="shared" si="16"/>
        <v>0</v>
      </c>
      <c r="AB130" s="266">
        <f t="shared" si="16"/>
        <v>0</v>
      </c>
      <c r="AC130" s="266">
        <f t="shared" si="16"/>
        <v>0</v>
      </c>
      <c r="AD130" s="266">
        <f t="shared" si="16"/>
        <v>0</v>
      </c>
      <c r="AE130" s="266">
        <f t="shared" si="16"/>
        <v>0</v>
      </c>
      <c r="AF130" s="266">
        <f t="shared" si="16"/>
        <v>0</v>
      </c>
      <c r="AG130" s="266">
        <f t="shared" si="16"/>
        <v>0</v>
      </c>
      <c r="AH130" s="266">
        <f t="shared" si="16"/>
        <v>0</v>
      </c>
      <c r="AI130" s="266">
        <f t="shared" si="16"/>
        <v>0</v>
      </c>
      <c r="AJ130" s="266">
        <f t="shared" si="16"/>
        <v>0</v>
      </c>
      <c r="AK130" s="266">
        <f t="shared" si="16"/>
        <v>0</v>
      </c>
      <c r="AL130" s="266">
        <f t="shared" si="16"/>
        <v>0</v>
      </c>
      <c r="AM130" s="266">
        <f t="shared" si="16"/>
        <v>0</v>
      </c>
      <c r="AN130" s="266">
        <f t="shared" si="16"/>
        <v>0</v>
      </c>
      <c r="AO130" s="266">
        <f t="shared" si="16"/>
        <v>0</v>
      </c>
      <c r="AP130" s="266">
        <f t="shared" si="16"/>
        <v>0</v>
      </c>
      <c r="AQ130" s="266">
        <f t="shared" si="16"/>
        <v>0</v>
      </c>
      <c r="AR130" s="266">
        <f t="shared" si="16"/>
        <v>0</v>
      </c>
      <c r="AS130" s="266">
        <f t="shared" si="16"/>
        <v>0</v>
      </c>
      <c r="AT130" s="266">
        <f t="shared" si="16"/>
        <v>0</v>
      </c>
      <c r="AU130" s="266">
        <f t="shared" si="16"/>
        <v>0</v>
      </c>
      <c r="AV130" s="266">
        <f t="shared" si="16"/>
        <v>0</v>
      </c>
      <c r="AW130" s="266">
        <f t="shared" si="16"/>
        <v>0</v>
      </c>
      <c r="AX130" s="197"/>
      <c r="AY130" s="169"/>
    </row>
    <row r="131" spans="1:51">
      <c r="A131" s="413"/>
      <c r="E131" s="223" t="str">
        <f>A130&amp;".1"</f>
        <v>10.1.1</v>
      </c>
      <c r="F131" s="284" t="s">
        <v>210</v>
      </c>
      <c r="G131" s="275" t="s">
        <v>293</v>
      </c>
      <c r="H131" s="266">
        <f>SUM(I131:AX131)</f>
        <v>3348.0247100000001</v>
      </c>
      <c r="I131" s="283"/>
      <c r="J131" s="283">
        <v>0</v>
      </c>
      <c r="K131" s="283">
        <v>0</v>
      </c>
      <c r="L131" s="283">
        <v>0</v>
      </c>
      <c r="M131" s="283">
        <v>0</v>
      </c>
      <c r="N131" s="283">
        <v>0</v>
      </c>
      <c r="O131" s="283">
        <v>2540.2060700000002</v>
      </c>
      <c r="P131" s="283">
        <v>154.97028000000003</v>
      </c>
      <c r="Q131" s="283">
        <v>154.97028000000003</v>
      </c>
      <c r="R131" s="283">
        <v>154.97028000000003</v>
      </c>
      <c r="S131" s="283">
        <v>154.97028000000003</v>
      </c>
      <c r="T131" s="283">
        <v>0</v>
      </c>
      <c r="U131" s="283">
        <v>32.969620000000006</v>
      </c>
      <c r="V131" s="283">
        <v>0</v>
      </c>
      <c r="W131" s="283">
        <v>0</v>
      </c>
      <c r="X131" s="283">
        <v>154.96790000000001</v>
      </c>
      <c r="Y131" s="283">
        <v>0</v>
      </c>
      <c r="Z131" s="283">
        <v>0</v>
      </c>
      <c r="AA131" s="283">
        <v>0</v>
      </c>
      <c r="AB131" s="283">
        <v>0</v>
      </c>
      <c r="AC131" s="283">
        <v>0</v>
      </c>
      <c r="AD131" s="283">
        <v>0</v>
      </c>
      <c r="AE131" s="283">
        <v>0</v>
      </c>
      <c r="AF131" s="283">
        <v>0</v>
      </c>
      <c r="AG131" s="283">
        <v>0</v>
      </c>
      <c r="AH131" s="283">
        <v>0</v>
      </c>
      <c r="AI131" s="283">
        <v>0</v>
      </c>
      <c r="AJ131" s="283">
        <v>0</v>
      </c>
      <c r="AK131" s="283">
        <v>0</v>
      </c>
      <c r="AL131" s="283">
        <v>0</v>
      </c>
      <c r="AM131" s="283">
        <v>0</v>
      </c>
      <c r="AN131" s="283">
        <v>0</v>
      </c>
      <c r="AO131" s="283">
        <v>0</v>
      </c>
      <c r="AP131" s="283">
        <v>0</v>
      </c>
      <c r="AQ131" s="283">
        <v>0</v>
      </c>
      <c r="AR131" s="283">
        <v>0</v>
      </c>
      <c r="AS131" s="283">
        <v>0</v>
      </c>
      <c r="AT131" s="283">
        <v>0</v>
      </c>
      <c r="AU131" s="283">
        <v>0</v>
      </c>
      <c r="AV131" s="283">
        <v>0</v>
      </c>
      <c r="AW131" s="283">
        <v>0</v>
      </c>
      <c r="AX131" s="197"/>
      <c r="AY131" s="169"/>
    </row>
    <row r="132" spans="1:51">
      <c r="A132" s="413"/>
      <c r="E132" s="223" t="str">
        <f>A130&amp;".2"</f>
        <v>10.1.2</v>
      </c>
      <c r="F132" s="284" t="s">
        <v>211</v>
      </c>
      <c r="G132" s="275" t="s">
        <v>293</v>
      </c>
      <c r="H132" s="266">
        <f>SUM(I132:AX132)</f>
        <v>12383.716249999999</v>
      </c>
      <c r="I132" s="283"/>
      <c r="J132" s="283">
        <v>0</v>
      </c>
      <c r="K132" s="283">
        <v>0</v>
      </c>
      <c r="L132" s="283">
        <v>0</v>
      </c>
      <c r="M132" s="283">
        <v>0</v>
      </c>
      <c r="N132" s="283">
        <v>0</v>
      </c>
      <c r="O132" s="283">
        <v>6130.4725299999991</v>
      </c>
      <c r="P132" s="283">
        <v>208.43506999999997</v>
      </c>
      <c r="Q132" s="283">
        <v>26.394640000000006</v>
      </c>
      <c r="R132" s="283">
        <v>5207.9178199999997</v>
      </c>
      <c r="S132" s="283">
        <v>777.24009999999998</v>
      </c>
      <c r="T132" s="283">
        <v>0</v>
      </c>
      <c r="U132" s="283">
        <v>-5.95784</v>
      </c>
      <c r="V132" s="283">
        <v>12.816990000000001</v>
      </c>
      <c r="W132" s="283">
        <v>0</v>
      </c>
      <c r="X132" s="283">
        <v>26.396939999999994</v>
      </c>
      <c r="Y132" s="283">
        <v>0</v>
      </c>
      <c r="Z132" s="283">
        <v>0</v>
      </c>
      <c r="AA132" s="283">
        <v>0</v>
      </c>
      <c r="AB132" s="283">
        <v>0</v>
      </c>
      <c r="AC132" s="283">
        <v>0</v>
      </c>
      <c r="AD132" s="283">
        <v>0</v>
      </c>
      <c r="AE132" s="283">
        <v>0</v>
      </c>
      <c r="AF132" s="283">
        <v>0</v>
      </c>
      <c r="AG132" s="283">
        <v>0</v>
      </c>
      <c r="AH132" s="283">
        <v>0</v>
      </c>
      <c r="AI132" s="283">
        <v>0</v>
      </c>
      <c r="AJ132" s="283">
        <v>0</v>
      </c>
      <c r="AK132" s="283">
        <v>0</v>
      </c>
      <c r="AL132" s="283">
        <v>0</v>
      </c>
      <c r="AM132" s="283">
        <v>0</v>
      </c>
      <c r="AN132" s="283">
        <v>0</v>
      </c>
      <c r="AO132" s="283">
        <v>0</v>
      </c>
      <c r="AP132" s="283">
        <v>0</v>
      </c>
      <c r="AQ132" s="283">
        <v>0</v>
      </c>
      <c r="AR132" s="283">
        <v>0</v>
      </c>
      <c r="AS132" s="283">
        <v>0</v>
      </c>
      <c r="AT132" s="283">
        <v>0</v>
      </c>
      <c r="AU132" s="283">
        <v>0</v>
      </c>
      <c r="AV132" s="283">
        <v>0</v>
      </c>
      <c r="AW132" s="283">
        <v>0</v>
      </c>
      <c r="AX132" s="197"/>
      <c r="AY132" s="169"/>
    </row>
    <row r="133" spans="1:51">
      <c r="A133" s="413"/>
      <c r="E133" s="223" t="str">
        <f>A130&amp;".3"</f>
        <v>10.1.3</v>
      </c>
      <c r="F133" s="284" t="s">
        <v>212</v>
      </c>
      <c r="G133" s="275" t="s">
        <v>293</v>
      </c>
      <c r="H133" s="266">
        <f>SUM(I133:AX133)</f>
        <v>2255.61058</v>
      </c>
      <c r="I133" s="283"/>
      <c r="J133" s="283">
        <v>0</v>
      </c>
      <c r="K133" s="283">
        <v>0</v>
      </c>
      <c r="L133" s="283">
        <v>0</v>
      </c>
      <c r="M133" s="283">
        <v>0</v>
      </c>
      <c r="N133" s="283">
        <v>0</v>
      </c>
      <c r="O133" s="283">
        <v>927.36568</v>
      </c>
      <c r="P133" s="283">
        <v>0</v>
      </c>
      <c r="Q133" s="283">
        <v>0</v>
      </c>
      <c r="R133" s="283">
        <v>63.85716</v>
      </c>
      <c r="S133" s="283">
        <v>1264.3877399999999</v>
      </c>
      <c r="T133" s="283">
        <v>0</v>
      </c>
      <c r="U133" s="283">
        <v>0</v>
      </c>
      <c r="V133" s="283">
        <v>0</v>
      </c>
      <c r="W133" s="283">
        <v>0</v>
      </c>
      <c r="X133" s="283">
        <v>0</v>
      </c>
      <c r="Y133" s="283">
        <v>0</v>
      </c>
      <c r="Z133" s="283">
        <v>0</v>
      </c>
      <c r="AA133" s="283">
        <v>0</v>
      </c>
      <c r="AB133" s="283">
        <v>0</v>
      </c>
      <c r="AC133" s="283">
        <v>0</v>
      </c>
      <c r="AD133" s="283">
        <v>0</v>
      </c>
      <c r="AE133" s="283">
        <v>0</v>
      </c>
      <c r="AF133" s="283">
        <v>0</v>
      </c>
      <c r="AG133" s="283">
        <v>0</v>
      </c>
      <c r="AH133" s="283">
        <v>0</v>
      </c>
      <c r="AI133" s="283">
        <v>0</v>
      </c>
      <c r="AJ133" s="283">
        <v>0</v>
      </c>
      <c r="AK133" s="283">
        <v>0</v>
      </c>
      <c r="AL133" s="283">
        <v>0</v>
      </c>
      <c r="AM133" s="283">
        <v>0</v>
      </c>
      <c r="AN133" s="283">
        <v>0</v>
      </c>
      <c r="AO133" s="283">
        <v>0</v>
      </c>
      <c r="AP133" s="283">
        <v>0</v>
      </c>
      <c r="AQ133" s="283">
        <v>0</v>
      </c>
      <c r="AR133" s="283">
        <v>0</v>
      </c>
      <c r="AS133" s="283">
        <v>0</v>
      </c>
      <c r="AT133" s="283">
        <v>0</v>
      </c>
      <c r="AU133" s="283">
        <v>0</v>
      </c>
      <c r="AV133" s="283">
        <v>0</v>
      </c>
      <c r="AW133" s="283">
        <v>0</v>
      </c>
      <c r="AX133" s="197"/>
      <c r="AY133" s="169"/>
    </row>
    <row r="134" spans="1:51">
      <c r="A134" s="413"/>
      <c r="E134" s="268" t="str">
        <f>A130&amp;".4"</f>
        <v>10.1.4</v>
      </c>
      <c r="F134" s="279" t="s">
        <v>213</v>
      </c>
      <c r="G134" s="270" t="s">
        <v>293</v>
      </c>
      <c r="H134" s="360">
        <f>SUM(I134:AX134)</f>
        <v>22440.637739999998</v>
      </c>
      <c r="I134" s="271"/>
      <c r="J134" s="271">
        <v>0</v>
      </c>
      <c r="K134" s="271">
        <v>0</v>
      </c>
      <c r="L134" s="271">
        <v>0</v>
      </c>
      <c r="M134" s="271">
        <v>0</v>
      </c>
      <c r="N134" s="271">
        <v>0</v>
      </c>
      <c r="O134" s="271">
        <v>5355.7253100000007</v>
      </c>
      <c r="P134" s="271">
        <v>1325.37329</v>
      </c>
      <c r="Q134" s="271">
        <v>0</v>
      </c>
      <c r="R134" s="271">
        <v>369.75108</v>
      </c>
      <c r="S134" s="271">
        <v>15036.872799999999</v>
      </c>
      <c r="T134" s="271">
        <v>0</v>
      </c>
      <c r="U134" s="271">
        <v>6.3380100000000006</v>
      </c>
      <c r="V134" s="271">
        <v>346.57724999999999</v>
      </c>
      <c r="W134" s="271">
        <v>0</v>
      </c>
      <c r="X134" s="271">
        <v>0</v>
      </c>
      <c r="Y134" s="271">
        <v>0</v>
      </c>
      <c r="Z134" s="271">
        <v>0</v>
      </c>
      <c r="AA134" s="271">
        <v>0</v>
      </c>
      <c r="AB134" s="271">
        <v>0</v>
      </c>
      <c r="AC134" s="271">
        <v>0</v>
      </c>
      <c r="AD134" s="271">
        <v>0</v>
      </c>
      <c r="AE134" s="271">
        <v>0</v>
      </c>
      <c r="AF134" s="271">
        <v>0</v>
      </c>
      <c r="AG134" s="271">
        <v>0</v>
      </c>
      <c r="AH134" s="271">
        <v>0</v>
      </c>
      <c r="AI134" s="271">
        <v>0</v>
      </c>
      <c r="AJ134" s="271">
        <v>0</v>
      </c>
      <c r="AK134" s="271">
        <v>0</v>
      </c>
      <c r="AL134" s="271">
        <v>0</v>
      </c>
      <c r="AM134" s="271">
        <v>0</v>
      </c>
      <c r="AN134" s="271">
        <v>0</v>
      </c>
      <c r="AO134" s="271">
        <v>0</v>
      </c>
      <c r="AP134" s="271">
        <v>0</v>
      </c>
      <c r="AQ134" s="271">
        <v>0</v>
      </c>
      <c r="AR134" s="271">
        <v>0</v>
      </c>
      <c r="AS134" s="271">
        <v>0</v>
      </c>
      <c r="AT134" s="271">
        <v>0</v>
      </c>
      <c r="AU134" s="271">
        <v>0</v>
      </c>
      <c r="AV134" s="271">
        <v>0</v>
      </c>
      <c r="AW134" s="271">
        <v>0</v>
      </c>
      <c r="AX134" s="197"/>
      <c r="AY134" s="169"/>
    </row>
    <row r="135" spans="1:51" ht="15" customHeight="1">
      <c r="A135" s="413" t="s">
        <v>1519</v>
      </c>
      <c r="D135" s="71" t="s">
        <v>1361</v>
      </c>
      <c r="E135" s="260" t="str">
        <f>A135</f>
        <v>10.2</v>
      </c>
      <c r="F135" s="282" t="s">
        <v>426</v>
      </c>
      <c r="G135" s="275" t="s">
        <v>293</v>
      </c>
      <c r="H135" s="266">
        <f t="shared" ref="H135:AW135" si="17">SUM(H136:H139)</f>
        <v>47615.760053999998</v>
      </c>
      <c r="I135" s="266">
        <f t="shared" si="17"/>
        <v>0</v>
      </c>
      <c r="J135" s="266">
        <f t="shared" si="17"/>
        <v>0</v>
      </c>
      <c r="K135" s="266">
        <f t="shared" si="17"/>
        <v>0</v>
      </c>
      <c r="L135" s="266">
        <f t="shared" si="17"/>
        <v>0</v>
      </c>
      <c r="M135" s="266">
        <f t="shared" si="17"/>
        <v>0</v>
      </c>
      <c r="N135" s="266">
        <f t="shared" si="17"/>
        <v>0</v>
      </c>
      <c r="O135" s="266">
        <f t="shared" si="17"/>
        <v>0</v>
      </c>
      <c r="P135" s="266">
        <f t="shared" si="17"/>
        <v>0</v>
      </c>
      <c r="Q135" s="266">
        <f t="shared" si="17"/>
        <v>0</v>
      </c>
      <c r="R135" s="266">
        <f t="shared" si="17"/>
        <v>0</v>
      </c>
      <c r="S135" s="266">
        <f t="shared" si="17"/>
        <v>0</v>
      </c>
      <c r="T135" s="266">
        <f t="shared" si="17"/>
        <v>0</v>
      </c>
      <c r="U135" s="266">
        <f t="shared" si="17"/>
        <v>0</v>
      </c>
      <c r="V135" s="266">
        <f t="shared" si="17"/>
        <v>0</v>
      </c>
      <c r="W135" s="266">
        <f t="shared" si="17"/>
        <v>0</v>
      </c>
      <c r="X135" s="266">
        <f t="shared" si="17"/>
        <v>0</v>
      </c>
      <c r="Y135" s="266">
        <f t="shared" si="17"/>
        <v>0</v>
      </c>
      <c r="Z135" s="266">
        <f t="shared" si="17"/>
        <v>0</v>
      </c>
      <c r="AA135" s="266">
        <f t="shared" si="17"/>
        <v>0</v>
      </c>
      <c r="AB135" s="266">
        <f t="shared" si="17"/>
        <v>0</v>
      </c>
      <c r="AC135" s="266">
        <f t="shared" si="17"/>
        <v>0</v>
      </c>
      <c r="AD135" s="266">
        <f t="shared" si="17"/>
        <v>0</v>
      </c>
      <c r="AE135" s="266">
        <f t="shared" si="17"/>
        <v>0</v>
      </c>
      <c r="AF135" s="266">
        <f t="shared" si="17"/>
        <v>0</v>
      </c>
      <c r="AG135" s="266">
        <f t="shared" si="17"/>
        <v>0</v>
      </c>
      <c r="AH135" s="266">
        <f t="shared" si="17"/>
        <v>0</v>
      </c>
      <c r="AI135" s="266">
        <f t="shared" si="17"/>
        <v>0</v>
      </c>
      <c r="AJ135" s="266">
        <f t="shared" si="17"/>
        <v>4094.0313344999995</v>
      </c>
      <c r="AK135" s="266">
        <f t="shared" si="17"/>
        <v>0</v>
      </c>
      <c r="AL135" s="266">
        <f t="shared" si="17"/>
        <v>0</v>
      </c>
      <c r="AM135" s="266">
        <f t="shared" si="17"/>
        <v>0</v>
      </c>
      <c r="AN135" s="266">
        <f t="shared" si="17"/>
        <v>0</v>
      </c>
      <c r="AO135" s="266">
        <f t="shared" si="17"/>
        <v>0</v>
      </c>
      <c r="AP135" s="266">
        <f t="shared" si="17"/>
        <v>43398.117238499995</v>
      </c>
      <c r="AQ135" s="266">
        <f t="shared" si="17"/>
        <v>0</v>
      </c>
      <c r="AR135" s="266">
        <f t="shared" si="17"/>
        <v>0</v>
      </c>
      <c r="AS135" s="266">
        <f t="shared" si="17"/>
        <v>123.61148100000001</v>
      </c>
      <c r="AT135" s="266">
        <f t="shared" si="17"/>
        <v>0</v>
      </c>
      <c r="AU135" s="266">
        <f t="shared" si="17"/>
        <v>0</v>
      </c>
      <c r="AV135" s="266">
        <f t="shared" si="17"/>
        <v>0</v>
      </c>
      <c r="AW135" s="266">
        <f t="shared" si="17"/>
        <v>0</v>
      </c>
      <c r="AX135" s="197"/>
      <c r="AY135" s="169"/>
    </row>
    <row r="136" spans="1:51">
      <c r="A136" s="413"/>
      <c r="E136" s="223" t="str">
        <f>A135&amp;".1"</f>
        <v>10.2.1</v>
      </c>
      <c r="F136" s="284" t="s">
        <v>210</v>
      </c>
      <c r="G136" s="275" t="s">
        <v>293</v>
      </c>
      <c r="H136" s="266">
        <f>SUM(I136:AX136)</f>
        <v>0</v>
      </c>
      <c r="I136" s="283"/>
      <c r="J136" s="283">
        <v>0</v>
      </c>
      <c r="K136" s="283">
        <v>0</v>
      </c>
      <c r="L136" s="283">
        <v>0</v>
      </c>
      <c r="M136" s="283">
        <v>0</v>
      </c>
      <c r="N136" s="283">
        <v>0</v>
      </c>
      <c r="O136" s="283">
        <v>0</v>
      </c>
      <c r="P136" s="283">
        <v>0</v>
      </c>
      <c r="Q136" s="283">
        <v>0</v>
      </c>
      <c r="R136" s="283">
        <v>0</v>
      </c>
      <c r="S136" s="283">
        <v>0</v>
      </c>
      <c r="T136" s="283">
        <v>0</v>
      </c>
      <c r="U136" s="283">
        <v>0</v>
      </c>
      <c r="V136" s="283">
        <v>0</v>
      </c>
      <c r="W136" s="283">
        <v>0</v>
      </c>
      <c r="X136" s="283">
        <v>0</v>
      </c>
      <c r="Y136" s="283">
        <v>0</v>
      </c>
      <c r="Z136" s="283">
        <v>0</v>
      </c>
      <c r="AA136" s="283">
        <v>0</v>
      </c>
      <c r="AB136" s="283">
        <v>0</v>
      </c>
      <c r="AC136" s="283">
        <v>0</v>
      </c>
      <c r="AD136" s="283">
        <v>0</v>
      </c>
      <c r="AE136" s="283">
        <v>0</v>
      </c>
      <c r="AF136" s="283">
        <v>0</v>
      </c>
      <c r="AG136" s="283">
        <v>0</v>
      </c>
      <c r="AH136" s="283">
        <v>0</v>
      </c>
      <c r="AI136" s="283">
        <v>0</v>
      </c>
      <c r="AJ136" s="283">
        <v>0</v>
      </c>
      <c r="AK136" s="283">
        <v>0</v>
      </c>
      <c r="AL136" s="283">
        <v>0</v>
      </c>
      <c r="AM136" s="283">
        <v>0</v>
      </c>
      <c r="AN136" s="283">
        <v>0</v>
      </c>
      <c r="AO136" s="283">
        <v>0</v>
      </c>
      <c r="AP136" s="283">
        <v>0</v>
      </c>
      <c r="AQ136" s="283">
        <v>0</v>
      </c>
      <c r="AR136" s="283">
        <v>0</v>
      </c>
      <c r="AS136" s="283">
        <v>0</v>
      </c>
      <c r="AT136" s="283">
        <v>0</v>
      </c>
      <c r="AU136" s="283">
        <v>0</v>
      </c>
      <c r="AV136" s="283">
        <v>0</v>
      </c>
      <c r="AW136" s="283">
        <v>0</v>
      </c>
      <c r="AX136" s="197"/>
      <c r="AY136" s="169"/>
    </row>
    <row r="137" spans="1:51">
      <c r="A137" s="413"/>
      <c r="E137" s="223" t="str">
        <f>A135&amp;".2"</f>
        <v>10.2.2</v>
      </c>
      <c r="F137" s="284" t="s">
        <v>211</v>
      </c>
      <c r="G137" s="275" t="s">
        <v>293</v>
      </c>
      <c r="H137" s="266">
        <f>SUM(I137:AX137)</f>
        <v>3171.3096780000001</v>
      </c>
      <c r="I137" s="283"/>
      <c r="J137" s="283">
        <v>0</v>
      </c>
      <c r="K137" s="283">
        <v>0</v>
      </c>
      <c r="L137" s="283">
        <v>0</v>
      </c>
      <c r="M137" s="283">
        <v>0</v>
      </c>
      <c r="N137" s="283">
        <v>0</v>
      </c>
      <c r="O137" s="283">
        <v>0</v>
      </c>
      <c r="P137" s="283">
        <v>0</v>
      </c>
      <c r="Q137" s="283">
        <v>0</v>
      </c>
      <c r="R137" s="283">
        <v>0</v>
      </c>
      <c r="S137" s="283">
        <v>0</v>
      </c>
      <c r="T137" s="283">
        <v>0</v>
      </c>
      <c r="U137" s="283">
        <v>0</v>
      </c>
      <c r="V137" s="283">
        <v>0</v>
      </c>
      <c r="W137" s="283">
        <v>0</v>
      </c>
      <c r="X137" s="283">
        <v>0</v>
      </c>
      <c r="Y137" s="283">
        <v>0</v>
      </c>
      <c r="Z137" s="283">
        <v>0</v>
      </c>
      <c r="AA137" s="283">
        <v>0</v>
      </c>
      <c r="AB137" s="283">
        <v>0</v>
      </c>
      <c r="AC137" s="283">
        <v>0</v>
      </c>
      <c r="AD137" s="283">
        <v>0</v>
      </c>
      <c r="AE137" s="283">
        <v>0</v>
      </c>
      <c r="AF137" s="283">
        <v>0</v>
      </c>
      <c r="AG137" s="283">
        <v>0</v>
      </c>
      <c r="AH137" s="283">
        <v>0</v>
      </c>
      <c r="AI137" s="283">
        <v>0</v>
      </c>
      <c r="AJ137" s="283">
        <v>0</v>
      </c>
      <c r="AK137" s="283">
        <v>0</v>
      </c>
      <c r="AL137" s="283">
        <v>0</v>
      </c>
      <c r="AM137" s="283">
        <v>0</v>
      </c>
      <c r="AN137" s="283">
        <v>0</v>
      </c>
      <c r="AO137" s="283">
        <v>0</v>
      </c>
      <c r="AP137" s="283">
        <v>3171.3096780000001</v>
      </c>
      <c r="AQ137" s="283">
        <v>0</v>
      </c>
      <c r="AR137" s="283">
        <v>0</v>
      </c>
      <c r="AS137" s="283">
        <v>0</v>
      </c>
      <c r="AT137" s="283">
        <v>0</v>
      </c>
      <c r="AU137" s="283">
        <v>0</v>
      </c>
      <c r="AV137" s="283">
        <v>0</v>
      </c>
      <c r="AW137" s="283">
        <v>0</v>
      </c>
      <c r="AX137" s="197"/>
      <c r="AY137" s="169"/>
    </row>
    <row r="138" spans="1:51">
      <c r="A138" s="413"/>
      <c r="E138" s="223" t="str">
        <f>A135&amp;".3"</f>
        <v>10.2.3</v>
      </c>
      <c r="F138" s="284" t="s">
        <v>212</v>
      </c>
      <c r="G138" s="275" t="s">
        <v>293</v>
      </c>
      <c r="H138" s="266">
        <f>SUM(I138:AX138)</f>
        <v>22001.053243499999</v>
      </c>
      <c r="I138" s="283"/>
      <c r="J138" s="283">
        <v>0</v>
      </c>
      <c r="K138" s="283">
        <v>0</v>
      </c>
      <c r="L138" s="283">
        <v>0</v>
      </c>
      <c r="M138" s="283">
        <v>0</v>
      </c>
      <c r="N138" s="283">
        <v>0</v>
      </c>
      <c r="O138" s="283">
        <v>0</v>
      </c>
      <c r="P138" s="283">
        <v>0</v>
      </c>
      <c r="Q138" s="283">
        <v>0</v>
      </c>
      <c r="R138" s="283">
        <v>0</v>
      </c>
      <c r="S138" s="283">
        <v>0</v>
      </c>
      <c r="T138" s="283">
        <v>0</v>
      </c>
      <c r="U138" s="283">
        <v>0</v>
      </c>
      <c r="V138" s="283">
        <v>0</v>
      </c>
      <c r="W138" s="283">
        <v>0</v>
      </c>
      <c r="X138" s="283">
        <v>0</v>
      </c>
      <c r="Y138" s="283">
        <v>0</v>
      </c>
      <c r="Z138" s="283">
        <v>0</v>
      </c>
      <c r="AA138" s="283">
        <v>0</v>
      </c>
      <c r="AB138" s="283">
        <v>0</v>
      </c>
      <c r="AC138" s="283">
        <v>0</v>
      </c>
      <c r="AD138" s="283">
        <v>0</v>
      </c>
      <c r="AE138" s="283">
        <v>0</v>
      </c>
      <c r="AF138" s="283">
        <v>0</v>
      </c>
      <c r="AG138" s="283">
        <v>0</v>
      </c>
      <c r="AH138" s="283">
        <v>0</v>
      </c>
      <c r="AI138" s="283">
        <v>0</v>
      </c>
      <c r="AJ138" s="283">
        <v>0</v>
      </c>
      <c r="AK138" s="283">
        <v>0</v>
      </c>
      <c r="AL138" s="283">
        <v>0</v>
      </c>
      <c r="AM138" s="283">
        <v>0</v>
      </c>
      <c r="AN138" s="283">
        <v>0</v>
      </c>
      <c r="AO138" s="283">
        <v>0</v>
      </c>
      <c r="AP138" s="283">
        <v>22001.053243499999</v>
      </c>
      <c r="AQ138" s="283">
        <v>0</v>
      </c>
      <c r="AR138" s="283">
        <v>0</v>
      </c>
      <c r="AS138" s="283">
        <v>0</v>
      </c>
      <c r="AT138" s="283">
        <v>0</v>
      </c>
      <c r="AU138" s="283">
        <v>0</v>
      </c>
      <c r="AV138" s="283">
        <v>0</v>
      </c>
      <c r="AW138" s="283">
        <v>0</v>
      </c>
      <c r="AX138" s="197"/>
      <c r="AY138" s="169"/>
    </row>
    <row r="139" spans="1:51">
      <c r="A139" s="413"/>
      <c r="E139" s="268" t="str">
        <f>A135&amp;".4"</f>
        <v>10.2.4</v>
      </c>
      <c r="F139" s="279" t="s">
        <v>213</v>
      </c>
      <c r="G139" s="270" t="s">
        <v>293</v>
      </c>
      <c r="H139" s="360">
        <f>SUM(I139:AX139)</f>
        <v>22443.397132499998</v>
      </c>
      <c r="I139" s="271"/>
      <c r="J139" s="271">
        <v>0</v>
      </c>
      <c r="K139" s="271">
        <v>0</v>
      </c>
      <c r="L139" s="271">
        <v>0</v>
      </c>
      <c r="M139" s="271">
        <v>0</v>
      </c>
      <c r="N139" s="271">
        <v>0</v>
      </c>
      <c r="O139" s="271">
        <v>0</v>
      </c>
      <c r="P139" s="271">
        <v>0</v>
      </c>
      <c r="Q139" s="271">
        <v>0</v>
      </c>
      <c r="R139" s="271">
        <v>0</v>
      </c>
      <c r="S139" s="271">
        <v>0</v>
      </c>
      <c r="T139" s="271">
        <v>0</v>
      </c>
      <c r="U139" s="271">
        <v>0</v>
      </c>
      <c r="V139" s="271">
        <v>0</v>
      </c>
      <c r="W139" s="271">
        <v>0</v>
      </c>
      <c r="X139" s="271">
        <v>0</v>
      </c>
      <c r="Y139" s="271">
        <v>0</v>
      </c>
      <c r="Z139" s="271">
        <v>0</v>
      </c>
      <c r="AA139" s="271">
        <v>0</v>
      </c>
      <c r="AB139" s="271">
        <v>0</v>
      </c>
      <c r="AC139" s="271">
        <v>0</v>
      </c>
      <c r="AD139" s="271">
        <v>0</v>
      </c>
      <c r="AE139" s="271">
        <v>0</v>
      </c>
      <c r="AF139" s="271">
        <v>0</v>
      </c>
      <c r="AG139" s="271">
        <v>0</v>
      </c>
      <c r="AH139" s="271">
        <v>0</v>
      </c>
      <c r="AI139" s="271">
        <v>0</v>
      </c>
      <c r="AJ139" s="271">
        <v>4094.0313344999995</v>
      </c>
      <c r="AK139" s="271">
        <v>0</v>
      </c>
      <c r="AL139" s="271">
        <v>0</v>
      </c>
      <c r="AM139" s="271">
        <v>0</v>
      </c>
      <c r="AN139" s="271">
        <v>0</v>
      </c>
      <c r="AO139" s="271">
        <v>0</v>
      </c>
      <c r="AP139" s="271">
        <v>18225.754316999999</v>
      </c>
      <c r="AQ139" s="271">
        <v>0</v>
      </c>
      <c r="AR139" s="271">
        <v>0</v>
      </c>
      <c r="AS139" s="271">
        <v>123.61148100000001</v>
      </c>
      <c r="AT139" s="271">
        <v>0</v>
      </c>
      <c r="AU139" s="271">
        <v>0</v>
      </c>
      <c r="AV139" s="271">
        <v>0</v>
      </c>
      <c r="AW139" s="271">
        <v>0</v>
      </c>
      <c r="AX139" s="197"/>
      <c r="AY139" s="169"/>
    </row>
    <row r="140" spans="1:51" ht="15" customHeight="1">
      <c r="A140" s="413" t="s">
        <v>1520</v>
      </c>
      <c r="D140" s="71" t="s">
        <v>1361</v>
      </c>
      <c r="E140" s="260" t="str">
        <f>A140</f>
        <v>10.3</v>
      </c>
      <c r="F140" s="282" t="s">
        <v>429</v>
      </c>
      <c r="G140" s="275" t="s">
        <v>293</v>
      </c>
      <c r="H140" s="266">
        <f t="shared" ref="H140:AW140" si="18">SUM(H141:H144)</f>
        <v>4611.5449499999995</v>
      </c>
      <c r="I140" s="266">
        <f t="shared" si="18"/>
        <v>0</v>
      </c>
      <c r="J140" s="266">
        <f t="shared" si="18"/>
        <v>0</v>
      </c>
      <c r="K140" s="266">
        <f t="shared" si="18"/>
        <v>0</v>
      </c>
      <c r="L140" s="266">
        <f t="shared" si="18"/>
        <v>0</v>
      </c>
      <c r="M140" s="266">
        <f t="shared" si="18"/>
        <v>0</v>
      </c>
      <c r="N140" s="266">
        <f t="shared" si="18"/>
        <v>0</v>
      </c>
      <c r="O140" s="266">
        <f t="shared" si="18"/>
        <v>0</v>
      </c>
      <c r="P140" s="266">
        <f t="shared" si="18"/>
        <v>0</v>
      </c>
      <c r="Q140" s="266">
        <f t="shared" si="18"/>
        <v>0</v>
      </c>
      <c r="R140" s="266">
        <f t="shared" si="18"/>
        <v>0</v>
      </c>
      <c r="S140" s="266">
        <f t="shared" si="18"/>
        <v>0</v>
      </c>
      <c r="T140" s="266">
        <f t="shared" si="18"/>
        <v>0</v>
      </c>
      <c r="U140" s="266">
        <f t="shared" si="18"/>
        <v>0</v>
      </c>
      <c r="V140" s="266">
        <f t="shared" si="18"/>
        <v>0</v>
      </c>
      <c r="W140" s="266">
        <f t="shared" si="18"/>
        <v>0</v>
      </c>
      <c r="X140" s="266">
        <f t="shared" si="18"/>
        <v>0</v>
      </c>
      <c r="Y140" s="266">
        <f t="shared" si="18"/>
        <v>0</v>
      </c>
      <c r="Z140" s="266">
        <f t="shared" si="18"/>
        <v>0</v>
      </c>
      <c r="AA140" s="266">
        <f t="shared" si="18"/>
        <v>0</v>
      </c>
      <c r="AB140" s="266">
        <f t="shared" si="18"/>
        <v>0</v>
      </c>
      <c r="AC140" s="266">
        <f t="shared" si="18"/>
        <v>0</v>
      </c>
      <c r="AD140" s="266">
        <f t="shared" si="18"/>
        <v>0</v>
      </c>
      <c r="AE140" s="266">
        <f t="shared" si="18"/>
        <v>0</v>
      </c>
      <c r="AF140" s="266">
        <f t="shared" si="18"/>
        <v>0</v>
      </c>
      <c r="AG140" s="266">
        <f t="shared" si="18"/>
        <v>0</v>
      </c>
      <c r="AH140" s="266">
        <f t="shared" si="18"/>
        <v>0</v>
      </c>
      <c r="AI140" s="266">
        <f t="shared" si="18"/>
        <v>0</v>
      </c>
      <c r="AJ140" s="266">
        <f t="shared" si="18"/>
        <v>0</v>
      </c>
      <c r="AK140" s="266">
        <f t="shared" si="18"/>
        <v>0</v>
      </c>
      <c r="AL140" s="266">
        <f t="shared" si="18"/>
        <v>0</v>
      </c>
      <c r="AM140" s="266">
        <f t="shared" si="18"/>
        <v>0</v>
      </c>
      <c r="AN140" s="266">
        <f t="shared" si="18"/>
        <v>0</v>
      </c>
      <c r="AO140" s="266">
        <f t="shared" si="18"/>
        <v>0</v>
      </c>
      <c r="AP140" s="266">
        <f t="shared" si="18"/>
        <v>0</v>
      </c>
      <c r="AQ140" s="266">
        <f t="shared" si="18"/>
        <v>4611.5449499999995</v>
      </c>
      <c r="AR140" s="266">
        <f t="shared" si="18"/>
        <v>0</v>
      </c>
      <c r="AS140" s="266">
        <f t="shared" si="18"/>
        <v>0</v>
      </c>
      <c r="AT140" s="266">
        <f t="shared" si="18"/>
        <v>0</v>
      </c>
      <c r="AU140" s="266">
        <f t="shared" si="18"/>
        <v>0</v>
      </c>
      <c r="AV140" s="266">
        <f t="shared" si="18"/>
        <v>0</v>
      </c>
      <c r="AW140" s="266">
        <f t="shared" si="18"/>
        <v>0</v>
      </c>
      <c r="AX140" s="197"/>
      <c r="AY140" s="169"/>
    </row>
    <row r="141" spans="1:51">
      <c r="A141" s="413"/>
      <c r="E141" s="223" t="str">
        <f>A140&amp;".1"</f>
        <v>10.3.1</v>
      </c>
      <c r="F141" s="284" t="s">
        <v>210</v>
      </c>
      <c r="G141" s="275" t="s">
        <v>293</v>
      </c>
      <c r="H141" s="266">
        <f>SUM(I141:AX141)</f>
        <v>0</v>
      </c>
      <c r="I141" s="283"/>
      <c r="J141" s="283">
        <v>0</v>
      </c>
      <c r="K141" s="283">
        <v>0</v>
      </c>
      <c r="L141" s="283">
        <v>0</v>
      </c>
      <c r="M141" s="283">
        <v>0</v>
      </c>
      <c r="N141" s="283">
        <v>0</v>
      </c>
      <c r="O141" s="283">
        <v>0</v>
      </c>
      <c r="P141" s="283">
        <v>0</v>
      </c>
      <c r="Q141" s="283">
        <v>0</v>
      </c>
      <c r="R141" s="283">
        <v>0</v>
      </c>
      <c r="S141" s="283">
        <v>0</v>
      </c>
      <c r="T141" s="283">
        <v>0</v>
      </c>
      <c r="U141" s="283">
        <v>0</v>
      </c>
      <c r="V141" s="283">
        <v>0</v>
      </c>
      <c r="W141" s="283">
        <v>0</v>
      </c>
      <c r="X141" s="283">
        <v>0</v>
      </c>
      <c r="Y141" s="283">
        <v>0</v>
      </c>
      <c r="Z141" s="283">
        <v>0</v>
      </c>
      <c r="AA141" s="283">
        <v>0</v>
      </c>
      <c r="AB141" s="283">
        <v>0</v>
      </c>
      <c r="AC141" s="283">
        <v>0</v>
      </c>
      <c r="AD141" s="283">
        <v>0</v>
      </c>
      <c r="AE141" s="283">
        <v>0</v>
      </c>
      <c r="AF141" s="283">
        <v>0</v>
      </c>
      <c r="AG141" s="283">
        <v>0</v>
      </c>
      <c r="AH141" s="283">
        <v>0</v>
      </c>
      <c r="AI141" s="283">
        <v>0</v>
      </c>
      <c r="AJ141" s="283">
        <v>0</v>
      </c>
      <c r="AK141" s="283">
        <v>0</v>
      </c>
      <c r="AL141" s="283">
        <v>0</v>
      </c>
      <c r="AM141" s="283">
        <v>0</v>
      </c>
      <c r="AN141" s="283">
        <v>0</v>
      </c>
      <c r="AO141" s="283">
        <v>0</v>
      </c>
      <c r="AP141" s="283">
        <v>0</v>
      </c>
      <c r="AQ141" s="283">
        <v>0</v>
      </c>
      <c r="AR141" s="283">
        <v>0</v>
      </c>
      <c r="AS141" s="283">
        <v>0</v>
      </c>
      <c r="AT141" s="283">
        <v>0</v>
      </c>
      <c r="AU141" s="283">
        <v>0</v>
      </c>
      <c r="AV141" s="283">
        <v>0</v>
      </c>
      <c r="AW141" s="283">
        <v>0</v>
      </c>
      <c r="AX141" s="197"/>
      <c r="AY141" s="169"/>
    </row>
    <row r="142" spans="1:51">
      <c r="A142" s="413"/>
      <c r="E142" s="223" t="str">
        <f>A140&amp;".2"</f>
        <v>10.3.2</v>
      </c>
      <c r="F142" s="284" t="s">
        <v>211</v>
      </c>
      <c r="G142" s="275" t="s">
        <v>293</v>
      </c>
      <c r="H142" s="266">
        <f>SUM(I142:AX142)</f>
        <v>0</v>
      </c>
      <c r="I142" s="283"/>
      <c r="J142" s="283">
        <v>0</v>
      </c>
      <c r="K142" s="283">
        <v>0</v>
      </c>
      <c r="L142" s="283">
        <v>0</v>
      </c>
      <c r="M142" s="283">
        <v>0</v>
      </c>
      <c r="N142" s="283">
        <v>0</v>
      </c>
      <c r="O142" s="283">
        <v>0</v>
      </c>
      <c r="P142" s="283">
        <v>0</v>
      </c>
      <c r="Q142" s="283">
        <v>0</v>
      </c>
      <c r="R142" s="283">
        <v>0</v>
      </c>
      <c r="S142" s="283">
        <v>0</v>
      </c>
      <c r="T142" s="283">
        <v>0</v>
      </c>
      <c r="U142" s="283">
        <v>0</v>
      </c>
      <c r="V142" s="283">
        <v>0</v>
      </c>
      <c r="W142" s="283">
        <v>0</v>
      </c>
      <c r="X142" s="283">
        <v>0</v>
      </c>
      <c r="Y142" s="283">
        <v>0</v>
      </c>
      <c r="Z142" s="283">
        <v>0</v>
      </c>
      <c r="AA142" s="283">
        <v>0</v>
      </c>
      <c r="AB142" s="283">
        <v>0</v>
      </c>
      <c r="AC142" s="283">
        <v>0</v>
      </c>
      <c r="AD142" s="283">
        <v>0</v>
      </c>
      <c r="AE142" s="283">
        <v>0</v>
      </c>
      <c r="AF142" s="283">
        <v>0</v>
      </c>
      <c r="AG142" s="283">
        <v>0</v>
      </c>
      <c r="AH142" s="283">
        <v>0</v>
      </c>
      <c r="AI142" s="283">
        <v>0</v>
      </c>
      <c r="AJ142" s="283">
        <v>0</v>
      </c>
      <c r="AK142" s="283">
        <v>0</v>
      </c>
      <c r="AL142" s="283">
        <v>0</v>
      </c>
      <c r="AM142" s="283">
        <v>0</v>
      </c>
      <c r="AN142" s="283">
        <v>0</v>
      </c>
      <c r="AO142" s="283">
        <v>0</v>
      </c>
      <c r="AP142" s="283">
        <v>0</v>
      </c>
      <c r="AQ142" s="283">
        <v>0</v>
      </c>
      <c r="AR142" s="283">
        <v>0</v>
      </c>
      <c r="AS142" s="283">
        <v>0</v>
      </c>
      <c r="AT142" s="283">
        <v>0</v>
      </c>
      <c r="AU142" s="283">
        <v>0</v>
      </c>
      <c r="AV142" s="283">
        <v>0</v>
      </c>
      <c r="AW142" s="283">
        <v>0</v>
      </c>
      <c r="AX142" s="197"/>
      <c r="AY142" s="169"/>
    </row>
    <row r="143" spans="1:51">
      <c r="A143" s="413"/>
      <c r="E143" s="223" t="str">
        <f>A140&amp;".3"</f>
        <v>10.3.3</v>
      </c>
      <c r="F143" s="284" t="s">
        <v>212</v>
      </c>
      <c r="G143" s="275" t="s">
        <v>293</v>
      </c>
      <c r="H143" s="266">
        <f>SUM(I143:AX143)</f>
        <v>0</v>
      </c>
      <c r="I143" s="283"/>
      <c r="J143" s="283">
        <v>0</v>
      </c>
      <c r="K143" s="283">
        <v>0</v>
      </c>
      <c r="L143" s="283">
        <v>0</v>
      </c>
      <c r="M143" s="283">
        <v>0</v>
      </c>
      <c r="N143" s="283">
        <v>0</v>
      </c>
      <c r="O143" s="283">
        <v>0</v>
      </c>
      <c r="P143" s="283">
        <v>0</v>
      </c>
      <c r="Q143" s="283">
        <v>0</v>
      </c>
      <c r="R143" s="283">
        <v>0</v>
      </c>
      <c r="S143" s="283">
        <v>0</v>
      </c>
      <c r="T143" s="283">
        <v>0</v>
      </c>
      <c r="U143" s="283">
        <v>0</v>
      </c>
      <c r="V143" s="283">
        <v>0</v>
      </c>
      <c r="W143" s="283">
        <v>0</v>
      </c>
      <c r="X143" s="283">
        <v>0</v>
      </c>
      <c r="Y143" s="283">
        <v>0</v>
      </c>
      <c r="Z143" s="283">
        <v>0</v>
      </c>
      <c r="AA143" s="283">
        <v>0</v>
      </c>
      <c r="AB143" s="283">
        <v>0</v>
      </c>
      <c r="AC143" s="283">
        <v>0</v>
      </c>
      <c r="AD143" s="283">
        <v>0</v>
      </c>
      <c r="AE143" s="283">
        <v>0</v>
      </c>
      <c r="AF143" s="283">
        <v>0</v>
      </c>
      <c r="AG143" s="283">
        <v>0</v>
      </c>
      <c r="AH143" s="283">
        <v>0</v>
      </c>
      <c r="AI143" s="283">
        <v>0</v>
      </c>
      <c r="AJ143" s="283">
        <v>0</v>
      </c>
      <c r="AK143" s="283">
        <v>0</v>
      </c>
      <c r="AL143" s="283">
        <v>0</v>
      </c>
      <c r="AM143" s="283">
        <v>0</v>
      </c>
      <c r="AN143" s="283">
        <v>0</v>
      </c>
      <c r="AO143" s="283">
        <v>0</v>
      </c>
      <c r="AP143" s="283">
        <v>0</v>
      </c>
      <c r="AQ143" s="283">
        <v>0</v>
      </c>
      <c r="AR143" s="283">
        <v>0</v>
      </c>
      <c r="AS143" s="283">
        <v>0</v>
      </c>
      <c r="AT143" s="283">
        <v>0</v>
      </c>
      <c r="AU143" s="283">
        <v>0</v>
      </c>
      <c r="AV143" s="283">
        <v>0</v>
      </c>
      <c r="AW143" s="283">
        <v>0</v>
      </c>
      <c r="AX143" s="197"/>
      <c r="AY143" s="169"/>
    </row>
    <row r="144" spans="1:51">
      <c r="A144" s="413"/>
      <c r="E144" s="268" t="str">
        <f>A140&amp;".4"</f>
        <v>10.3.4</v>
      </c>
      <c r="F144" s="279" t="s">
        <v>213</v>
      </c>
      <c r="G144" s="270" t="s">
        <v>293</v>
      </c>
      <c r="H144" s="360">
        <f>SUM(I144:AX144)</f>
        <v>4611.5449499999995</v>
      </c>
      <c r="I144" s="271"/>
      <c r="J144" s="271">
        <v>0</v>
      </c>
      <c r="K144" s="271">
        <v>0</v>
      </c>
      <c r="L144" s="271">
        <v>0</v>
      </c>
      <c r="M144" s="271">
        <v>0</v>
      </c>
      <c r="N144" s="271">
        <v>0</v>
      </c>
      <c r="O144" s="271">
        <v>0</v>
      </c>
      <c r="P144" s="271">
        <v>0</v>
      </c>
      <c r="Q144" s="271">
        <v>0</v>
      </c>
      <c r="R144" s="271">
        <v>0</v>
      </c>
      <c r="S144" s="271">
        <v>0</v>
      </c>
      <c r="T144" s="271">
        <v>0</v>
      </c>
      <c r="U144" s="271">
        <v>0</v>
      </c>
      <c r="V144" s="271">
        <v>0</v>
      </c>
      <c r="W144" s="271">
        <v>0</v>
      </c>
      <c r="X144" s="271">
        <v>0</v>
      </c>
      <c r="Y144" s="271">
        <v>0</v>
      </c>
      <c r="Z144" s="271">
        <v>0</v>
      </c>
      <c r="AA144" s="271">
        <v>0</v>
      </c>
      <c r="AB144" s="271">
        <v>0</v>
      </c>
      <c r="AC144" s="271">
        <v>0</v>
      </c>
      <c r="AD144" s="271">
        <v>0</v>
      </c>
      <c r="AE144" s="271">
        <v>0</v>
      </c>
      <c r="AF144" s="271">
        <v>0</v>
      </c>
      <c r="AG144" s="271">
        <v>0</v>
      </c>
      <c r="AH144" s="271">
        <v>0</v>
      </c>
      <c r="AI144" s="271">
        <v>0</v>
      </c>
      <c r="AJ144" s="271">
        <v>0</v>
      </c>
      <c r="AK144" s="271">
        <v>0</v>
      </c>
      <c r="AL144" s="271">
        <v>0</v>
      </c>
      <c r="AM144" s="271">
        <v>0</v>
      </c>
      <c r="AN144" s="271">
        <v>0</v>
      </c>
      <c r="AO144" s="271">
        <v>0</v>
      </c>
      <c r="AP144" s="271">
        <v>0</v>
      </c>
      <c r="AQ144" s="271">
        <v>4611.5449499999995</v>
      </c>
      <c r="AR144" s="271">
        <v>0</v>
      </c>
      <c r="AS144" s="271">
        <v>0</v>
      </c>
      <c r="AT144" s="271">
        <v>0</v>
      </c>
      <c r="AU144" s="271">
        <v>0</v>
      </c>
      <c r="AV144" s="271">
        <v>0</v>
      </c>
      <c r="AW144" s="271">
        <v>0</v>
      </c>
      <c r="AX144" s="197"/>
      <c r="AY144" s="169"/>
    </row>
    <row r="145" spans="1:51" ht="15" customHeight="1">
      <c r="A145" s="413" t="s">
        <v>1521</v>
      </c>
      <c r="D145" s="71" t="s">
        <v>1361</v>
      </c>
      <c r="E145" s="260" t="str">
        <f>A145</f>
        <v>10.4</v>
      </c>
      <c r="F145" s="282" t="s">
        <v>425</v>
      </c>
      <c r="G145" s="275" t="s">
        <v>293</v>
      </c>
      <c r="H145" s="266">
        <f t="shared" ref="H145:AW145" si="19">SUM(H146:H149)</f>
        <v>58197.040065999994</v>
      </c>
      <c r="I145" s="266">
        <f t="shared" si="19"/>
        <v>0</v>
      </c>
      <c r="J145" s="266">
        <f t="shared" si="19"/>
        <v>0</v>
      </c>
      <c r="K145" s="266">
        <f t="shared" si="19"/>
        <v>0</v>
      </c>
      <c r="L145" s="266">
        <f t="shared" si="19"/>
        <v>0</v>
      </c>
      <c r="M145" s="266">
        <f t="shared" si="19"/>
        <v>0</v>
      </c>
      <c r="N145" s="266">
        <f t="shared" si="19"/>
        <v>0</v>
      </c>
      <c r="O145" s="266">
        <f t="shared" si="19"/>
        <v>0</v>
      </c>
      <c r="P145" s="266">
        <f t="shared" si="19"/>
        <v>0</v>
      </c>
      <c r="Q145" s="266">
        <f t="shared" si="19"/>
        <v>0</v>
      </c>
      <c r="R145" s="266">
        <f t="shared" si="19"/>
        <v>0</v>
      </c>
      <c r="S145" s="266">
        <f t="shared" si="19"/>
        <v>0</v>
      </c>
      <c r="T145" s="266">
        <f t="shared" si="19"/>
        <v>0</v>
      </c>
      <c r="U145" s="266">
        <f t="shared" si="19"/>
        <v>0</v>
      </c>
      <c r="V145" s="266">
        <f t="shared" si="19"/>
        <v>0</v>
      </c>
      <c r="W145" s="266">
        <f t="shared" si="19"/>
        <v>0</v>
      </c>
      <c r="X145" s="266">
        <f t="shared" si="19"/>
        <v>0</v>
      </c>
      <c r="Y145" s="266">
        <f t="shared" si="19"/>
        <v>0</v>
      </c>
      <c r="Z145" s="266">
        <f t="shared" si="19"/>
        <v>0</v>
      </c>
      <c r="AA145" s="266">
        <f t="shared" si="19"/>
        <v>0</v>
      </c>
      <c r="AB145" s="266">
        <f t="shared" si="19"/>
        <v>0</v>
      </c>
      <c r="AC145" s="266">
        <f t="shared" si="19"/>
        <v>0</v>
      </c>
      <c r="AD145" s="266">
        <f t="shared" si="19"/>
        <v>0</v>
      </c>
      <c r="AE145" s="266">
        <f t="shared" si="19"/>
        <v>0</v>
      </c>
      <c r="AF145" s="266">
        <f t="shared" si="19"/>
        <v>0</v>
      </c>
      <c r="AG145" s="266">
        <f t="shared" si="19"/>
        <v>0</v>
      </c>
      <c r="AH145" s="266">
        <f t="shared" si="19"/>
        <v>0</v>
      </c>
      <c r="AI145" s="266">
        <f t="shared" si="19"/>
        <v>0</v>
      </c>
      <c r="AJ145" s="266">
        <f t="shared" si="19"/>
        <v>5003.8160754999999</v>
      </c>
      <c r="AK145" s="266">
        <f t="shared" si="19"/>
        <v>0</v>
      </c>
      <c r="AL145" s="266">
        <f t="shared" si="19"/>
        <v>0</v>
      </c>
      <c r="AM145" s="266">
        <f t="shared" si="19"/>
        <v>0</v>
      </c>
      <c r="AN145" s="266">
        <f t="shared" si="19"/>
        <v>0</v>
      </c>
      <c r="AO145" s="266">
        <f t="shared" si="19"/>
        <v>0</v>
      </c>
      <c r="AP145" s="266">
        <f t="shared" si="19"/>
        <v>53042.143291499997</v>
      </c>
      <c r="AQ145" s="266">
        <f t="shared" si="19"/>
        <v>0</v>
      </c>
      <c r="AR145" s="266">
        <f t="shared" si="19"/>
        <v>0</v>
      </c>
      <c r="AS145" s="266">
        <f t="shared" si="19"/>
        <v>151.08069900000001</v>
      </c>
      <c r="AT145" s="266">
        <f t="shared" si="19"/>
        <v>0</v>
      </c>
      <c r="AU145" s="266">
        <f t="shared" si="19"/>
        <v>0</v>
      </c>
      <c r="AV145" s="266">
        <f t="shared" si="19"/>
        <v>0</v>
      </c>
      <c r="AW145" s="266">
        <f t="shared" si="19"/>
        <v>0</v>
      </c>
      <c r="AX145" s="197"/>
      <c r="AY145" s="169"/>
    </row>
    <row r="146" spans="1:51">
      <c r="A146" s="413"/>
      <c r="E146" s="223" t="str">
        <f>A145&amp;".1"</f>
        <v>10.4.1</v>
      </c>
      <c r="F146" s="284" t="s">
        <v>210</v>
      </c>
      <c r="G146" s="275" t="s">
        <v>293</v>
      </c>
      <c r="H146" s="266">
        <f>SUM(I146:AX146)</f>
        <v>0</v>
      </c>
      <c r="I146" s="283"/>
      <c r="J146" s="283">
        <v>0</v>
      </c>
      <c r="K146" s="283">
        <v>0</v>
      </c>
      <c r="L146" s="283">
        <v>0</v>
      </c>
      <c r="M146" s="283">
        <v>0</v>
      </c>
      <c r="N146" s="283">
        <v>0</v>
      </c>
      <c r="O146" s="283">
        <v>0</v>
      </c>
      <c r="P146" s="283">
        <v>0</v>
      </c>
      <c r="Q146" s="283">
        <v>0</v>
      </c>
      <c r="R146" s="283">
        <v>0</v>
      </c>
      <c r="S146" s="283">
        <v>0</v>
      </c>
      <c r="T146" s="283">
        <v>0</v>
      </c>
      <c r="U146" s="283">
        <v>0</v>
      </c>
      <c r="V146" s="283">
        <v>0</v>
      </c>
      <c r="W146" s="283">
        <v>0</v>
      </c>
      <c r="X146" s="283">
        <v>0</v>
      </c>
      <c r="Y146" s="283">
        <v>0</v>
      </c>
      <c r="Z146" s="283">
        <v>0</v>
      </c>
      <c r="AA146" s="283">
        <v>0</v>
      </c>
      <c r="AB146" s="283">
        <v>0</v>
      </c>
      <c r="AC146" s="283">
        <v>0</v>
      </c>
      <c r="AD146" s="283">
        <v>0</v>
      </c>
      <c r="AE146" s="283">
        <v>0</v>
      </c>
      <c r="AF146" s="283">
        <v>0</v>
      </c>
      <c r="AG146" s="283">
        <v>0</v>
      </c>
      <c r="AH146" s="283">
        <v>0</v>
      </c>
      <c r="AI146" s="283">
        <v>0</v>
      </c>
      <c r="AJ146" s="283">
        <v>0</v>
      </c>
      <c r="AK146" s="283">
        <v>0</v>
      </c>
      <c r="AL146" s="283">
        <v>0</v>
      </c>
      <c r="AM146" s="283">
        <v>0</v>
      </c>
      <c r="AN146" s="283">
        <v>0</v>
      </c>
      <c r="AO146" s="283">
        <v>0</v>
      </c>
      <c r="AP146" s="283">
        <v>0</v>
      </c>
      <c r="AQ146" s="283">
        <v>0</v>
      </c>
      <c r="AR146" s="283">
        <v>0</v>
      </c>
      <c r="AS146" s="283">
        <v>0</v>
      </c>
      <c r="AT146" s="283">
        <v>0</v>
      </c>
      <c r="AU146" s="283">
        <v>0</v>
      </c>
      <c r="AV146" s="283">
        <v>0</v>
      </c>
      <c r="AW146" s="283">
        <v>0</v>
      </c>
      <c r="AX146" s="197"/>
      <c r="AY146" s="169"/>
    </row>
    <row r="147" spans="1:51">
      <c r="A147" s="413"/>
      <c r="E147" s="223" t="str">
        <f>A145&amp;".2"</f>
        <v>10.4.2</v>
      </c>
      <c r="F147" s="284" t="s">
        <v>211</v>
      </c>
      <c r="G147" s="275" t="s">
        <v>293</v>
      </c>
      <c r="H147" s="266">
        <f>SUM(I147:AX147)</f>
        <v>3876.0451620000003</v>
      </c>
      <c r="I147" s="283"/>
      <c r="J147" s="283">
        <v>0</v>
      </c>
      <c r="K147" s="283">
        <v>0</v>
      </c>
      <c r="L147" s="283">
        <v>0</v>
      </c>
      <c r="M147" s="283">
        <v>0</v>
      </c>
      <c r="N147" s="283">
        <v>0</v>
      </c>
      <c r="O147" s="283">
        <v>0</v>
      </c>
      <c r="P147" s="283">
        <v>0</v>
      </c>
      <c r="Q147" s="283">
        <v>0</v>
      </c>
      <c r="R147" s="283">
        <v>0</v>
      </c>
      <c r="S147" s="283">
        <v>0</v>
      </c>
      <c r="T147" s="283">
        <v>0</v>
      </c>
      <c r="U147" s="283">
        <v>0</v>
      </c>
      <c r="V147" s="283">
        <v>0</v>
      </c>
      <c r="W147" s="283">
        <v>0</v>
      </c>
      <c r="X147" s="283">
        <v>0</v>
      </c>
      <c r="Y147" s="283">
        <v>0</v>
      </c>
      <c r="Z147" s="283">
        <v>0</v>
      </c>
      <c r="AA147" s="283">
        <v>0</v>
      </c>
      <c r="AB147" s="283">
        <v>0</v>
      </c>
      <c r="AC147" s="283">
        <v>0</v>
      </c>
      <c r="AD147" s="283">
        <v>0</v>
      </c>
      <c r="AE147" s="283">
        <v>0</v>
      </c>
      <c r="AF147" s="283">
        <v>0</v>
      </c>
      <c r="AG147" s="283">
        <v>0</v>
      </c>
      <c r="AH147" s="283">
        <v>0</v>
      </c>
      <c r="AI147" s="283">
        <v>0</v>
      </c>
      <c r="AJ147" s="283">
        <v>0</v>
      </c>
      <c r="AK147" s="283">
        <v>0</v>
      </c>
      <c r="AL147" s="283">
        <v>0</v>
      </c>
      <c r="AM147" s="283">
        <v>0</v>
      </c>
      <c r="AN147" s="283">
        <v>0</v>
      </c>
      <c r="AO147" s="283">
        <v>0</v>
      </c>
      <c r="AP147" s="283">
        <v>3876.0451620000003</v>
      </c>
      <c r="AQ147" s="283">
        <v>0</v>
      </c>
      <c r="AR147" s="283">
        <v>0</v>
      </c>
      <c r="AS147" s="283">
        <v>0</v>
      </c>
      <c r="AT147" s="283">
        <v>0</v>
      </c>
      <c r="AU147" s="283">
        <v>0</v>
      </c>
      <c r="AV147" s="283">
        <v>0</v>
      </c>
      <c r="AW147" s="283">
        <v>0</v>
      </c>
      <c r="AX147" s="197"/>
      <c r="AY147" s="169"/>
    </row>
    <row r="148" spans="1:51">
      <c r="A148" s="413"/>
      <c r="E148" s="223" t="str">
        <f>A145&amp;".3"</f>
        <v>10.4.3</v>
      </c>
      <c r="F148" s="284" t="s">
        <v>212</v>
      </c>
      <c r="G148" s="275" t="s">
        <v>293</v>
      </c>
      <c r="H148" s="266">
        <f>SUM(I148:AX148)</f>
        <v>26890.176186499997</v>
      </c>
      <c r="I148" s="283"/>
      <c r="J148" s="283">
        <v>0</v>
      </c>
      <c r="K148" s="283">
        <v>0</v>
      </c>
      <c r="L148" s="283">
        <v>0</v>
      </c>
      <c r="M148" s="283">
        <v>0</v>
      </c>
      <c r="N148" s="283">
        <v>0</v>
      </c>
      <c r="O148" s="283">
        <v>0</v>
      </c>
      <c r="P148" s="283">
        <v>0</v>
      </c>
      <c r="Q148" s="283">
        <v>0</v>
      </c>
      <c r="R148" s="283">
        <v>0</v>
      </c>
      <c r="S148" s="283">
        <v>0</v>
      </c>
      <c r="T148" s="283">
        <v>0</v>
      </c>
      <c r="U148" s="283">
        <v>0</v>
      </c>
      <c r="V148" s="283">
        <v>0</v>
      </c>
      <c r="W148" s="283">
        <v>0</v>
      </c>
      <c r="X148" s="283">
        <v>0</v>
      </c>
      <c r="Y148" s="283">
        <v>0</v>
      </c>
      <c r="Z148" s="283">
        <v>0</v>
      </c>
      <c r="AA148" s="283">
        <v>0</v>
      </c>
      <c r="AB148" s="283">
        <v>0</v>
      </c>
      <c r="AC148" s="283">
        <v>0</v>
      </c>
      <c r="AD148" s="283">
        <v>0</v>
      </c>
      <c r="AE148" s="283">
        <v>0</v>
      </c>
      <c r="AF148" s="283">
        <v>0</v>
      </c>
      <c r="AG148" s="283">
        <v>0</v>
      </c>
      <c r="AH148" s="283">
        <v>0</v>
      </c>
      <c r="AI148" s="283">
        <v>0</v>
      </c>
      <c r="AJ148" s="283">
        <v>0</v>
      </c>
      <c r="AK148" s="283">
        <v>0</v>
      </c>
      <c r="AL148" s="283">
        <v>0</v>
      </c>
      <c r="AM148" s="283">
        <v>0</v>
      </c>
      <c r="AN148" s="283">
        <v>0</v>
      </c>
      <c r="AO148" s="283">
        <v>0</v>
      </c>
      <c r="AP148" s="283">
        <v>26890.176186499997</v>
      </c>
      <c r="AQ148" s="283">
        <v>0</v>
      </c>
      <c r="AR148" s="283">
        <v>0</v>
      </c>
      <c r="AS148" s="283">
        <v>0</v>
      </c>
      <c r="AT148" s="283">
        <v>0</v>
      </c>
      <c r="AU148" s="283">
        <v>0</v>
      </c>
      <c r="AV148" s="283">
        <v>0</v>
      </c>
      <c r="AW148" s="283">
        <v>0</v>
      </c>
      <c r="AX148" s="197"/>
      <c r="AY148" s="169"/>
    </row>
    <row r="149" spans="1:51">
      <c r="A149" s="413"/>
      <c r="E149" s="268" t="str">
        <f>A145&amp;".4"</f>
        <v>10.4.4</v>
      </c>
      <c r="F149" s="279" t="s">
        <v>213</v>
      </c>
      <c r="G149" s="270" t="s">
        <v>293</v>
      </c>
      <c r="H149" s="360">
        <f>SUM(I149:AX149)</f>
        <v>27430.818717499998</v>
      </c>
      <c r="I149" s="271"/>
      <c r="J149" s="271">
        <v>0</v>
      </c>
      <c r="K149" s="271">
        <v>0</v>
      </c>
      <c r="L149" s="271">
        <v>0</v>
      </c>
      <c r="M149" s="271">
        <v>0</v>
      </c>
      <c r="N149" s="271">
        <v>0</v>
      </c>
      <c r="O149" s="271">
        <v>0</v>
      </c>
      <c r="P149" s="271">
        <v>0</v>
      </c>
      <c r="Q149" s="271">
        <v>0</v>
      </c>
      <c r="R149" s="271">
        <v>0</v>
      </c>
      <c r="S149" s="271">
        <v>0</v>
      </c>
      <c r="T149" s="271">
        <v>0</v>
      </c>
      <c r="U149" s="271">
        <v>0</v>
      </c>
      <c r="V149" s="271">
        <v>0</v>
      </c>
      <c r="W149" s="271">
        <v>0</v>
      </c>
      <c r="X149" s="271">
        <v>0</v>
      </c>
      <c r="Y149" s="271">
        <v>0</v>
      </c>
      <c r="Z149" s="271">
        <v>0</v>
      </c>
      <c r="AA149" s="271">
        <v>0</v>
      </c>
      <c r="AB149" s="271">
        <v>0</v>
      </c>
      <c r="AC149" s="271">
        <v>0</v>
      </c>
      <c r="AD149" s="271">
        <v>0</v>
      </c>
      <c r="AE149" s="271">
        <v>0</v>
      </c>
      <c r="AF149" s="271">
        <v>0</v>
      </c>
      <c r="AG149" s="271">
        <v>0</v>
      </c>
      <c r="AH149" s="271">
        <v>0</v>
      </c>
      <c r="AI149" s="271">
        <v>0</v>
      </c>
      <c r="AJ149" s="271">
        <v>5003.8160754999999</v>
      </c>
      <c r="AK149" s="271">
        <v>0</v>
      </c>
      <c r="AL149" s="271">
        <v>0</v>
      </c>
      <c r="AM149" s="271">
        <v>0</v>
      </c>
      <c r="AN149" s="271">
        <v>0</v>
      </c>
      <c r="AO149" s="271">
        <v>0</v>
      </c>
      <c r="AP149" s="271">
        <v>22275.921943000001</v>
      </c>
      <c r="AQ149" s="271">
        <v>0</v>
      </c>
      <c r="AR149" s="271">
        <v>0</v>
      </c>
      <c r="AS149" s="271">
        <v>151.08069900000001</v>
      </c>
      <c r="AT149" s="271">
        <v>0</v>
      </c>
      <c r="AU149" s="271">
        <v>0</v>
      </c>
      <c r="AV149" s="271">
        <v>0</v>
      </c>
      <c r="AW149" s="271">
        <v>0</v>
      </c>
      <c r="AX149" s="197"/>
      <c r="AY149" s="169"/>
    </row>
    <row r="150" spans="1:51" ht="15" customHeight="1">
      <c r="A150" s="413" t="s">
        <v>1522</v>
      </c>
      <c r="D150" s="71" t="s">
        <v>1361</v>
      </c>
      <c r="E150" s="260" t="str">
        <f>A150</f>
        <v>10.5</v>
      </c>
      <c r="F150" s="282" t="s">
        <v>418</v>
      </c>
      <c r="G150" s="275" t="s">
        <v>293</v>
      </c>
      <c r="H150" s="266">
        <f t="shared" ref="H150:AW150" si="20">SUM(H151:H154)</f>
        <v>0</v>
      </c>
      <c r="I150" s="266">
        <f t="shared" si="20"/>
        <v>0</v>
      </c>
      <c r="J150" s="266">
        <f t="shared" si="20"/>
        <v>0</v>
      </c>
      <c r="K150" s="266">
        <f t="shared" si="20"/>
        <v>0</v>
      </c>
      <c r="L150" s="266">
        <f t="shared" si="20"/>
        <v>0</v>
      </c>
      <c r="M150" s="266">
        <f t="shared" si="20"/>
        <v>0</v>
      </c>
      <c r="N150" s="266">
        <f t="shared" si="20"/>
        <v>0</v>
      </c>
      <c r="O150" s="266">
        <f t="shared" si="20"/>
        <v>0</v>
      </c>
      <c r="P150" s="266">
        <f t="shared" si="20"/>
        <v>0</v>
      </c>
      <c r="Q150" s="266">
        <f t="shared" si="20"/>
        <v>0</v>
      </c>
      <c r="R150" s="266">
        <f t="shared" si="20"/>
        <v>0</v>
      </c>
      <c r="S150" s="266">
        <f t="shared" si="20"/>
        <v>0</v>
      </c>
      <c r="T150" s="266">
        <f t="shared" si="20"/>
        <v>0</v>
      </c>
      <c r="U150" s="266">
        <f t="shared" si="20"/>
        <v>0</v>
      </c>
      <c r="V150" s="266">
        <f t="shared" si="20"/>
        <v>0</v>
      </c>
      <c r="W150" s="266">
        <f t="shared" si="20"/>
        <v>0</v>
      </c>
      <c r="X150" s="266">
        <f t="shared" si="20"/>
        <v>0</v>
      </c>
      <c r="Y150" s="266">
        <f t="shared" si="20"/>
        <v>0</v>
      </c>
      <c r="Z150" s="266">
        <f t="shared" si="20"/>
        <v>0</v>
      </c>
      <c r="AA150" s="266">
        <f t="shared" si="20"/>
        <v>0</v>
      </c>
      <c r="AB150" s="266">
        <f t="shared" si="20"/>
        <v>0</v>
      </c>
      <c r="AC150" s="266">
        <f t="shared" si="20"/>
        <v>0</v>
      </c>
      <c r="AD150" s="266">
        <f t="shared" si="20"/>
        <v>0</v>
      </c>
      <c r="AE150" s="266">
        <f t="shared" si="20"/>
        <v>0</v>
      </c>
      <c r="AF150" s="266">
        <f t="shared" si="20"/>
        <v>0</v>
      </c>
      <c r="AG150" s="266">
        <f t="shared" si="20"/>
        <v>0</v>
      </c>
      <c r="AH150" s="266">
        <f t="shared" si="20"/>
        <v>0</v>
      </c>
      <c r="AI150" s="266">
        <f t="shared" si="20"/>
        <v>0</v>
      </c>
      <c r="AJ150" s="266">
        <f t="shared" si="20"/>
        <v>0</v>
      </c>
      <c r="AK150" s="266">
        <f t="shared" si="20"/>
        <v>0</v>
      </c>
      <c r="AL150" s="266">
        <f t="shared" si="20"/>
        <v>0</v>
      </c>
      <c r="AM150" s="266">
        <f t="shared" si="20"/>
        <v>0</v>
      </c>
      <c r="AN150" s="266">
        <f t="shared" si="20"/>
        <v>0</v>
      </c>
      <c r="AO150" s="266">
        <f t="shared" si="20"/>
        <v>0</v>
      </c>
      <c r="AP150" s="266">
        <f t="shared" si="20"/>
        <v>0</v>
      </c>
      <c r="AQ150" s="266">
        <f t="shared" si="20"/>
        <v>0</v>
      </c>
      <c r="AR150" s="266">
        <f t="shared" si="20"/>
        <v>0</v>
      </c>
      <c r="AS150" s="266">
        <f t="shared" si="20"/>
        <v>0</v>
      </c>
      <c r="AT150" s="266">
        <f t="shared" si="20"/>
        <v>0</v>
      </c>
      <c r="AU150" s="266">
        <f t="shared" si="20"/>
        <v>0</v>
      </c>
      <c r="AV150" s="266">
        <f t="shared" si="20"/>
        <v>0</v>
      </c>
      <c r="AW150" s="266">
        <f t="shared" si="20"/>
        <v>0</v>
      </c>
      <c r="AX150" s="197"/>
      <c r="AY150" s="169"/>
    </row>
    <row r="151" spans="1:51">
      <c r="A151" s="413"/>
      <c r="E151" s="223" t="str">
        <f>A150&amp;".1"</f>
        <v>10.5.1</v>
      </c>
      <c r="F151" s="284" t="s">
        <v>210</v>
      </c>
      <c r="G151" s="275" t="s">
        <v>293</v>
      </c>
      <c r="H151" s="266">
        <f>SUM(I151:AX151)</f>
        <v>0</v>
      </c>
      <c r="I151" s="283"/>
      <c r="J151" s="283">
        <v>0</v>
      </c>
      <c r="K151" s="283">
        <v>0</v>
      </c>
      <c r="L151" s="283">
        <v>0</v>
      </c>
      <c r="M151" s="283">
        <v>0</v>
      </c>
      <c r="N151" s="283">
        <v>0</v>
      </c>
      <c r="O151" s="283">
        <v>0</v>
      </c>
      <c r="P151" s="283">
        <v>0</v>
      </c>
      <c r="Q151" s="283">
        <v>0</v>
      </c>
      <c r="R151" s="283">
        <v>0</v>
      </c>
      <c r="S151" s="283">
        <v>0</v>
      </c>
      <c r="T151" s="283">
        <v>0</v>
      </c>
      <c r="U151" s="283">
        <v>0</v>
      </c>
      <c r="V151" s="283">
        <v>0</v>
      </c>
      <c r="W151" s="283">
        <v>0</v>
      </c>
      <c r="X151" s="283">
        <v>0</v>
      </c>
      <c r="Y151" s="283">
        <v>0</v>
      </c>
      <c r="Z151" s="283">
        <v>0</v>
      </c>
      <c r="AA151" s="283">
        <v>0</v>
      </c>
      <c r="AB151" s="283">
        <v>0</v>
      </c>
      <c r="AC151" s="283">
        <v>0</v>
      </c>
      <c r="AD151" s="283">
        <v>0</v>
      </c>
      <c r="AE151" s="283">
        <v>0</v>
      </c>
      <c r="AF151" s="283">
        <v>0</v>
      </c>
      <c r="AG151" s="283">
        <v>0</v>
      </c>
      <c r="AH151" s="283">
        <v>0</v>
      </c>
      <c r="AI151" s="283">
        <v>0</v>
      </c>
      <c r="AJ151" s="283">
        <v>0</v>
      </c>
      <c r="AK151" s="283">
        <v>0</v>
      </c>
      <c r="AL151" s="283">
        <v>0</v>
      </c>
      <c r="AM151" s="283">
        <v>0</v>
      </c>
      <c r="AN151" s="283">
        <v>0</v>
      </c>
      <c r="AO151" s="283">
        <v>0</v>
      </c>
      <c r="AP151" s="283">
        <v>0</v>
      </c>
      <c r="AQ151" s="283">
        <v>0</v>
      </c>
      <c r="AR151" s="283">
        <v>0</v>
      </c>
      <c r="AS151" s="283">
        <v>0</v>
      </c>
      <c r="AT151" s="283">
        <v>0</v>
      </c>
      <c r="AU151" s="283">
        <v>0</v>
      </c>
      <c r="AV151" s="283">
        <v>0</v>
      </c>
      <c r="AW151" s="283">
        <v>0</v>
      </c>
      <c r="AX151" s="197"/>
      <c r="AY151" s="169"/>
    </row>
    <row r="152" spans="1:51">
      <c r="A152" s="413"/>
      <c r="E152" s="223" t="str">
        <f>A150&amp;".2"</f>
        <v>10.5.2</v>
      </c>
      <c r="F152" s="284" t="s">
        <v>211</v>
      </c>
      <c r="G152" s="275" t="s">
        <v>293</v>
      </c>
      <c r="H152" s="266">
        <f>SUM(I152:AX152)</f>
        <v>0</v>
      </c>
      <c r="I152" s="283"/>
      <c r="J152" s="283">
        <v>0</v>
      </c>
      <c r="K152" s="283">
        <v>0</v>
      </c>
      <c r="L152" s="283">
        <v>0</v>
      </c>
      <c r="M152" s="283">
        <v>0</v>
      </c>
      <c r="N152" s="283">
        <v>0</v>
      </c>
      <c r="O152" s="283">
        <v>0</v>
      </c>
      <c r="P152" s="283">
        <v>0</v>
      </c>
      <c r="Q152" s="283">
        <v>0</v>
      </c>
      <c r="R152" s="283">
        <v>0</v>
      </c>
      <c r="S152" s="283">
        <v>0</v>
      </c>
      <c r="T152" s="283">
        <v>0</v>
      </c>
      <c r="U152" s="283">
        <v>0</v>
      </c>
      <c r="V152" s="283">
        <v>0</v>
      </c>
      <c r="W152" s="283">
        <v>0</v>
      </c>
      <c r="X152" s="283">
        <v>0</v>
      </c>
      <c r="Y152" s="283">
        <v>0</v>
      </c>
      <c r="Z152" s="283">
        <v>0</v>
      </c>
      <c r="AA152" s="283">
        <v>0</v>
      </c>
      <c r="AB152" s="283">
        <v>0</v>
      </c>
      <c r="AC152" s="283">
        <v>0</v>
      </c>
      <c r="AD152" s="283">
        <v>0</v>
      </c>
      <c r="AE152" s="283">
        <v>0</v>
      </c>
      <c r="AF152" s="283">
        <v>0</v>
      </c>
      <c r="AG152" s="283">
        <v>0</v>
      </c>
      <c r="AH152" s="283">
        <v>0</v>
      </c>
      <c r="AI152" s="283">
        <v>0</v>
      </c>
      <c r="AJ152" s="283">
        <v>0</v>
      </c>
      <c r="AK152" s="283">
        <v>0</v>
      </c>
      <c r="AL152" s="283">
        <v>0</v>
      </c>
      <c r="AM152" s="283">
        <v>0</v>
      </c>
      <c r="AN152" s="283">
        <v>0</v>
      </c>
      <c r="AO152" s="283">
        <v>0</v>
      </c>
      <c r="AP152" s="283">
        <v>0</v>
      </c>
      <c r="AQ152" s="283">
        <v>0</v>
      </c>
      <c r="AR152" s="283">
        <v>0</v>
      </c>
      <c r="AS152" s="283">
        <v>0</v>
      </c>
      <c r="AT152" s="283">
        <v>0</v>
      </c>
      <c r="AU152" s="283">
        <v>0</v>
      </c>
      <c r="AV152" s="283">
        <v>0</v>
      </c>
      <c r="AW152" s="283">
        <v>0</v>
      </c>
      <c r="AX152" s="197"/>
      <c r="AY152" s="169"/>
    </row>
    <row r="153" spans="1:51">
      <c r="A153" s="413"/>
      <c r="E153" s="223" t="str">
        <f>A150&amp;".3"</f>
        <v>10.5.3</v>
      </c>
      <c r="F153" s="284" t="s">
        <v>212</v>
      </c>
      <c r="G153" s="275" t="s">
        <v>293</v>
      </c>
      <c r="H153" s="266">
        <f>SUM(I153:AX153)</f>
        <v>0</v>
      </c>
      <c r="I153" s="283"/>
      <c r="J153" s="283">
        <v>0</v>
      </c>
      <c r="K153" s="283">
        <v>0</v>
      </c>
      <c r="L153" s="283">
        <v>0</v>
      </c>
      <c r="M153" s="283">
        <v>0</v>
      </c>
      <c r="N153" s="283">
        <v>0</v>
      </c>
      <c r="O153" s="283">
        <v>0</v>
      </c>
      <c r="P153" s="283">
        <v>0</v>
      </c>
      <c r="Q153" s="283">
        <v>0</v>
      </c>
      <c r="R153" s="283">
        <v>0</v>
      </c>
      <c r="S153" s="283">
        <v>0</v>
      </c>
      <c r="T153" s="283">
        <v>0</v>
      </c>
      <c r="U153" s="283">
        <v>0</v>
      </c>
      <c r="V153" s="283">
        <v>0</v>
      </c>
      <c r="W153" s="283">
        <v>0</v>
      </c>
      <c r="X153" s="283">
        <v>0</v>
      </c>
      <c r="Y153" s="283">
        <v>0</v>
      </c>
      <c r="Z153" s="283">
        <v>0</v>
      </c>
      <c r="AA153" s="283">
        <v>0</v>
      </c>
      <c r="AB153" s="283">
        <v>0</v>
      </c>
      <c r="AC153" s="283">
        <v>0</v>
      </c>
      <c r="AD153" s="283">
        <v>0</v>
      </c>
      <c r="AE153" s="283">
        <v>0</v>
      </c>
      <c r="AF153" s="283">
        <v>0</v>
      </c>
      <c r="AG153" s="283">
        <v>0</v>
      </c>
      <c r="AH153" s="283">
        <v>0</v>
      </c>
      <c r="AI153" s="283">
        <v>0</v>
      </c>
      <c r="AJ153" s="283">
        <v>0</v>
      </c>
      <c r="AK153" s="283">
        <v>0</v>
      </c>
      <c r="AL153" s="283">
        <v>0</v>
      </c>
      <c r="AM153" s="283">
        <v>0</v>
      </c>
      <c r="AN153" s="283">
        <v>0</v>
      </c>
      <c r="AO153" s="283">
        <v>0</v>
      </c>
      <c r="AP153" s="283">
        <v>0</v>
      </c>
      <c r="AQ153" s="283">
        <v>0</v>
      </c>
      <c r="AR153" s="283">
        <v>0</v>
      </c>
      <c r="AS153" s="283">
        <v>0</v>
      </c>
      <c r="AT153" s="283">
        <v>0</v>
      </c>
      <c r="AU153" s="283">
        <v>0</v>
      </c>
      <c r="AV153" s="283">
        <v>0</v>
      </c>
      <c r="AW153" s="283">
        <v>0</v>
      </c>
      <c r="AX153" s="197"/>
      <c r="AY153" s="169"/>
    </row>
    <row r="154" spans="1:51">
      <c r="A154" s="413"/>
      <c r="E154" s="268" t="str">
        <f>A150&amp;".4"</f>
        <v>10.5.4</v>
      </c>
      <c r="F154" s="279" t="s">
        <v>213</v>
      </c>
      <c r="G154" s="270" t="s">
        <v>293</v>
      </c>
      <c r="H154" s="360">
        <f>SUM(I154:AX154)</f>
        <v>0</v>
      </c>
      <c r="I154" s="271"/>
      <c r="J154" s="271">
        <v>0</v>
      </c>
      <c r="K154" s="271">
        <v>0</v>
      </c>
      <c r="L154" s="271">
        <v>0</v>
      </c>
      <c r="M154" s="271">
        <v>0</v>
      </c>
      <c r="N154" s="271">
        <v>0</v>
      </c>
      <c r="O154" s="271">
        <v>0</v>
      </c>
      <c r="P154" s="271">
        <v>0</v>
      </c>
      <c r="Q154" s="271">
        <v>0</v>
      </c>
      <c r="R154" s="271">
        <v>0</v>
      </c>
      <c r="S154" s="271">
        <v>0</v>
      </c>
      <c r="T154" s="271">
        <v>0</v>
      </c>
      <c r="U154" s="271">
        <v>0</v>
      </c>
      <c r="V154" s="271">
        <v>0</v>
      </c>
      <c r="W154" s="271">
        <v>0</v>
      </c>
      <c r="X154" s="271">
        <v>0</v>
      </c>
      <c r="Y154" s="271">
        <v>0</v>
      </c>
      <c r="Z154" s="271">
        <v>0</v>
      </c>
      <c r="AA154" s="271">
        <v>0</v>
      </c>
      <c r="AB154" s="271">
        <v>0</v>
      </c>
      <c r="AC154" s="271">
        <v>0</v>
      </c>
      <c r="AD154" s="271">
        <v>0</v>
      </c>
      <c r="AE154" s="271">
        <v>0</v>
      </c>
      <c r="AF154" s="271">
        <v>0</v>
      </c>
      <c r="AG154" s="271">
        <v>0</v>
      </c>
      <c r="AH154" s="271">
        <v>0</v>
      </c>
      <c r="AI154" s="271">
        <v>0</v>
      </c>
      <c r="AJ154" s="271">
        <v>0</v>
      </c>
      <c r="AK154" s="271">
        <v>0</v>
      </c>
      <c r="AL154" s="271">
        <v>0</v>
      </c>
      <c r="AM154" s="271">
        <v>0</v>
      </c>
      <c r="AN154" s="271">
        <v>0</v>
      </c>
      <c r="AO154" s="271">
        <v>0</v>
      </c>
      <c r="AP154" s="271">
        <v>0</v>
      </c>
      <c r="AQ154" s="271">
        <v>0</v>
      </c>
      <c r="AR154" s="271">
        <v>0</v>
      </c>
      <c r="AS154" s="271">
        <v>0</v>
      </c>
      <c r="AT154" s="271">
        <v>0</v>
      </c>
      <c r="AU154" s="271">
        <v>0</v>
      </c>
      <c r="AV154" s="271">
        <v>0</v>
      </c>
      <c r="AW154" s="271">
        <v>0</v>
      </c>
      <c r="AX154" s="197"/>
      <c r="AY154" s="169"/>
    </row>
    <row r="155" spans="1:51" ht="15" customHeight="1">
      <c r="E155" s="163"/>
      <c r="F155" s="164" t="s">
        <v>311</v>
      </c>
      <c r="G155" s="164"/>
      <c r="H155" s="161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  <c r="W155" s="164"/>
      <c r="X155" s="164"/>
      <c r="Y155" s="164"/>
      <c r="Z155" s="164"/>
      <c r="AA155" s="164"/>
      <c r="AB155" s="164"/>
      <c r="AC155" s="164"/>
      <c r="AD155" s="164"/>
      <c r="AE155" s="164"/>
      <c r="AF155" s="164"/>
      <c r="AG155" s="164"/>
      <c r="AH155" s="164"/>
      <c r="AI155" s="164"/>
      <c r="AJ155" s="164"/>
      <c r="AK155" s="164"/>
      <c r="AL155" s="164"/>
      <c r="AM155" s="164"/>
      <c r="AN155" s="164"/>
      <c r="AO155" s="164"/>
      <c r="AP155" s="164"/>
      <c r="AQ155" s="164"/>
      <c r="AR155" s="164"/>
      <c r="AS155" s="164"/>
      <c r="AT155" s="164"/>
      <c r="AU155" s="164"/>
      <c r="AV155" s="164"/>
      <c r="AW155" s="164"/>
      <c r="AX155" s="197"/>
      <c r="AY155" s="169"/>
    </row>
    <row r="156" spans="1:51" ht="3" customHeight="1">
      <c r="E156" s="191"/>
      <c r="F156" s="191"/>
      <c r="G156" s="191"/>
      <c r="H156" s="191"/>
      <c r="I156" s="192"/>
      <c r="J156" s="192"/>
      <c r="K156" s="192"/>
      <c r="L156" s="192"/>
      <c r="M156" s="192"/>
      <c r="N156" s="192"/>
      <c r="O156" s="192"/>
      <c r="P156" s="192"/>
      <c r="Q156" s="192"/>
      <c r="R156" s="192"/>
      <c r="S156" s="192"/>
      <c r="T156" s="192"/>
      <c r="U156" s="192"/>
      <c r="V156" s="192"/>
      <c r="W156" s="192"/>
      <c r="X156" s="192"/>
      <c r="Y156" s="192"/>
      <c r="Z156" s="192"/>
      <c r="AA156" s="192"/>
      <c r="AB156" s="192"/>
      <c r="AC156" s="192"/>
      <c r="AD156" s="192"/>
      <c r="AE156" s="192"/>
      <c r="AF156" s="192"/>
      <c r="AG156" s="192"/>
      <c r="AH156" s="192"/>
      <c r="AI156" s="192"/>
      <c r="AJ156" s="192"/>
      <c r="AK156" s="192"/>
      <c r="AL156" s="192"/>
      <c r="AM156" s="192"/>
      <c r="AN156" s="192"/>
      <c r="AO156" s="192"/>
      <c r="AP156" s="192"/>
      <c r="AQ156" s="192"/>
      <c r="AR156" s="192"/>
      <c r="AS156" s="192"/>
      <c r="AT156" s="192"/>
      <c r="AU156" s="192"/>
      <c r="AV156" s="192"/>
      <c r="AW156" s="192"/>
    </row>
    <row r="157" spans="1:51">
      <c r="E157" s="193" t="s">
        <v>286</v>
      </c>
      <c r="F157" s="194" t="s">
        <v>287</v>
      </c>
      <c r="G157" s="194"/>
      <c r="H157" s="190"/>
      <c r="I157" s="169"/>
      <c r="J157" s="169"/>
      <c r="K157" s="169"/>
      <c r="L157" s="169"/>
      <c r="M157" s="169"/>
      <c r="N157" s="169"/>
      <c r="O157" s="169"/>
      <c r="P157" s="169"/>
      <c r="Q157" s="169"/>
      <c r="R157" s="169"/>
      <c r="S157" s="169"/>
      <c r="T157" s="169"/>
      <c r="U157" s="169"/>
      <c r="V157" s="169"/>
      <c r="W157" s="169"/>
      <c r="X157" s="169"/>
      <c r="Y157" s="169"/>
      <c r="Z157" s="169"/>
      <c r="AA157" s="169"/>
      <c r="AB157" s="169"/>
      <c r="AC157" s="169"/>
      <c r="AD157" s="169"/>
      <c r="AE157" s="169"/>
      <c r="AF157" s="169"/>
      <c r="AG157" s="169"/>
      <c r="AH157" s="169"/>
      <c r="AI157" s="169"/>
      <c r="AJ157" s="169"/>
      <c r="AK157" s="169"/>
      <c r="AL157" s="169"/>
      <c r="AM157" s="169"/>
      <c r="AN157" s="169"/>
      <c r="AO157" s="169"/>
      <c r="AP157" s="169"/>
      <c r="AQ157" s="169"/>
      <c r="AR157" s="169"/>
      <c r="AS157" s="169"/>
      <c r="AT157" s="169"/>
      <c r="AU157" s="169"/>
      <c r="AV157" s="169"/>
      <c r="AW157" s="169"/>
      <c r="AX157" s="198"/>
      <c r="AY157" s="169"/>
    </row>
  </sheetData>
  <sheetProtection password="FA9C" sheet="1" objects="1" scenarios="1" formatColumns="0" formatRows="0"/>
  <mergeCells count="30">
    <mergeCell ref="A135:A139"/>
    <mergeCell ref="A140:A144"/>
    <mergeCell ref="A145:A149"/>
    <mergeCell ref="A150:A154"/>
    <mergeCell ref="A79:A81"/>
    <mergeCell ref="A82:A84"/>
    <mergeCell ref="A94:A96"/>
    <mergeCell ref="A97:A99"/>
    <mergeCell ref="A100:A102"/>
    <mergeCell ref="A103:A105"/>
    <mergeCell ref="A130:A134"/>
    <mergeCell ref="A120:A124"/>
    <mergeCell ref="A125:A129"/>
    <mergeCell ref="A76:A78"/>
    <mergeCell ref="A85:A87"/>
    <mergeCell ref="A88:A90"/>
    <mergeCell ref="A91:A93"/>
    <mergeCell ref="A106:A108"/>
    <mergeCell ref="A109:A111"/>
    <mergeCell ref="A112:A114"/>
    <mergeCell ref="A115:A117"/>
    <mergeCell ref="A19:A21"/>
    <mergeCell ref="A61:A63"/>
    <mergeCell ref="E5:H5"/>
    <mergeCell ref="E6:H6"/>
    <mergeCell ref="A73:A75"/>
    <mergeCell ref="A22:A28"/>
    <mergeCell ref="A64:A66"/>
    <mergeCell ref="A67:A69"/>
    <mergeCell ref="A70:A72"/>
  </mergeCells>
  <dataValidations count="8">
    <dataValidation type="decimal" allowBlank="1" showErrorMessage="1" errorTitle="Ошибка" error="Допускается ввод только неотрицательных чисел!" sqref="H59:AW60 H20:AW20 H50:AW51 H53:AW54 H23:AW27 H38:AW39 H35:AW36 H32:AW33 I47:AW48 H151:AW154 H126:AW129 H56:AW57 H62:AW63 H65:AW66 H68:AW69 H71:AW72 H74:AW75 H77:AW78 H80:AW81 H131:AW134 H136:AW139 H141:AW144 H146:AW149 H83:AW84 H86:AW87 H89:AW90 H92:AW93 H95:AW96 H98:AW99 H101:AW102 H104:AW105 H107:AW108 H110:AW111 H113:AW114 H116:AW117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125 F20 F130 F23:F27 F135 F140 F145 F150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61:G61 H14:H15 F82:G82 F64:G64 F67:G67 F70:G70 F73:G73 F76:G76 F79:G79 H11:AW11 F85:G85 F88:G88 F91:G91 F94:G94 F97:G97 F100:G100 F103:G103 F106:G106 F109:G109 F112:G112 F115:G115">
      <formula1>900</formula1>
    </dataValidation>
    <dataValidation type="decimal" allowBlank="1" showInputMessage="1" showErrorMessage="1" error="Введите значение от 0 до 100%" sqref="H44:AW45 I41:AW42 H42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H47:H48">
      <formula1>0</formula1>
      <formula2>9.99999999999999E+23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 F22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AW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155</vt:i4>
      </vt:variant>
    </vt:vector>
  </HeadingPairs>
  <TitlesOfParts>
    <vt:vector size="165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Инвестиции</vt:lpstr>
      <vt:lpstr>Инвестиции исправления</vt:lpstr>
      <vt:lpstr>Ссылки на публикации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checkCell_List04_1</vt:lpstr>
      <vt:lpstr>checkCell_List04_2</vt:lpstr>
      <vt:lpstr>checkCell_List05</vt:lpstr>
      <vt:lpstr>checkCell_List06</vt:lpstr>
      <vt:lpstr>checkCell_List07</vt:lpstr>
      <vt:lpstr>chkGetUpdatesValue</vt:lpstr>
      <vt:lpstr>chkNoUpdatesValue</vt:lpstr>
      <vt:lpstr>code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et_List02_4</vt:lpstr>
      <vt:lpstr>et_List02_5</vt:lpstr>
      <vt:lpstr>et_List03</vt:lpstr>
      <vt:lpstr>et_List04_1</vt:lpstr>
      <vt:lpstr>et_List04_2</vt:lpstr>
      <vt:lpstr>et_List04_3</vt:lpstr>
      <vt:lpstr>et_List05_1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List02_cons_ee</vt:lpstr>
      <vt:lpstr>List02_costs_OPS</vt:lpstr>
      <vt:lpstr>List02_costs_PH</vt:lpstr>
      <vt:lpstr>List02_flag_index_2</vt:lpstr>
      <vt:lpstr>List02_flag_index_2_2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pDel_List02_1</vt:lpstr>
      <vt:lpstr>pDel_List02_5</vt:lpstr>
      <vt:lpstr>pDel_List03</vt:lpstr>
      <vt:lpstr>pDel_List04_1</vt:lpstr>
      <vt:lpstr>pDel_List04_2</vt:lpstr>
      <vt:lpstr>pDel_List04_3</vt:lpstr>
      <vt:lpstr>pDel_List04_4</vt:lpstr>
      <vt:lpstr>pDel_List04_5</vt:lpstr>
      <vt:lpstr>pDel_List04_6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pIns_List02_5</vt:lpstr>
      <vt:lpstr>pIns_List03</vt:lpstr>
      <vt:lpstr>pIns_List04_1</vt:lpstr>
      <vt:lpstr>pIns_List04_4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RegulatoryPeriod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unit_for_List02</vt:lpstr>
      <vt:lpstr>UpdStatus</vt:lpstr>
      <vt:lpstr>vdet</vt:lpstr>
      <vt:lpstr>version</vt:lpstr>
      <vt:lpstr>Vet_List06_1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организациями, осуществляющими водоотведение</dc:title>
  <dc:subject>Показатели, подлежащие раскрытию организациями, осуществляющими водоотведение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2021-07-20T03:46:34Z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6.0.3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